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CC00BC57-B06B-4749-B840-CC6D6A3D7FAF}" xr6:coauthVersionLast="47" xr6:coauthVersionMax="47" xr10:uidLastSave="{00000000-0000-0000-0000-000000000000}"/>
  <bookViews>
    <workbookView xWindow="-108" yWindow="-108" windowWidth="23256" windowHeight="12576" tabRatio="592" activeTab="1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3" i="4" l="1"/>
  <c r="BL3" i="4"/>
  <c r="BG3" i="4"/>
  <c r="BB3" i="4"/>
  <c r="AW3" i="4"/>
  <c r="AR3" i="4"/>
  <c r="AM3" i="4"/>
  <c r="AH3" i="4"/>
  <c r="AC3" i="4"/>
  <c r="X3" i="4"/>
  <c r="S3" i="4"/>
  <c r="N3" i="4"/>
  <c r="I3" i="4"/>
  <c r="D35" i="6"/>
  <c r="C35" i="6"/>
  <c r="E28" i="4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4" i="6" l="1"/>
  <c r="F31" i="6"/>
  <c r="F5" i="6"/>
  <c r="F15" i="6"/>
  <c r="F26" i="6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<sst xmlns="http://schemas.openxmlformats.org/spreadsheetml/2006/main" count="37270" uniqueCount="1724">
  <si>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</si>
  <si>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</si>
  <si>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</si>
  <si>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</si>
  <si>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</si>
  <si>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</si>
  <si>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</si>
  <si>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</si>
  <si>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</si>
  <si>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</si>
  <si>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</si>
  <si>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</si>
  <si>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</si>
  <si>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</si>
  <si>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</si>
  <si>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</si>
  <si>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</si>
  <si>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</si>
  <si>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</si>
  <si>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</si>
  <si>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</si>
  <si>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</si>
  <si>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</si>
  <si>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</si>
  <si>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</si>
  <si>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</si>
  <si>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</si>
  <si>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</si>
  <si>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</si>
  <si>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</si>
  <si>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</si>
  <si>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</si>
  <si>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</si>
  <si>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</si>
  <si>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</si>
  <si>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</si>
  <si>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</si>
  <si>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</si>
  <si>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</si>
  <si>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</si>
  <si>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</si>
  <si>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</si>
  <si>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</si>
  <si>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</si>
  <si>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</si>
  <si>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</si>
  <si>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</si>
  <si>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</si>
  <si>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</si>
  <si>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</si>
  <si>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</si>
  <si>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</si>
  <si>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</si>
  <si>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</si>
  <si>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</si>
  <si>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</si>
  <si>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</si>
  <si>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</si>
  <si>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</si>
  <si>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</si>
  <si>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</si>
  <si>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</si>
  <si>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</si>
  <si>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</si>
  <si>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</si>
  <si>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</si>
  <si>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</si>
  <si>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</si>
  <si>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</si>
  <si>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</si>
  <si>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</si>
  <si>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</si>
  <si>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</si>
  <si>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</si>
  <si>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</si>
  <si>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</si>
  <si>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</si>
  <si>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</si>
  <si>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</si>
  <si>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</si>
  <si>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</si>
  <si>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</si>
  <si>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</si>
  <si>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</si>
  <si>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</si>
  <si>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</si>
  <si>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</si>
  <si>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</si>
  <si>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</si>
  <si>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</si>
  <si>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</si>
  <si>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</si>
  <si>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</si>
  <si>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</si>
  <si>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</si>
  <si>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</si>
  <si>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</si>
  <si>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</si>
  <si>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</si>
  <si>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</si>
  <si>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</si>
  <si>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</si>
  <si>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</si>
  <si>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</si>
  <si>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</si>
  <si>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</si>
  <si>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</si>
  <si>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</si>
  <si>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</si>
  <si>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</si>
  <si>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</si>
  <si>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</si>
  <si>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</si>
  <si>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</si>
  <si>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</si>
  <si>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</si>
  <si>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</si>
  <si>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</si>
  <si>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</si>
  <si>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</si>
  <si>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</si>
  <si>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</si>
  <si>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</si>
  <si>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</si>
  <si>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</si>
  <si>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</si>
  <si>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</si>
  <si>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</si>
  <si>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</si>
  <si>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</si>
  <si>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</si>
  <si>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</si>
  <si>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</si>
  <si>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</si>
  <si>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</si>
  <si>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</si>
  <si>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</si>
  <si>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</si>
  <si>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</si>
  <si>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</si>
  <si>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</si>
  <si>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</si>
  <si>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</si>
  <si>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</si>
  <si>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</si>
  <si>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</si>
  <si>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</si>
  <si>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</si>
  <si>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</si>
  <si>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</si>
  <si>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</si>
  <si>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</si>
  <si>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</si>
  <si>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</si>
  <si>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</si>
  <si>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</si>
  <si>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</si>
  <si>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</si>
  <si>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</si>
  <si>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</si>
  <si>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</si>
  <si>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</si>
  <si>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</si>
  <si>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</si>
  <si>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</si>
  <si>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</si>
  <si>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</si>
  <si>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</si>
  <si>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</si>
  <si>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</si>
  <si>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</si>
  <si>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</si>
  <si>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</si>
  <si>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</si>
  <si>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</si>
  <si>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</si>
  <si>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</si>
  <si>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</si>
  <si>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</si>
  <si>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</si>
  <si>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</si>
  <si>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</si>
  <si>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</si>
  <si>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</si>
  <si>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</si>
  <si>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</si>
  <si>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</si>
  <si>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</si>
  <si>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</si>
  <si>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</si>
  <si>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</si>
  <si>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</si>
  <si>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</si>
  <si>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</si>
  <si>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</si>
  <si>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</si>
  <si>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</si>
  <si>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</si>
  <si>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</si>
  <si>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</si>
  <si>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</si>
  <si>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</si>
  <si>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</si>
  <si>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</si>
  <si>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</si>
  <si>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</si>
  <si>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</si>
  <si>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</si>
  <si>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</si>
  <si>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</si>
  <si>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</si>
  <si>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</si>
  <si>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</si>
  <si>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</si>
  <si>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</si>
  <si>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</si>
  <si>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</si>
  <si>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</si>
  <si>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</si>
  <si>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</si>
  <si>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</si>
  <si>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</si>
  <si>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</si>
  <si>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</si>
  <si>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</si>
  <si>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</si>
  <si>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</si>
  <si>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</si>
  <si>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</si>
  <si>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</si>
  <si>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</si>
  <si>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</si>
  <si>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</si>
  <si>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</si>
  <si>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</si>
  <si>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</si>
  <si>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</si>
  <si>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</si>
  <si>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</si>
  <si>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</si>
  <si>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</si>
  <si>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</si>
  <si>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</si>
  <si>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</si>
  <si>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</si>
  <si>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</si>
  <si>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</si>
  <si>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</si>
  <si>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</si>
  <si>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</si>
  <si>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</si>
  <si>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</si>
  <si>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</si>
  <si>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</si>
  <si>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</si>
  <si>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</si>
  <si>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</si>
  <si>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</si>
  <si>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</si>
  <si>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</si>
  <si>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</si>
  <si>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</si>
  <si>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</si>
  <si>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</si>
  <si>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</si>
  <si>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</si>
  <si>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</si>
  <si>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</si>
  <si>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</si>
  <si>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</si>
  <si>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</si>
  <si>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</si>
  <si>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</si>
  <si>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</si>
  <si>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</si>
  <si>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</si>
  <si>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</si>
  <si>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</si>
  <si>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</si>
  <si>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</si>
  <si>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</si>
  <si>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</si>
  <si>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</si>
  <si>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</si>
  <si>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</si>
  <si>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</si>
  <si>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</si>
  <si>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</si>
  <si>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</si>
  <si>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</si>
  <si>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</si>
  <si>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</si>
  <si>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</si>
  <si>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</si>
  <si>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</si>
  <si>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</si>
  <si>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</si>
  <si>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</si>
  <si>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</si>
  <si>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</si>
  <si>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</si>
  <si>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</si>
  <si>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</si>
  <si>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</si>
  <si>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</si>
  <si>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</si>
  <si>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</si>
  <si>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</si>
  <si>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</si>
  <si>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</si>
  <si>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</si>
  <si>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</si>
  <si>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</si>
  <si>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</si>
  <si>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</si>
  <si>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</si>
  <si>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</si>
  <si>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</si>
  <si>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</si>
  <si>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</si>
  <si>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</si>
  <si>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</si>
  <si>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</si>
  <si>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</si>
  <si>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</si>
  <si>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</si>
  <si>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</si>
  <si>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</si>
  <si>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</si>
  <si>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</si>
  <si>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</si>
  <si>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</si>
  <si>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</si>
  <si>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</si>
  <si>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</si>
  <si>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</si>
  <si>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</si>
  <si>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</si>
  <si>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</si>
  <si>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</si>
  <si>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</si>
  <si>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</si>
  <si>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</si>
  <si>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</si>
  <si>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</si>
  <si>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</si>
  <si>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</si>
  <si>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</si>
  <si>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</si>
  <si>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</si>
  <si>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</si>
  <si>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</si>
  <si>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</si>
  <si>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</si>
  <si>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</si>
  <si>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</si>
  <si>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</si>
  <si>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</si>
  <si>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</si>
  <si>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</si>
  <si>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</si>
  <si>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</si>
  <si>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</si>
  <si>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</si>
  <si>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</si>
  <si>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</si>
  <si>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</si>
  <si>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</si>
  <si>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</si>
  <si>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</si>
  <si>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</si>
  <si>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</si>
  <si>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</si>
  <si>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</si>
  <si>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</si>
  <si>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</si>
  <si>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</si>
  <si>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</si>
  <si>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</si>
  <si>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</si>
  <si>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</si>
  <si>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</si>
  <si>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</si>
  <si>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</si>
  <si>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</si>
  <si>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</si>
  <si>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</si>
  <si>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</si>
  <si>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</si>
  <si>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</si>
  <si>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</si>
  <si>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</si>
  <si>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</si>
  <si>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</si>
  <si>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</si>
  <si>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</si>
  <si>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</si>
  <si>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</si>
  <si>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</si>
  <si>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</si>
  <si>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</si>
  <si>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</si>
  <si>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</si>
  <si>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</si>
  <si>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</si>
  <si>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</si>
  <si>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</si>
  <si>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</si>
  <si>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</si>
  <si>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</si>
  <si>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</si>
  <si>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</si>
  <si>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</si>
  <si>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</si>
  <si>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</si>
  <si>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</si>
  <si>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</si>
  <si>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</si>
  <si>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</si>
  <si>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</si>
  <si>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</si>
  <si>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</si>
  <si>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</si>
  <si>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</si>
  <si>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</si>
  <si>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</si>
  <si>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</si>
  <si>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</si>
  <si>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</si>
  <si>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</si>
  <si>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</si>
  <si>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</si>
  <si>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</si>
  <si>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</si>
  <si>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</si>
  <si>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</si>
  <si>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</si>
  <si>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</si>
  <si>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</si>
  <si>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</si>
  <si>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</si>
  <si>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</si>
  <si>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</si>
  <si>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</si>
  <si>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</si>
  <si>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</si>
  <si>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</si>
  <si>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</si>
  <si>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</si>
  <si>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</si>
  <si>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</si>
  <si>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</si>
  <si>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</si>
  <si>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</si>
  <si>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</si>
  <si>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</si>
  <si>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</si>
  <si>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</si>
  <si>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</si>
  <si>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</si>
  <si>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</si>
  <si>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</si>
  <si>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</si>
  <si>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</si>
  <si>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</si>
  <si>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</si>
  <si>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</si>
  <si>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</si>
  <si>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</si>
  <si>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</si>
  <si>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</si>
  <si>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</si>
  <si>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</si>
  <si>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</si>
  <si>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</si>
  <si>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</si>
  <si>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</si>
  <si>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</si>
  <si>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</si>
  <si>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</si>
  <si>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</si>
  <si>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</si>
  <si>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</si>
  <si>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</si>
  <si>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</si>
  <si>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</si>
  <si>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</si>
  <si>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</si>
  <si>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</si>
  <si>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</si>
  <si>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</si>
  <si>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</si>
  <si>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</si>
  <si>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</si>
  <si>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</si>
  <si>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</si>
  <si>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</si>
  <si>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</si>
  <si>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</si>
  <si>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</si>
  <si>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</si>
  <si>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</si>
  <si>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</si>
  <si>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</si>
  <si>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</si>
  <si>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</si>
  <si>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</si>
  <si>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</si>
  <si>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</si>
  <si>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</si>
  <si>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</si>
  <si>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</si>
  <si>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</si>
  <si>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</si>
  <si>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</si>
  <si>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</si>
  <si>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</si>
  <si>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</si>
  <si>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</si>
  <si>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</si>
  <si>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</si>
  <si>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</si>
  <si>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</si>
  <si>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</si>
  <si>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</si>
  <si>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</si>
  <si>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</si>
  <si>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</si>
  <si>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</si>
  <si>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</si>
  <si>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</si>
  <si>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</si>
  <si>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</si>
  <si>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</si>
  <si>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</si>
  <si>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</si>
  <si>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</si>
  <si>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</si>
  <si>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</si>
  <si>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</si>
  <si>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</si>
  <si>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</si>
  <si>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</si>
  <si>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</si>
  <si>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</si>
  <si>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</si>
  <si>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</si>
  <si>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</si>
  <si>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</si>
  <si>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</si>
  <si>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</si>
  <si>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</si>
  <si>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</si>
  <si>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</si>
  <si>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</si>
  <si>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</si>
  <si>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</si>
  <si>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</si>
  <si>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</si>
  <si>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</si>
  <si>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</si>
  <si>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</si>
  <si>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</si>
  <si>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</si>
  <si>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</si>
  <si>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</si>
  <si>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</si>
  <si>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</si>
  <si>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</si>
  <si>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</si>
  <si>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</si>
  <si>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</si>
  <si>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</si>
  <si>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</si>
  <si>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</si>
  <si>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</si>
  <si>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</si>
  <si>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</si>
  <si>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</si>
  <si>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</si>
  <si>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</si>
  <si>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</si>
  <si>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</si>
  <si>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</si>
  <si>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</si>
  <si>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</si>
  <si>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</si>
  <si>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</si>
  <si>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</si>
  <si>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</si>
  <si>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</si>
  <si>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</si>
  <si>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</si>
  <si>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</si>
  <si>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</si>
  <si>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</si>
  <si>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</si>
  <si>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</si>
  <si>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</si>
  <si>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</si>
  <si>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</si>
  <si>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</si>
  <si>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</si>
  <si>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</si>
  <si>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</si>
  <si>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</si>
  <si>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</si>
  <si>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</si>
  <si>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</si>
  <si>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</si>
  <si>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</si>
  <si>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</si>
  <si>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</si>
  <si>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</si>
  <si>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</si>
  <si>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</si>
  <si>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</si>
  <si>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</si>
  <si>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</si>
  <si>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</si>
  <si>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</si>
  <si>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</si>
  <si>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</si>
  <si>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</si>
  <si>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</si>
  <si>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</si>
  <si>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</si>
  <si>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</si>
  <si>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</si>
  <si>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</si>
  <si>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</si>
  <si>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</si>
  <si>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</si>
  <si>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</si>
  <si>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</si>
  <si>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</si>
  <si>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</si>
  <si>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</si>
  <si>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</si>
  <si>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</si>
  <si>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</si>
  <si>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</si>
  <si>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</si>
  <si>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</si>
  <si>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</si>
  <si>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</si>
  <si>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</si>
  <si>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</si>
  <si>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</si>
  <si>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</si>
  <si>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</si>
  <si>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</si>
  <si>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</si>
  <si>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</si>
  <si>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</si>
  <si>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</si>
  <si>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</si>
  <si>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</si>
  <si>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</si>
  <si>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</si>
  <si>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</si>
  <si>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</si>
  <si>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</si>
  <si>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</si>
  <si>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</si>
  <si>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</si>
  <si>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</si>
  <si>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</si>
  <si>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</si>
  <si>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</si>
  <si>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</si>
  <si>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</si>
  <si>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</si>
  <si>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</si>
  <si>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</si>
  <si>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</si>
  <si>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</si>
  <si>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</si>
  <si>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</si>
  <si>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</si>
  <si>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</si>
  <si>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</si>
  <si>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</si>
  <si>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</si>
  <si>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</si>
  <si>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</si>
  <si>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</si>
  <si>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</si>
  <si>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</si>
  <si>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</si>
  <si>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</si>
  <si>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</si>
  <si>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</si>
  <si>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</si>
  <si>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</si>
  <si>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</si>
  <si>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</si>
  <si>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</si>
  <si>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</si>
  <si>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</si>
  <si>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</si>
  <si>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</si>
  <si>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</si>
  <si>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</si>
  <si>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</si>
  <si>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</si>
  <si>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</si>
  <si>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</si>
  <si>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</si>
  <si>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</si>
  <si>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</si>
  <si>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</si>
  <si>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</si>
  <si>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</si>
  <si>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</si>
  <si>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</si>
  <si>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</si>
  <si>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</si>
  <si>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</si>
  <si>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</si>
  <si>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</si>
  <si>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</si>
  <si>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</si>
  <si>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</si>
  <si>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</si>
  <si>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</si>
  <si>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</si>
  <si>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</si>
  <si>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</si>
  <si>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</si>
  <si>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</si>
  <si>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</si>
  <si>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</si>
  <si>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</si>
  <si>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</si>
  <si>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</si>
  <si>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</si>
  <si>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</si>
  <si>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</si>
  <si>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</si>
  <si>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</si>
  <si>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</si>
  <si>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</si>
  <si>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</si>
  <si>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</si>
  <si>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</si>
  <si>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</si>
  <si>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</si>
  <si>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</si>
  <si>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</si>
  <si>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</si>
  <si>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</si>
  <si>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</si>
  <si>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</si>
  <si>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</si>
  <si>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</si>
  <si>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</si>
  <si>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</si>
  <si>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</si>
  <si>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</si>
  <si>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</si>
  <si>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</si>
  <si>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</si>
  <si>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</si>
  <si>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</si>
  <si>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</si>
  <si>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</si>
  <si>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</si>
  <si>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</si>
  <si>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</si>
  <si>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</si>
  <si>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</si>
  <si>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</si>
  <si>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</si>
  <si>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</si>
  <si>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</si>
  <si>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</si>
  <si>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</si>
  <si>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</si>
  <si>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</si>
  <si>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</si>
  <si>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</si>
  <si>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</si>
  <si>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</si>
  <si>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</si>
  <si>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</si>
  <si>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</si>
  <si>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</si>
  <si>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</si>
  <si>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</si>
  <si>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</si>
  <si>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</si>
  <si>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</si>
  <si>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</si>
  <si>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</si>
  <si>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</si>
  <si>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</si>
  <si>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</si>
  <si>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</si>
  <si>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</si>
  <si>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</si>
  <si>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</si>
  <si>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</si>
  <si>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</si>
  <si>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</si>
  <si>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</si>
  <si>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</si>
  <si>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</si>
  <si>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</si>
  <si>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</si>
  <si>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</si>
  <si>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</si>
  <si>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</si>
  <si>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</si>
  <si>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</si>
  <si>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</si>
  <si>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</si>
  <si>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</si>
  <si>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</si>
  <si>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</si>
  <si>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</si>
  <si>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</si>
  <si>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</si>
  <si>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</si>
  <si>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</si>
  <si>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</si>
  <si>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</si>
  <si>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</si>
  <si>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</si>
  <si>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</si>
  <si>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</si>
  <si>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</si>
  <si>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</si>
  <si>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</si>
  <si>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</si>
  <si>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</si>
  <si>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</si>
  <si>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</si>
  <si>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</si>
  <si>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</si>
  <si>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</si>
  <si>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</si>
  <si>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</si>
  <si>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</si>
  <si>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</si>
  <si>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</si>
  <si>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</si>
  <si>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</si>
  <si>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</si>
  <si>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</si>
  <si>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</si>
  <si>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</si>
  <si>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</si>
  <si>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</si>
  <si>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</si>
  <si>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</si>
  <si>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</si>
  <si>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</si>
  <si>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</si>
  <si>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</si>
  <si>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</si>
  <si>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</si>
  <si>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</si>
  <si>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</si>
  <si>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</si>
  <si>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</si>
  <si>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</si>
  <si>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</si>
  <si>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</si>
  <si>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</si>
  <si>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</si>
  <si>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</si>
  <si>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</si>
  <si>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</si>
  <si>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</si>
  <si>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</si>
  <si>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</si>
  <si>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</si>
  <si>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</si>
  <si>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</si>
  <si>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</si>
  <si>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</si>
  <si>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</si>
  <si>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</si>
  <si>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</si>
  <si>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</si>
  <si>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</si>
  <si>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</si>
  <si>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</si>
  <si>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</si>
  <si>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</si>
  <si>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</si>
  <si>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</si>
  <si>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</si>
  <si>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</si>
  <si>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</si>
  <si>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</si>
  <si>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</si>
  <si>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</si>
  <si>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</si>
  <si>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</si>
  <si>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</si>
  <si>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</si>
  <si>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</si>
  <si>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</si>
  <si>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</si>
  <si>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</si>
  <si>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</si>
  <si>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</si>
  <si>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</si>
  <si>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</si>
  <si>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</si>
  <si>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</si>
  <si>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</si>
  <si>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</si>
  <si>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</si>
  <si>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</si>
  <si>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</si>
  <si>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</si>
  <si>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</si>
  <si>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</si>
  <si>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</si>
  <si>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</si>
  <si>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</si>
  <si>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</si>
  <si>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</si>
  <si>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</si>
  <si>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</si>
  <si>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</si>
  <si>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</si>
  <si>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</si>
  <si>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</si>
  <si>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</si>
  <si>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</si>
  <si>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</si>
  <si>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</si>
  <si>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</si>
  <si>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</si>
  <si>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</si>
  <si>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</si>
  <si>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</si>
  <si>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</si>
  <si>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</si>
  <si>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</si>
  <si>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</si>
  <si>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</si>
  <si>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</si>
  <si>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</si>
  <si>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</si>
  <si>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</si>
  <si>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</si>
  <si>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</si>
  <si>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</si>
  <si>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</si>
  <si>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</si>
  <si>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</si>
  <si>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</si>
  <si>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</si>
  <si>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</si>
  <si>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</si>
  <si>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</si>
  <si>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</si>
  <si>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</si>
  <si>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</si>
  <si>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</si>
  <si>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</si>
  <si>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</si>
  <si>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</si>
  <si>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</si>
  <si>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</si>
  <si>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</si>
  <si>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</si>
  <si>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</si>
  <si>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</si>
  <si>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</si>
  <si>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</si>
  <si>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</si>
  <si>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</si>
  <si>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</si>
  <si>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</si>
  <si>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</si>
  <si>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</si>
  <si>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</si>
  <si>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</si>
  <si>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</si>
  <si>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</si>
  <si>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</si>
  <si>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</si>
  <si>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</si>
  <si>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</si>
  <si>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</si>
  <si>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</si>
  <si>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</si>
  <si>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</si>
  <si>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</si>
  <si>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</si>
  <si>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</si>
  <si>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</si>
  <si>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</si>
  <si>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</si>
  <si>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</si>
  <si>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</si>
  <si>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</si>
  <si>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</si>
  <si>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</si>
  <si>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</si>
  <si>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</si>
  <si>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</si>
  <si>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</si>
  <si>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</si>
  <si>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</si>
  <si>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</si>
  <si>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</si>
  <si>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</si>
  <si>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</si>
  <si>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</si>
  <si>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</si>
  <si>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</si>
  <si>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</si>
  <si>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</si>
  <si>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</si>
  <si>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</si>
  <si>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</si>
  <si>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</si>
  <si>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</si>
  <si>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</si>
  <si>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</si>
  <si>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</si>
  <si>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</si>
  <si>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</si>
  <si>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</si>
  <si>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</si>
  <si>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</si>
  <si>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</si>
  <si>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</si>
  <si>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</si>
  <si>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</si>
  <si>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</si>
  <si>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</si>
  <si>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</si>
  <si>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</si>
  <si>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</si>
  <si>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</si>
  <si>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</si>
  <si>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</si>
  <si>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</si>
  <si>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</si>
  <si>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</si>
  <si>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</si>
  <si>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</si>
  <si>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</si>
  <si>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</si>
  <si>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</si>
  <si>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</si>
  <si>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</si>
  <si>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</si>
  <si>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</si>
  <si>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</si>
  <si>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</si>
  <si>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</si>
  <si>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</si>
  <si>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</si>
  <si>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</si>
  <si>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</si>
  <si>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</si>
  <si>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</si>
  <si>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</si>
  <si>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</si>
  <si>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</si>
  <si>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</si>
  <si>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</si>
  <si>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</si>
  <si>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</si>
  <si>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</si>
  <si>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</si>
  <si>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</si>
  <si>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</si>
  <si>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</si>
  <si>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</si>
  <si>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</si>
  <si>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</si>
  <si>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</si>
  <si>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</si>
  <si>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</si>
  <si>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</si>
  <si>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</si>
  <si>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</si>
  <si>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</si>
  <si>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</si>
  <si>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</si>
  <si>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</si>
  <si>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</si>
  <si>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</si>
  <si>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</si>
  <si>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</si>
  <si>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</si>
  <si>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</si>
  <si>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</si>
  <si>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</si>
  <si>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</si>
  <si>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</si>
  <si>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</si>
  <si>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</si>
  <si>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</si>
  <si>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</si>
  <si>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</si>
  <si>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</si>
  <si>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</si>
  <si>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</si>
  <si>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</si>
  <si>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</si>
  <si>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</si>
  <si>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</si>
  <si>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</si>
  <si>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</si>
  <si>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</si>
  <si>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</si>
  <si>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</si>
  <si>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</si>
  <si>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</si>
  <si>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</si>
  <si>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</si>
  <si>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</si>
  <si>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</si>
  <si>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</si>
  <si>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</si>
  <si>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</si>
  <si>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</si>
  <si>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</si>
  <si>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</si>
  <si>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</si>
  <si>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</si>
  <si>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</si>
  <si>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</si>
  <si>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</si>
  <si>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</si>
  <si>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</si>
  <si>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</si>
  <si>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</si>
  <si>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</si>
  <si>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</si>
  <si>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</si>
  <si>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</si>
  <si>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</si>
  <si>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</si>
  <si>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</si>
  <si>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</si>
  <si>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</si>
  <si>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</si>
  <si>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</si>
  <si>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</si>
  <si>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</si>
  <si>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</si>
  <si>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</si>
  <si>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</si>
  <si>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</si>
  <si>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</si>
  <si>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</si>
  <si>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</si>
  <si>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</si>
  <si>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</si>
  <si>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</si>
  <si>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</si>
  <si>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</si>
  <si>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</si>
  <si>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</si>
  <si>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</si>
  <si>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</si>
  <si>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</si>
  <si>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</si>
  <si>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</si>
  <si>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</si>
  <si>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</si>
  <si>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</si>
  <si>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</si>
  <si>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</si>
  <si>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</si>
  <si>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</si>
  <si>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</si>
  <si>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</si>
  <si>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</si>
  <si>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</si>
  <si>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</si>
  <si>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</si>
  <si>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</si>
  <si>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</si>
  <si>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</si>
  <si>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</si>
  <si>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</si>
  <si>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</si>
  <si>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</si>
  <si>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</si>
  <si>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</si>
  <si>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</si>
  <si>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</si>
  <si>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</si>
  <si>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</si>
  <si>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</si>
  <si>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</si>
  <si>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</si>
  <si>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</si>
  <si>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</si>
  <si>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</si>
  <si>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</si>
  <si>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</si>
  <si>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</si>
  <si>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</si>
  <si>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</si>
  <si>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</si>
  <si>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</si>
  <si>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</si>
  <si>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</si>
  <si>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</si>
  <si>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</si>
  <si>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</si>
  <si>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</si>
  <si>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</si>
  <si>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</si>
  <si>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</si>
  <si>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</si>
  <si>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</si>
  <si>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</si>
  <si>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</si>
  <si>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</si>
  <si>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</si>
  <si>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</si>
  <si>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</si>
  <si>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</si>
  <si>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</si>
  <si>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</si>
  <si>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</si>
  <si>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</si>
  <si>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</si>
  <si>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</si>
  <si>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</si>
  <si>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</si>
  <si>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</si>
  <si>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</si>
  <si>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</si>
  <si>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</si>
  <si>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</si>
  <si>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</si>
  <si>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</si>
  <si>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</si>
  <si>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</si>
  <si>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</si>
  <si>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</si>
  <si>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</si>
  <si>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</si>
  <si>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</si>
  <si>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</si>
  <si>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</si>
  <si>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</si>
  <si>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</si>
  <si>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</si>
  <si>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</si>
  <si>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</si>
  <si>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</si>
  <si>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</si>
  <si>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</si>
  <si>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</si>
  <si>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</si>
  <si>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</si>
  <si>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</si>
  <si>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</si>
  <si>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</si>
  <si>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</si>
  <si>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</si>
  <si>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</si>
  <si>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</si>
  <si>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</si>
  <si>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</si>
  <si>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</si>
  <si>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</si>
  <si>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</si>
  <si>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</si>
  <si>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</si>
  <si>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</si>
  <si>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</si>
  <si>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</si>
  <si>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</si>
  <si>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</si>
  <si>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</si>
  <si>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</si>
  <si>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</si>
  <si>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</si>
  <si>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</si>
  <si>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</si>
  <si>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</si>
  <si>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</si>
  <si>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</si>
  <si>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</si>
  <si>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</si>
  <si>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</si>
  <si>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</si>
  <si>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</si>
  <si>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</si>
  <si>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</si>
  <si>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</si>
  <si>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</si>
  <si>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</si>
  <si>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</si>
  <si>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</si>
  <si>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</si>
  <si>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</si>
  <si>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</si>
  <si>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</si>
  <si>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</si>
  <si>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</si>
  <si>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</si>
  <si>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</si>
  <si>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</si>
  <si>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</si>
  <si>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</si>
  <si>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</si>
  <si>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</si>
  <si>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</si>
  <si>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</si>
  <si>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</si>
  <si>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</si>
  <si>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</si>
  <si>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</si>
  <si>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</si>
  <si>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</si>
  <si>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</si>
  <si>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</si>
  <si>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</si>
  <si>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</si>
  <si>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</si>
  <si>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</si>
  <si>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</si>
  <si>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</si>
  <si>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</si>
  <si>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</si>
  <si>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</si>
  <si>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</si>
  <si>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</si>
  <si>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</si>
  <si>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</si>
  <si>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</si>
  <si>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</si>
  <si>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</si>
  <si>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</si>
  <si>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</si>
  <si>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</si>
  <si>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</si>
  <si>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</si>
  <si>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</si>
  <si>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</si>
  <si>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</si>
  <si>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</si>
  <si>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</si>
  <si>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</si>
  <si>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</si>
  <si>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</si>
  <si>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</si>
  <si>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</si>
  <si>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</si>
  <si>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</si>
  <si>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</si>
  <si>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</si>
  <si>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</si>
  <si>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</si>
  <si>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</si>
  <si>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</si>
  <si>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</si>
  <si>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</si>
  <si>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</si>
  <si>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</si>
  <si>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</si>
  <si>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</si>
  <si>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</si>
  <si>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</si>
  <si>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</si>
  <si>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</si>
  <si>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</si>
  <si>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</si>
  <si>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</si>
  <si>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</si>
  <si>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</si>
  <si>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</si>
  <si>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</si>
  <si>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</si>
  <si>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</si>
  <si>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</si>
  <si>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</si>
  <si>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</si>
  <si>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</si>
  <si>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</si>
  <si>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</si>
  <si>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</si>
  <si>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</si>
  <si>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</si>
  <si>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</si>
  <si>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</si>
  <si>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</si>
  <si>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</si>
  <si>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</si>
  <si>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</si>
  <si>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</si>
  <si>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</si>
  <si>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</si>
  <si>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</si>
  <si>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</si>
  <si>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</si>
  <si>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</si>
  <si>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</si>
  <si>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</si>
  <si>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</si>
  <si>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</si>
  <si>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</si>
  <si>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</si>
  <si>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</si>
  <si>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</si>
  <si>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</si>
  <si>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</si>
  <si>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</si>
  <si>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</si>
  <si>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</si>
  <si>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</si>
  <si>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</si>
  <si>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</si>
  <si>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</si>
  <si>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</si>
  <si>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</si>
  <si>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</si>
  <si>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</si>
  <si>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</si>
  <si>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</si>
  <si>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</si>
  <si>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</si>
  <si>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</si>
  <si>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</si>
  <si>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</si>
  <si>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</si>
  <si>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</si>
  <si>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</si>
  <si>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</si>
  <si>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</si>
  <si>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</si>
  <si>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</si>
  <si>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</si>
  <si>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</si>
  <si>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</si>
  <si>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</si>
  <si>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</si>
  <si>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</si>
  <si>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</si>
  <si>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</si>
  <si>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</si>
  <si>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</si>
  <si>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</si>
  <si>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</si>
  <si>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</si>
  <si>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</si>
  <si>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</si>
  <si>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</si>
  <si>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</si>
  <si>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</si>
  <si>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</si>
  <si>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</si>
  <si>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</si>
  <si>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</si>
  <si>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</si>
  <si>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</si>
  <si>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</si>
  <si>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</si>
  <si>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</si>
  <si>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</si>
  <si>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</si>
  <si>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</si>
  <si>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</si>
  <si>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</si>
  <si>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</si>
  <si>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</si>
  <si>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</si>
  <si>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</si>
  <si>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</si>
  <si>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</si>
  <si>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</si>
  <si>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</si>
  <si>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</si>
  <si>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</si>
  <si>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</si>
  <si>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</si>
  <si>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</si>
  <si>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</si>
  <si>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</si>
  <si>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</si>
  <si>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</si>
  <si>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</si>
  <si>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</si>
  <si>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</si>
  <si>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</si>
  <si>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</si>
  <si>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</si>
  <si>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</si>
  <si>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</si>
  <si>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</si>
  <si>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</si>
  <si>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</si>
  <si>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</si>
  <si>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</si>
  <si>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</si>
  <si>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</si>
  <si>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</si>
  <si>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</si>
  <si>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</si>
  <si>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</si>
  <si>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</si>
  <si>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</si>
  <si>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</si>
  <si>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</si>
  <si>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</si>
  <si>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</si>
  <si>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</si>
  <si>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</si>
  <si>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</si>
  <si>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</si>
  <si>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</si>
  <si>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</si>
  <si>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</si>
  <si>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</si>
  <si>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</si>
  <si>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</si>
  <si>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</si>
  <si>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</si>
  <si>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</si>
  <si>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</si>
  <si>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</si>
  <si>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</si>
  <si>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</si>
  <si>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</si>
  <si>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</si>
  <si>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</si>
  <si>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</si>
  <si>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</si>
  <si>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</si>
  <si>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</si>
  <si>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</si>
  <si>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</si>
  <si>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</si>
  <si>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</si>
  <si>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</si>
  <si>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</si>
  <si>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</si>
  <si>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</si>
  <si>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</si>
  <si>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</si>
  <si>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</si>
  <si>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</si>
  <si>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</si>
  <si>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</si>
  <si>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</si>
  <si>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</si>
  <si>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</si>
  <si>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</si>
  <si>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</si>
  <si>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</si>
  <si>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</si>
  <si>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</si>
  <si>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</si>
  <si>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</si>
  <si>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</si>
  <si>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</si>
  <si>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</si>
  <si>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</si>
  <si>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</si>
  <si>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</si>
  <si>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</si>
  <si>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</si>
  <si>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</si>
  <si>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</si>
  <si>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</si>
  <si>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</si>
  <si>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</si>
  <si>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</si>
  <si>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</si>
  <si>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</si>
  <si>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</si>
  <si>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</si>
  <si>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</si>
  <si>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</si>
  <si>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</si>
  <si>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</si>
  <si>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</si>
  <si>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</si>
  <si>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</si>
  <si>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</si>
  <si>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</si>
  <si>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</si>
  <si>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</si>
  <si>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</si>
  <si>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</si>
  <si>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</si>
  <si>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</si>
  <si>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</si>
  <si>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</si>
  <si>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</si>
  <si>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</si>
  <si>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</si>
  <si>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</si>
  <si>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</si>
  <si>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</si>
  <si>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</si>
  <si>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</si>
  <si>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</si>
  <si>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</si>
  <si>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</si>
  <si>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</si>
  <si>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</si>
  <si>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</si>
  <si>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</si>
  <si>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</si>
  <si>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</si>
  <si>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</si>
  <si>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</si>
  <si>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</si>
  <si>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</si>
  <si>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</si>
  <si>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</si>
  <si>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</si>
  <si>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</si>
  <si>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</si>
  <si>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</si>
  <si>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</si>
  <si>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</si>
  <si>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</si>
  <si>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</si>
  <si>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</si>
  <si>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</si>
  <si>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</si>
  <si>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</si>
  <si>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</si>
  <si>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</si>
  <si>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</si>
  <si>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</si>
  <si>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</si>
  <si>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</si>
  <si>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</si>
  <si>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</si>
  <si>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</si>
  <si>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</si>
  <si>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</si>
  <si>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</si>
  <si>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</si>
  <si>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</si>
  <si>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</si>
  <si>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</si>
  <si>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</si>
  <si>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</si>
  <si>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</si>
  <si>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</si>
  <si>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</si>
  <si>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</si>
  <si>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</si>
  <si>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</si>
  <si>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</si>
  <si>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</si>
  <si>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</si>
  <si>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</si>
  <si>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</si>
  <si>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</si>
  <si>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</si>
  <si>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</si>
  <si>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</si>
  <si>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</si>
  <si>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</si>
  <si>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</si>
  <si>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</si>
  <si>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</si>
  <si>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</si>
  <si>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</si>
  <si>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</si>
  <si>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</si>
  <si>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</si>
  <si>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</si>
  <si>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</si>
  <si>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</si>
  <si>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</si>
  <si>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</si>
  <si>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</si>
  <si>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</si>
  <si>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</si>
  <si>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</si>
  <si>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</si>
  <si>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</si>
  <si>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</si>
  <si>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</si>
  <si>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</si>
  <si>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</si>
  <si>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</si>
  <si>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</si>
  <si>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</si>
  <si>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</si>
  <si>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</si>
  <si>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</si>
  <si>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</si>
  <si>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</si>
  <si>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</si>
  <si>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</si>
  <si>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</si>
  <si>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</si>
  <si>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</si>
  <si>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</si>
  <si>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</si>
  <si>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</si>
  <si>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</si>
  <si>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</si>
  <si>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</si>
  <si>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</si>
  <si>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</si>
  <si>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</si>
  <si>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</si>
  <si>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</si>
  <si>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</si>
  <si>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</si>
  <si>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</si>
  <si>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</si>
  <si>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</si>
  <si>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ประมาณการจัดซื้อวัสดุอื่น ปี 2564</t>
  </si>
  <si>
    <t>ประมาณการจ่ายชำระหนี้ปี 2564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</si>
  <si>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t>
  </si>
  <si>
    <t>ค่าควรจะเป็น มิย.64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</si>
</sst>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7" fontId="1" fillId="0" borderId="2" xfId="1" applyNumberFormat="1" applyFont="1" applyFill="1" applyBorder="1" applyAlignment="1">
      <alignment horizontal="center" vertical="center"/>
    </xf>
    <xf numFmtId="187" fontId="9" fillId="0" borderId="0" xfId="1" applyNumberFormat="1" applyFont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22" xfId="0" applyNumberFormat="1" applyFont="1" applyFill="1" applyBorder="1" applyAlignment="1">
      <alignment horizontal="center" vertical="center"/>
    </xf>
    <xf numFmtId="187" fontId="7" fillId="4" borderId="27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O15" sqref="O1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50" t="s">
        <v>1362</v>
      </c>
      <c r="B2" s="150" t="s">
        <v>1363</v>
      </c>
      <c r="C2" s="150"/>
      <c r="D2" s="151" t="s">
        <v>1717</v>
      </c>
      <c r="E2" s="152"/>
      <c r="F2" s="152"/>
      <c r="G2" s="152"/>
      <c r="H2" s="152"/>
    </row>
    <row r="3" spans="1:9" x14ac:dyDescent="0.25">
      <c r="A3" s="150"/>
      <c r="B3" s="150"/>
      <c r="C3" s="150"/>
      <c r="D3" s="4" t="s">
        <v>1693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46">
        <v>2</v>
      </c>
      <c r="B4" s="57" t="s">
        <v>1367</v>
      </c>
      <c r="C4" s="6" t="s">
        <v>1368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335383776</v>
      </c>
      <c r="E4" s="7">
        <f>D4/12*D$35</f>
        <v>251537832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196082437.81999996</v>
      </c>
      <c r="G4" s="7">
        <f>F4-E4</f>
        <v>-55455394.180000037</v>
      </c>
      <c r="H4" s="91">
        <f>G4/E4*100</f>
        <v>-22.04654215990859</v>
      </c>
    </row>
    <row r="5" spans="1:9" x14ac:dyDescent="0.4">
      <c r="A5" s="147"/>
      <c r="B5" s="58" t="s">
        <v>1369</v>
      </c>
      <c r="C5" s="6" t="s">
        <v>1370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154646643</v>
      </c>
      <c r="E5" s="7">
        <f t="shared" ref="E5:E6" si="0">D5/12*D$35</f>
        <v>115984982.25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153063385.47</v>
      </c>
      <c r="G5" s="7">
        <f t="shared" ref="G5:G6" si="1">F5-E5</f>
        <v>37078403.219999999</v>
      </c>
      <c r="H5" s="91">
        <f>G5/E5*100</f>
        <v>31.968279427830836</v>
      </c>
    </row>
    <row r="6" spans="1:9" x14ac:dyDescent="0.4">
      <c r="A6" s="148"/>
      <c r="B6" s="59" t="s">
        <v>1371</v>
      </c>
      <c r="C6" s="6" t="s">
        <v>1372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91933167</v>
      </c>
      <c r="E6" s="7">
        <f t="shared" si="0"/>
        <v>68949875.25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62984082.350000001</v>
      </c>
      <c r="G6" s="7">
        <f t="shared" si="1"/>
        <v>-5965792.8999999985</v>
      </c>
      <c r="H6" s="91">
        <f t="shared" ref="H6:H33" si="2">G6/E6*100</f>
        <v>-8.6523621375225019</v>
      </c>
    </row>
    <row r="7" spans="1:9" x14ac:dyDescent="0.4">
      <c r="A7" s="149" t="s">
        <v>1373</v>
      </c>
      <c r="B7" s="149"/>
      <c r="C7" s="149"/>
      <c r="D7" s="8">
        <f>SUM(D4:D6)</f>
        <v>581963586</v>
      </c>
      <c r="E7" s="8">
        <f>SUM(E4:E6)</f>
        <v>436472689.5</v>
      </c>
      <c r="F7" s="8">
        <f>SUM(F4:F6)</f>
        <v>412129905.63999999</v>
      </c>
      <c r="G7" s="8">
        <f t="shared" ref="G7" si="3">SUM(G4:G6)</f>
        <v>-24342783.860000037</v>
      </c>
      <c r="H7" s="92">
        <f t="shared" si="2"/>
        <v>-5.5771608271495383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5</v>
      </c>
      <c r="I8" s="84"/>
    </row>
    <row r="9" spans="1:9" x14ac:dyDescent="0.4">
      <c r="A9" s="153">
        <v>3</v>
      </c>
      <c r="B9" s="60" t="s">
        <v>1374</v>
      </c>
      <c r="C9" s="11" t="s">
        <v>1720</v>
      </c>
      <c r="D9" s="12"/>
      <c r="E9" s="13"/>
      <c r="F9" s="13"/>
      <c r="G9" s="13"/>
      <c r="H9" s="14"/>
    </row>
    <row r="10" spans="1:9" x14ac:dyDescent="0.4">
      <c r="A10" s="154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15758647</v>
      </c>
      <c r="E10" s="7">
        <f>D10/12*D$35</f>
        <v>11818985.25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11747224.209999999</v>
      </c>
      <c r="G10" s="7">
        <f>F10-E10</f>
        <v>-71761.040000000969</v>
      </c>
      <c r="H10" s="91">
        <f t="shared" si="2"/>
        <v>-0.60716752311710487</v>
      </c>
    </row>
    <row r="11" spans="1:9" x14ac:dyDescent="0.4">
      <c r="A11" s="154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2492524</v>
      </c>
      <c r="E11" s="7">
        <f t="shared" ref="E11:E21" si="4">D11/12*D$35</f>
        <v>1869393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1652288.8</v>
      </c>
      <c r="G11" s="7">
        <f t="shared" ref="G11:G21" si="5">F11-E11</f>
        <v>-217104.19999999995</v>
      </c>
      <c r="H11" s="91">
        <f t="shared" si="2"/>
        <v>-11.613620036022386</v>
      </c>
    </row>
    <row r="12" spans="1:9" x14ac:dyDescent="0.4">
      <c r="A12" s="154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12833612</v>
      </c>
      <c r="E12" s="7">
        <f t="shared" si="4"/>
        <v>9625209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9621788.75</v>
      </c>
      <c r="G12" s="7">
        <f t="shared" si="5"/>
        <v>-3420.25</v>
      </c>
      <c r="H12" s="91">
        <f t="shared" si="2"/>
        <v>-3.5534293333266839E-2</v>
      </c>
    </row>
    <row r="13" spans="1:9" x14ac:dyDescent="0.4">
      <c r="A13" s="154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5297516</v>
      </c>
      <c r="E13" s="7">
        <f t="shared" si="4"/>
        <v>3973137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2875773.32</v>
      </c>
      <c r="G13" s="7">
        <f t="shared" si="5"/>
        <v>-1097363.6800000002</v>
      </c>
      <c r="H13" s="91">
        <f t="shared" si="2"/>
        <v>-27.619578182176959</v>
      </c>
    </row>
    <row r="14" spans="1:9" x14ac:dyDescent="0.4">
      <c r="A14" s="154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798611</v>
      </c>
      <c r="E14" s="7">
        <f t="shared" si="4"/>
        <v>598958.25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1874595.5</v>
      </c>
      <c r="G14" s="7">
        <f t="shared" si="5"/>
        <v>1275637.25</v>
      </c>
      <c r="H14" s="91">
        <f t="shared" si="2"/>
        <v>212.97598789231137</v>
      </c>
    </row>
    <row r="15" spans="1:9" x14ac:dyDescent="0.4">
      <c r="A15" s="154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7743669</v>
      </c>
      <c r="E15" s="7">
        <f t="shared" si="4"/>
        <v>5807751.75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7021468</v>
      </c>
      <c r="G15" s="7">
        <f t="shared" si="5"/>
        <v>1213716.25</v>
      </c>
      <c r="H15" s="91">
        <f t="shared" si="2"/>
        <v>20.898211601417017</v>
      </c>
    </row>
    <row r="16" spans="1:9" x14ac:dyDescent="0.4">
      <c r="A16" s="154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22809360</v>
      </c>
      <c r="E16" s="7">
        <f t="shared" si="4"/>
        <v>17107020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16849862.940000001</v>
      </c>
      <c r="G16" s="7">
        <f t="shared" si="5"/>
        <v>-257157.05999999866</v>
      </c>
      <c r="H16" s="91">
        <f t="shared" si="2"/>
        <v>-1.5032253425786528</v>
      </c>
    </row>
    <row r="17" spans="1:9" x14ac:dyDescent="0.4">
      <c r="A17" s="154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23299624</v>
      </c>
      <c r="E17" s="7">
        <f t="shared" si="4"/>
        <v>17474718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13116185.08</v>
      </c>
      <c r="G17" s="7">
        <f t="shared" si="5"/>
        <v>-4358532.92</v>
      </c>
      <c r="H17" s="91">
        <f t="shared" si="2"/>
        <v>-24.941935658131936</v>
      </c>
    </row>
    <row r="18" spans="1:9" x14ac:dyDescent="0.4">
      <c r="A18" s="154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4597704</v>
      </c>
      <c r="E18" s="7">
        <f t="shared" si="4"/>
        <v>3448278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3504326.8</v>
      </c>
      <c r="G18" s="7">
        <f t="shared" si="5"/>
        <v>56048.799999999814</v>
      </c>
      <c r="H18" s="91">
        <f t="shared" si="2"/>
        <v>1.6254141922431953</v>
      </c>
    </row>
    <row r="19" spans="1:9" x14ac:dyDescent="0.4">
      <c r="A19" s="154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12868653</v>
      </c>
      <c r="E19" s="7">
        <f t="shared" si="4"/>
        <v>9651489.75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6966903.7799999993</v>
      </c>
      <c r="G19" s="7">
        <f t="shared" si="5"/>
        <v>-2684585.9700000007</v>
      </c>
      <c r="H19" s="91">
        <f t="shared" si="2"/>
        <v>-27.815249661328195</v>
      </c>
    </row>
    <row r="20" spans="1:9" x14ac:dyDescent="0.4">
      <c r="A20" s="154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2501075</v>
      </c>
      <c r="E20" s="7">
        <f t="shared" si="4"/>
        <v>1875806.25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921042.1</v>
      </c>
      <c r="G20" s="7">
        <f t="shared" si="5"/>
        <v>-954764.15</v>
      </c>
      <c r="H20" s="91">
        <f t="shared" si="2"/>
        <v>-50.898868153360723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7755776</v>
      </c>
      <c r="E21" s="7">
        <f t="shared" si="4"/>
        <v>5816832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5696769.9000000004</v>
      </c>
      <c r="G21" s="7">
        <f t="shared" si="5"/>
        <v>-120062.09999999963</v>
      </c>
      <c r="H21" s="91">
        <f t="shared" si="2"/>
        <v>-2.0640462024689663</v>
      </c>
    </row>
    <row r="22" spans="1:9" x14ac:dyDescent="0.4">
      <c r="A22" s="149" t="s">
        <v>1375</v>
      </c>
      <c r="B22" s="149"/>
      <c r="C22" s="149"/>
      <c r="D22" s="8">
        <f>SUM(D10:D21)</f>
        <v>118756771</v>
      </c>
      <c r="E22" s="8">
        <f t="shared" ref="E22:G22" si="6">SUM(E10:E21)</f>
        <v>89067578.25</v>
      </c>
      <c r="F22" s="8">
        <f t="shared" si="6"/>
        <v>81848229.179999992</v>
      </c>
      <c r="G22" s="8">
        <f t="shared" si="6"/>
        <v>-7219349.0700000003</v>
      </c>
      <c r="H22" s="92">
        <f t="shared" si="2"/>
        <v>-8.1054736323202992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3</v>
      </c>
      <c r="I23" s="84"/>
    </row>
    <row r="24" spans="1:9" x14ac:dyDescent="0.4">
      <c r="A24" s="146">
        <v>4</v>
      </c>
      <c r="B24" s="60" t="s">
        <v>1376</v>
      </c>
      <c r="C24" s="16" t="s">
        <v>1721</v>
      </c>
      <c r="D24" s="61"/>
      <c r="E24" s="61"/>
      <c r="F24" s="61"/>
      <c r="G24" s="61"/>
      <c r="H24" s="62"/>
    </row>
    <row r="25" spans="1:9" x14ac:dyDescent="0.4">
      <c r="A25" s="147"/>
      <c r="B25" s="53"/>
      <c r="C25" s="52" t="s">
        <v>1377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305092651</v>
      </c>
      <c r="E25" s="7">
        <f>D25/12*D$35</f>
        <v>228819488.25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201973613.64000005</v>
      </c>
      <c r="G25" s="7">
        <f>F25-E25</f>
        <v>-26845874.609999955</v>
      </c>
      <c r="H25" s="91">
        <f t="shared" si="2"/>
        <v>-11.732337492455674</v>
      </c>
    </row>
    <row r="26" spans="1:9" x14ac:dyDescent="0.4">
      <c r="A26" s="147"/>
      <c r="B26" s="53"/>
      <c r="C26" s="52" t="s">
        <v>1378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148439717</v>
      </c>
      <c r="E26" s="7">
        <f t="shared" ref="E26:E32" si="7">D26/12*D$35</f>
        <v>111329787.75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167629944.99000004</v>
      </c>
      <c r="G26" s="7">
        <f t="shared" ref="G26:G32" si="8">F26-E26</f>
        <v>56300157.240000039</v>
      </c>
      <c r="H26" s="91">
        <f t="shared" si="2"/>
        <v>50.570614008917879</v>
      </c>
    </row>
    <row r="27" spans="1:9" x14ac:dyDescent="0.4">
      <c r="A27" s="147"/>
      <c r="B27" s="53"/>
      <c r="C27" s="52" t="s">
        <v>1379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84126688</v>
      </c>
      <c r="E27" s="7">
        <f t="shared" si="7"/>
        <v>63095016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64071821.759999998</v>
      </c>
      <c r="G27" s="7">
        <f t="shared" si="8"/>
        <v>976805.75999999791</v>
      </c>
      <c r="H27" s="91">
        <f t="shared" si="2"/>
        <v>1.5481504276027094</v>
      </c>
    </row>
    <row r="28" spans="1:9" x14ac:dyDescent="0.4">
      <c r="A28" s="147"/>
      <c r="B28" s="53"/>
      <c r="C28" s="52" t="s">
        <v>1380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46114172</v>
      </c>
      <c r="E28" s="7">
        <f t="shared" si="7"/>
        <v>34585629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36165690.549999997</v>
      </c>
      <c r="G28" s="7">
        <f t="shared" si="8"/>
        <v>1580061.549999997</v>
      </c>
      <c r="H28" s="91">
        <f>G28/E28*100</f>
        <v>4.5685494110863134</v>
      </c>
    </row>
    <row r="29" spans="1:9" x14ac:dyDescent="0.4">
      <c r="A29" s="147"/>
      <c r="B29" s="53"/>
      <c r="C29" s="52" t="s">
        <v>1381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217545473</v>
      </c>
      <c r="E29" s="7">
        <f t="shared" si="7"/>
        <v>163159104.75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235595999.63999999</v>
      </c>
      <c r="G29" s="7">
        <f t="shared" si="8"/>
        <v>72436894.889999986</v>
      </c>
      <c r="H29" s="91">
        <f>G29/E29*100</f>
        <v>44.39647729189933</v>
      </c>
    </row>
    <row r="30" spans="1:9" x14ac:dyDescent="0.4">
      <c r="A30" s="147"/>
      <c r="B30" s="53"/>
      <c r="C30" s="52" t="s">
        <v>1382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97648612</v>
      </c>
      <c r="E30" s="7">
        <f t="shared" si="7"/>
        <v>73236459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70985881.889999986</v>
      </c>
      <c r="G30" s="7">
        <f t="shared" si="8"/>
        <v>-2250577.1100000143</v>
      </c>
      <c r="H30" s="91">
        <f t="shared" si="2"/>
        <v>-3.0730282986511055</v>
      </c>
    </row>
    <row r="31" spans="1:9" x14ac:dyDescent="0.4">
      <c r="A31" s="147"/>
      <c r="B31" s="53"/>
      <c r="C31" s="52" t="s">
        <v>1383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98357155</v>
      </c>
      <c r="E31" s="7">
        <f t="shared" si="7"/>
        <v>73767866.25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79498444.359999999</v>
      </c>
      <c r="G31" s="7">
        <f t="shared" si="8"/>
        <v>5730578.1099999994</v>
      </c>
      <c r="H31" s="91">
        <f t="shared" si="2"/>
        <v>7.7683934771530687</v>
      </c>
    </row>
    <row r="32" spans="1:9" x14ac:dyDescent="0.4">
      <c r="A32" s="148"/>
      <c r="B32" s="49"/>
      <c r="C32" s="52" t="s">
        <v>1384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64014567</v>
      </c>
      <c r="E32" s="7">
        <f t="shared" si="7"/>
        <v>48010925.25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105178422.46999998</v>
      </c>
      <c r="G32" s="7">
        <f t="shared" si="8"/>
        <v>57167497.219999984</v>
      </c>
      <c r="H32" s="91">
        <f t="shared" si="2"/>
        <v>119.07185067215505</v>
      </c>
    </row>
    <row r="33" spans="1:9" x14ac:dyDescent="0.4">
      <c r="A33" s="149" t="s">
        <v>1385</v>
      </c>
      <c r="B33" s="149"/>
      <c r="C33" s="149"/>
      <c r="D33" s="8">
        <f>SUM(D25:D32)</f>
        <v>1061339035</v>
      </c>
      <c r="E33" s="8">
        <f t="shared" ref="E33:F33" si="9">SUM(E25:E32)</f>
        <v>796004276.25</v>
      </c>
      <c r="F33" s="8">
        <f t="shared" si="9"/>
        <v>961099819.30000019</v>
      </c>
      <c r="G33" s="8">
        <f>SUM(G25:G32)</f>
        <v>165095543.05000004</v>
      </c>
      <c r="H33" s="92">
        <f t="shared" si="2"/>
        <v>20.740534690060976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2</v>
      </c>
    </row>
    <row r="35" spans="1:9" x14ac:dyDescent="0.4">
      <c r="B35" s="51" t="s">
        <v>1411</v>
      </c>
      <c r="C35" s="51" t="str">
        <f>'แผน 2-4 เลย'!C36</f>
        <v>ค่าควรจะเป็น มิย.64</v>
      </c>
      <c r="D35" s="51">
        <f>'แผน 2-4 เลย'!D36</f>
        <v>9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tabSelected="1"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B15" sqref="B15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1" t="s">
        <v>1362</v>
      </c>
      <c r="B2" s="162"/>
      <c r="C2" s="159" t="s">
        <v>1363</v>
      </c>
      <c r="D2" s="151" t="s">
        <v>1703</v>
      </c>
      <c r="E2" s="152"/>
      <c r="F2" s="152"/>
      <c r="G2" s="152"/>
      <c r="H2" s="155"/>
      <c r="I2" s="156" t="s">
        <v>1704</v>
      </c>
      <c r="J2" s="157"/>
      <c r="K2" s="157"/>
      <c r="L2" s="157"/>
      <c r="M2" s="158"/>
      <c r="N2" s="151" t="s">
        <v>1705</v>
      </c>
      <c r="O2" s="152"/>
      <c r="P2" s="152"/>
      <c r="Q2" s="152"/>
      <c r="R2" s="155"/>
      <c r="S2" s="156" t="s">
        <v>1706</v>
      </c>
      <c r="T2" s="157"/>
      <c r="U2" s="157"/>
      <c r="V2" s="157"/>
      <c r="W2" s="158"/>
      <c r="X2" s="165" t="s">
        <v>1707</v>
      </c>
      <c r="Y2" s="166"/>
      <c r="Z2" s="166"/>
      <c r="AA2" s="166"/>
      <c r="AB2" s="167"/>
      <c r="AC2" s="156" t="s">
        <v>1708</v>
      </c>
      <c r="AD2" s="157"/>
      <c r="AE2" s="157"/>
      <c r="AF2" s="157"/>
      <c r="AG2" s="158"/>
      <c r="AH2" s="165" t="s">
        <v>1709</v>
      </c>
      <c r="AI2" s="166"/>
      <c r="AJ2" s="166"/>
      <c r="AK2" s="166"/>
      <c r="AL2" s="167"/>
      <c r="AM2" s="156" t="s">
        <v>1710</v>
      </c>
      <c r="AN2" s="157"/>
      <c r="AO2" s="157"/>
      <c r="AP2" s="157"/>
      <c r="AQ2" s="158"/>
      <c r="AR2" s="165" t="s">
        <v>1711</v>
      </c>
      <c r="AS2" s="166"/>
      <c r="AT2" s="166"/>
      <c r="AU2" s="166"/>
      <c r="AV2" s="167"/>
      <c r="AW2" s="156" t="s">
        <v>1712</v>
      </c>
      <c r="AX2" s="157"/>
      <c r="AY2" s="157"/>
      <c r="AZ2" s="157"/>
      <c r="BA2" s="158"/>
      <c r="BB2" s="165" t="s">
        <v>1713</v>
      </c>
      <c r="BC2" s="166"/>
      <c r="BD2" s="166"/>
      <c r="BE2" s="166"/>
      <c r="BF2" s="167"/>
      <c r="BG2" s="156" t="s">
        <v>1714</v>
      </c>
      <c r="BH2" s="157"/>
      <c r="BI2" s="157"/>
      <c r="BJ2" s="157"/>
      <c r="BK2" s="158"/>
      <c r="BL2" s="165" t="s">
        <v>1715</v>
      </c>
      <c r="BM2" s="166"/>
      <c r="BN2" s="166"/>
      <c r="BO2" s="166"/>
      <c r="BP2" s="167"/>
      <c r="BQ2" s="156" t="s">
        <v>1716</v>
      </c>
      <c r="BR2" s="157"/>
      <c r="BS2" s="157"/>
      <c r="BT2" s="157"/>
      <c r="BU2" s="158"/>
    </row>
    <row r="3" spans="1:73" s="3" customFormat="1" ht="43.95" customHeight="1" x14ac:dyDescent="0.25">
      <c r="A3" s="163"/>
      <c r="B3" s="164"/>
      <c r="C3" s="160"/>
      <c r="D3" s="4" t="s">
        <v>1693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มิย.64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มิย.64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มิย.64</v>
      </c>
      <c r="AT3" s="17" t="s">
        <v>1364</v>
      </c>
      <c r="AU3" s="17" t="s">
        <v>1365</v>
      </c>
      <c r="AV3" s="17" t="s">
        <v>1366</v>
      </c>
      <c r="AW3" s="5" t="str">
        <f>+AR3</f>
        <v>แผน ปมก.64</v>
      </c>
      <c r="AX3" s="5" t="str">
        <f>AN3</f>
        <v>ค่าควรจะเป็น มิย.64</v>
      </c>
      <c r="AY3" s="5" t="s">
        <v>1364</v>
      </c>
      <c r="AZ3" s="5" t="s">
        <v>1365</v>
      </c>
      <c r="BA3" s="5" t="s">
        <v>1366</v>
      </c>
      <c r="BB3" s="17" t="str">
        <f>+AW3</f>
        <v>แผน ปมก.64</v>
      </c>
      <c r="BC3" s="17" t="str">
        <f>AS3</f>
        <v>ค่าควรจะเป็น มิย.64</v>
      </c>
      <c r="BD3" s="17" t="s">
        <v>1364</v>
      </c>
      <c r="BE3" s="17" t="s">
        <v>1365</v>
      </c>
      <c r="BF3" s="17" t="s">
        <v>1366</v>
      </c>
      <c r="BG3" s="5" t="str">
        <f>+BB3</f>
        <v>แผน ปมก.64</v>
      </c>
      <c r="BH3" s="5" t="str">
        <f>AX3</f>
        <v>ค่าควรจะเป็น มิย.64</v>
      </c>
      <c r="BI3" s="5" t="s">
        <v>1364</v>
      </c>
      <c r="BJ3" s="5" t="s">
        <v>1365</v>
      </c>
      <c r="BK3" s="5" t="s">
        <v>1366</v>
      </c>
      <c r="BL3" s="17" t="str">
        <f>+BG3</f>
        <v>แผน ปมก.64</v>
      </c>
      <c r="BM3" s="17" t="str">
        <f>BC3</f>
        <v>ค่าควรจะเป็น มิย.64</v>
      </c>
      <c r="BN3" s="17" t="s">
        <v>1364</v>
      </c>
      <c r="BO3" s="17" t="s">
        <v>1365</v>
      </c>
      <c r="BP3" s="17" t="s">
        <v>1366</v>
      </c>
      <c r="BQ3" s="5" t="str">
        <f>+BL3</f>
        <v>แผน ปมก.64</v>
      </c>
      <c r="BR3" s="5" t="str">
        <f>BH3</f>
        <v>ค่าควรจะเป็น มิย.64</v>
      </c>
      <c r="BS3" s="5" t="s">
        <v>1364</v>
      </c>
      <c r="BT3" s="5" t="s">
        <v>1365</v>
      </c>
      <c r="BU3" s="5" t="s">
        <v>1366</v>
      </c>
    </row>
    <row r="4" spans="1:73" s="50" customFormat="1" x14ac:dyDescent="0.4">
      <c r="A4" s="146">
        <v>2</v>
      </c>
      <c r="B4" s="57" t="s">
        <v>1367</v>
      </c>
      <c r="C4" s="6" t="s">
        <v>1368</v>
      </c>
      <c r="D4" s="7">
        <v>199000000</v>
      </c>
      <c r="E4" s="7">
        <f>D4/12*D$36</f>
        <v>149250000</v>
      </c>
      <c r="F4" s="7">
        <f>เลย!E259+เลย!E270+เลย!E278</f>
        <v>99899461.25</v>
      </c>
      <c r="G4" s="7">
        <f>F4-E4</f>
        <v>-49350538.75</v>
      </c>
      <c r="H4" s="18">
        <f>G4/E4*100</f>
        <v>-33.065687604690119</v>
      </c>
      <c r="I4" s="7">
        <v>5000000</v>
      </c>
      <c r="J4" s="7">
        <f>I4/12*D$36</f>
        <v>3750000</v>
      </c>
      <c r="K4" s="7">
        <f>เลย!E1064+เลย!E1075+เลย!E1083</f>
        <v>3521779.6399999997</v>
      </c>
      <c r="L4" s="7">
        <f>K4-J4</f>
        <v>-228220.36000000034</v>
      </c>
      <c r="M4" s="18">
        <f>L4/J4*100</f>
        <v>-6.0858762666666752</v>
      </c>
      <c r="N4" s="7">
        <v>18000000</v>
      </c>
      <c r="O4" s="7">
        <f>N4/12*D$36</f>
        <v>13500000</v>
      </c>
      <c r="P4" s="7">
        <f>เลย!E1869+เลย!E1880+เลย!E1888</f>
        <v>10885412.459999999</v>
      </c>
      <c r="Q4" s="7">
        <f>P4-O4</f>
        <v>-2614587.540000001</v>
      </c>
      <c r="R4" s="18">
        <f>Q4/O4*100</f>
        <v>-19.367315111111118</v>
      </c>
      <c r="S4" s="7">
        <v>9000000</v>
      </c>
      <c r="T4" s="7">
        <f>S4/12*D$36</f>
        <v>6750000</v>
      </c>
      <c r="U4" s="7">
        <f>เลย!E2674+เลย!E2685+เลย!E2693</f>
        <v>7300325.4400000004</v>
      </c>
      <c r="V4" s="7">
        <f>U4-T4</f>
        <v>550325.44000000041</v>
      </c>
      <c r="W4" s="18">
        <f>V4/T4*100</f>
        <v>8.1529694814814881</v>
      </c>
      <c r="X4" s="7">
        <v>4100002</v>
      </c>
      <c r="Y4" s="7">
        <f>X4/12*D$36</f>
        <v>3075001.5</v>
      </c>
      <c r="Z4" s="7">
        <f>เลย!E3479+เลย!E3490+เลย!E3498</f>
        <v>2840605.8499999992</v>
      </c>
      <c r="AA4" s="7">
        <f>Z4-Y4</f>
        <v>-234395.65000000084</v>
      </c>
      <c r="AB4" s="18">
        <f>AA4/Y4*100</f>
        <v>-7.6226190458769159</v>
      </c>
      <c r="AC4" s="7">
        <v>5599948</v>
      </c>
      <c r="AD4" s="7">
        <f>AC4/12*D$36</f>
        <v>4199961</v>
      </c>
      <c r="AE4" s="7">
        <f>เลย!E4284+เลย!E4295+เลย!E4303</f>
        <v>3417990.1400000006</v>
      </c>
      <c r="AF4" s="7">
        <f>AE4-AD4</f>
        <v>-781970.8599999994</v>
      </c>
      <c r="AG4" s="18">
        <f>AF4/AD4*100</f>
        <v>-18.618526695843112</v>
      </c>
      <c r="AH4" s="7">
        <v>9000000</v>
      </c>
      <c r="AI4" s="7">
        <f>AH4/12*D$36</f>
        <v>6750000</v>
      </c>
      <c r="AJ4" s="7">
        <f>เลย!E5089+เลย!E5100+เลย!E5108</f>
        <v>8067207.2700000005</v>
      </c>
      <c r="AK4" s="7">
        <f>AJ4-AI4</f>
        <v>1317207.2700000005</v>
      </c>
      <c r="AL4" s="18">
        <f>AK4/AI4*100</f>
        <v>19.514181777777782</v>
      </c>
      <c r="AM4" s="7">
        <v>27000000</v>
      </c>
      <c r="AN4" s="7">
        <f>AM4/12*D$36</f>
        <v>20250000</v>
      </c>
      <c r="AO4" s="7">
        <f>เลย!E5894+เลย!E5905+เลย!E5913</f>
        <v>19010079.670000002</v>
      </c>
      <c r="AP4" s="7">
        <f>AO4-AN4</f>
        <v>-1239920.3299999982</v>
      </c>
      <c r="AQ4" s="18">
        <f>AP4/AN4*100</f>
        <v>-6.123063358024682</v>
      </c>
      <c r="AR4" s="7">
        <v>7200000</v>
      </c>
      <c r="AS4" s="7">
        <f>AR4/12*D$36</f>
        <v>5400000</v>
      </c>
      <c r="AT4" s="7">
        <f>เลย!E6699+เลย!E6710+เลย!E6718</f>
        <v>3980630.3</v>
      </c>
      <c r="AU4" s="7">
        <f>AT4-AS4</f>
        <v>-1419369.7000000002</v>
      </c>
      <c r="AV4" s="18">
        <f>AU4/AS4*100</f>
        <v>-26.284624074074074</v>
      </c>
      <c r="AW4" s="7">
        <v>7283826</v>
      </c>
      <c r="AX4" s="7">
        <f>AW4/12*D$36</f>
        <v>5462869.5</v>
      </c>
      <c r="AY4" s="7">
        <f>เลย!E7504+เลย!E7515+เลย!E7523</f>
        <v>4235766.49</v>
      </c>
      <c r="AZ4" s="7">
        <f>AY4-AX4</f>
        <v>-1227103.0099999998</v>
      </c>
      <c r="BA4" s="18">
        <f>AZ4/AX4*100</f>
        <v>-22.462608890803629</v>
      </c>
      <c r="BB4" s="7">
        <v>9500000</v>
      </c>
      <c r="BC4" s="7">
        <f>BB4/12*D$36</f>
        <v>7125000</v>
      </c>
      <c r="BD4" s="7">
        <f>เลย!E8309+เลย!E8320+เลย!E8328</f>
        <v>7892126.1600000001</v>
      </c>
      <c r="BE4" s="7">
        <f>BD4-BC4</f>
        <v>767126.16000000015</v>
      </c>
      <c r="BF4" s="18">
        <f>BE4/BC4*100</f>
        <v>10.766682947368423</v>
      </c>
      <c r="BG4" s="7">
        <v>21000000</v>
      </c>
      <c r="BH4" s="7">
        <f>BG4/12*D$36</f>
        <v>15750000</v>
      </c>
      <c r="BI4" s="7">
        <f>เลย!E9114+เลย!E9125+เลย!E9133</f>
        <v>16046995.879999999</v>
      </c>
      <c r="BJ4" s="7">
        <f>BI4-BH4</f>
        <v>296995.87999999896</v>
      </c>
      <c r="BK4" s="18">
        <f>BJ4/BH4*100</f>
        <v>1.8856881269841204</v>
      </c>
      <c r="BL4" s="7">
        <v>8500000</v>
      </c>
      <c r="BM4" s="7">
        <f>BL4/12*D$36</f>
        <v>6375000</v>
      </c>
      <c r="BN4" s="7">
        <f>เลย!E9919+เลย!E9930+เลย!E9938</f>
        <v>5401263.4199999999</v>
      </c>
      <c r="BO4" s="7">
        <f>BN4-BM4</f>
        <v>-973736.58000000007</v>
      </c>
      <c r="BP4" s="18">
        <f>BO4/BM4*100</f>
        <v>-15.274299294117649</v>
      </c>
      <c r="BQ4" s="7">
        <v>5200000</v>
      </c>
      <c r="BR4" s="7">
        <f>BQ4/12*D$36</f>
        <v>3900000</v>
      </c>
      <c r="BS4" s="7">
        <f>เลย!E10724+เลย!E10735+เลย!E10743</f>
        <v>3582793.8499999996</v>
      </c>
      <c r="BT4" s="7">
        <f>BS4-BR4</f>
        <v>-317206.15000000037</v>
      </c>
      <c r="BU4" s="18">
        <f>BT4/BR4*100</f>
        <v>-8.1334910256410353</v>
      </c>
    </row>
    <row r="5" spans="1:73" s="50" customFormat="1" x14ac:dyDescent="0.4">
      <c r="A5" s="147"/>
      <c r="B5" s="58" t="s">
        <v>1369</v>
      </c>
      <c r="C5" s="6" t="s">
        <v>1370</v>
      </c>
      <c r="D5" s="7">
        <v>103800000</v>
      </c>
      <c r="E5" s="7">
        <f t="shared" ref="E5:E6" si="0">D5/12*D$36</f>
        <v>77850000</v>
      </c>
      <c r="F5" s="7">
        <f>เลย!E260+เลย!E264+เลย!E265+เลย!E266+เลย!E271+เลย!E275+เลย!E276+เลย!E277+เลย!E279+เลย!E287+เลย!E288+เลย!E289</f>
        <v>97379156.710000008</v>
      </c>
      <c r="G5" s="7">
        <f t="shared" ref="G5:G6" si="1">F5-E5</f>
        <v>19529156.710000008</v>
      </c>
      <c r="H5" s="18">
        <f>G5/E5*100</f>
        <v>25.085621978163147</v>
      </c>
      <c r="I5" s="7">
        <v>3000000</v>
      </c>
      <c r="J5" s="7">
        <f t="shared" ref="J5" si="2">I5/12*D$36</f>
        <v>2250000</v>
      </c>
      <c r="K5" s="7">
        <f>เลย!E1065+เลย!E1069+เลย!E1070+เลย!E1071+เลย!E1076+เลย!E1080+เลย!E1081+เลย!E1082+เลย!E1084+เลย!E1092+เลย!E1093+เลย!E1094</f>
        <v>2665467.6</v>
      </c>
      <c r="L5" s="7">
        <f t="shared" ref="L5:L6" si="3">K5-J5</f>
        <v>415467.60000000009</v>
      </c>
      <c r="M5" s="18">
        <f>L5/J5*100</f>
        <v>18.46522666666667</v>
      </c>
      <c r="N5" s="7">
        <v>4500000</v>
      </c>
      <c r="O5" s="7">
        <f t="shared" ref="O5" si="4">N5/12*D$36</f>
        <v>3375000</v>
      </c>
      <c r="P5" s="7">
        <f>เลย!E1870+เลย!E1874+เลย!E1875+เลย!E1876+เลย!E1881+เลย!E1885+เลย!E1886+เลย!E1887+เลย!E1889+เลย!E1897+เลย!E1898+เลย!E1899</f>
        <v>5016971.55</v>
      </c>
      <c r="Q5" s="7">
        <f t="shared" ref="Q5:Q6" si="5">P5-O5</f>
        <v>1641971.5499999998</v>
      </c>
      <c r="R5" s="18">
        <f>Q5/O5*100</f>
        <v>48.651008888888889</v>
      </c>
      <c r="S5" s="7">
        <v>3722162</v>
      </c>
      <c r="T5" s="7">
        <f t="shared" ref="T5:T6" si="6">S5/12*D$36</f>
        <v>2791621.5</v>
      </c>
      <c r="U5" s="7">
        <f>เลย!E2675+เลย!E2679+เลย!E2680+เลย!E2681+เลย!E2686+เลย!E2690+เลย!E2691+เลย!E2692+เลย!E2694+เลย!E2702+เลย!E2703+เลย!E2704</f>
        <v>4749547.59</v>
      </c>
      <c r="V5" s="7">
        <f t="shared" ref="V5:V6" si="7">U5-T5</f>
        <v>1957926.0899999999</v>
      </c>
      <c r="W5" s="18">
        <f>V5/T5*100</f>
        <v>70.135800644894005</v>
      </c>
      <c r="X5" s="7">
        <v>1759619</v>
      </c>
      <c r="Y5" s="7">
        <f t="shared" ref="Y5:Y6" si="8">X5/12*D$36</f>
        <v>1319714.25</v>
      </c>
      <c r="Z5" s="7">
        <f>เลย!E3480+เลย!E3484+เลย!E3485+เลย!E3486+เลย!E3491+เลย!E3495+เลย!E3496+เลย!E3497+เลย!E3499+เลย!E3507+เลย!E3508+เลย!E3509</f>
        <v>1930360.8800000004</v>
      </c>
      <c r="AA5" s="7">
        <f t="shared" ref="AA5:AA6" si="9">Z5-Y5</f>
        <v>610646.63000000035</v>
      </c>
      <c r="AB5" s="18">
        <f>AA5/Y5*100</f>
        <v>46.271124980275111</v>
      </c>
      <c r="AC5" s="7">
        <v>2246753</v>
      </c>
      <c r="AD5" s="7">
        <f t="shared" ref="AD5:AD6" si="10">AC5/12*D$36</f>
        <v>1685064.75</v>
      </c>
      <c r="AE5" s="7">
        <f>เลย!E4285+เลย!E4289+เลย!E4290+เลย!E4291+เลย!E4296+เลย!E4300+เลย!E4301+เลย!E4302+เลย!E4304+เลย!E4312+เลย!E4313+เลย!E4314</f>
        <v>2035931.05</v>
      </c>
      <c r="AF5" s="7">
        <f t="shared" ref="AF5:AF6" si="11">AE5-AD5</f>
        <v>350866.30000000005</v>
      </c>
      <c r="AG5" s="18">
        <f>AF5/AD5*100</f>
        <v>20.822125677959853</v>
      </c>
      <c r="AH5" s="7">
        <v>2500000</v>
      </c>
      <c r="AI5" s="7">
        <f t="shared" ref="AI5:AI6" si="12">AH5/12*D$36</f>
        <v>1875000</v>
      </c>
      <c r="AJ5" s="7">
        <f>เลย!E5090+เลย!E5094+เลย!E5095+เลย!E5096+เลย!E5101+เลย!E5105+เลย!E5106+เลย!E5107+เลย!E5109+เลย!E5117+เลย!E5118+เลย!E5119</f>
        <v>3592419.5</v>
      </c>
      <c r="AK5" s="7">
        <f t="shared" ref="AK5:AK6" si="13">AJ5-AI5</f>
        <v>1717419.5</v>
      </c>
      <c r="AL5" s="18">
        <f>AK5/AI5*100</f>
        <v>91.595706666666672</v>
      </c>
      <c r="AM5" s="7">
        <v>11000000</v>
      </c>
      <c r="AN5" s="7">
        <f>AM5/12*D$36</f>
        <v>8250000</v>
      </c>
      <c r="AO5" s="7">
        <f>เลย!E5895+เลย!E5899+เลย!E5900+เลย!E5901+เลย!E5906+เลย!E5910+เลย!E5911+เลย!E5912+เลย!E5914+เลย!E5922+เลย!E5923+เลย!E5924</f>
        <v>11183126.260000002</v>
      </c>
      <c r="AP5" s="7">
        <f t="shared" ref="AP5:AP6" si="14">AO5-AN5</f>
        <v>2933126.2600000016</v>
      </c>
      <c r="AQ5" s="18">
        <f>AP5/AN5*100</f>
        <v>35.553045575757594</v>
      </c>
      <c r="AR5" s="7">
        <v>3210000</v>
      </c>
      <c r="AS5" s="7">
        <f t="shared" ref="AS5:AS6" si="15">AR5/12*D$36</f>
        <v>2407500</v>
      </c>
      <c r="AT5" s="7">
        <f>เลย!E6700+เลย!E6704+เลย!E6705+เลย!E6706+เลย!E6711+เลย!E6715+เลย!E6716+เลย!E6717+เลย!E6719+เลย!E6727+เลย!E6728+เลย!E6729</f>
        <v>3673650.5999999996</v>
      </c>
      <c r="AU5" s="7">
        <f t="shared" ref="AU5:AU6" si="16">AT5-AS5</f>
        <v>1266150.5999999996</v>
      </c>
      <c r="AV5" s="18">
        <f>AU5/AS5*100</f>
        <v>52.591925233644844</v>
      </c>
      <c r="AW5" s="7">
        <v>2974409</v>
      </c>
      <c r="AX5" s="7">
        <f t="shared" ref="AX5:AX6" si="17">AW5/12*D$36</f>
        <v>2230806.75</v>
      </c>
      <c r="AY5" s="7">
        <f>เลย!E7505+เลย!E7509+เลย!E7510+เลย!E7511+เลย!E7516+เลย!E7520+เลย!E7521+เลย!E7522+เลย!E7524+เลย!E7532+เลย!E7533+เลย!E7534</f>
        <v>2992006.4499999997</v>
      </c>
      <c r="AZ5" s="7">
        <f t="shared" ref="AZ5" si="18">AY5-AX5</f>
        <v>761199.69999999972</v>
      </c>
      <c r="BA5" s="18">
        <f>AZ5/AX5*100</f>
        <v>34.122171272791768</v>
      </c>
      <c r="BB5" s="7">
        <v>3700000</v>
      </c>
      <c r="BC5" s="7">
        <f t="shared" ref="BC5:BC6" si="19">BB5/12*D$36</f>
        <v>2775000</v>
      </c>
      <c r="BD5" s="7">
        <f>เลย!E8310+เลย!E8314+เลย!E8315+เลย!E8316+เลย!E8321+เลย!E8325+เลย!E8326+เลย!E8327+เลย!E8329+เลย!E8337+เลย!E8338+เลย!E8339</f>
        <v>4756440.99</v>
      </c>
      <c r="BE5" s="7">
        <f t="shared" ref="BE5:BE6" si="20">BD5-BC5</f>
        <v>1981440.9900000002</v>
      </c>
      <c r="BF5" s="18">
        <f>BE5/BC5*100</f>
        <v>71.403278918918929</v>
      </c>
      <c r="BG5" s="7">
        <v>5800000</v>
      </c>
      <c r="BH5" s="7">
        <f t="shared" ref="BH5:BH6" si="21">BG5/12*D$36</f>
        <v>4350000</v>
      </c>
      <c r="BI5" s="7">
        <f>เลย!E9115+เลย!E9119+เลย!E9120+เลย!E9121+เลย!E9126+เลย!E9130+เลย!E9131+เลย!E9132+เลย!E9134+เลย!E9142+เลย!E9143+เลย!E9144</f>
        <v>6666999.1600000001</v>
      </c>
      <c r="BJ5" s="7">
        <f t="shared" ref="BJ5:BJ6" si="22">BI5-BH5</f>
        <v>2316999.16</v>
      </c>
      <c r="BK5" s="18">
        <f>BJ5/BH5*100</f>
        <v>53.26434850574713</v>
      </c>
      <c r="BL5" s="7">
        <v>4200000</v>
      </c>
      <c r="BM5" s="7">
        <f t="shared" ref="BM5:BM6" si="23">BL5/12*D$36</f>
        <v>3150000</v>
      </c>
      <c r="BN5" s="7">
        <f>เลย!E9920+เลย!E9924+เลย!E9925+เลย!E9926+เลย!E9931+เลย!E9935+เลย!E9936+เลย!E9937+เลย!E9939+เลย!E9947+เลย!E9948+เลย!E9949</f>
        <v>4360019.8199999994</v>
      </c>
      <c r="BO5" s="7">
        <f t="shared" ref="BO5:BO6" si="24">BN5-BM5</f>
        <v>1210019.8199999994</v>
      </c>
      <c r="BP5" s="18">
        <f>BO5/BM5*100</f>
        <v>38.4133276190476</v>
      </c>
      <c r="BQ5" s="7">
        <v>2233700</v>
      </c>
      <c r="BR5" s="7">
        <f t="shared" ref="BR5:BR6" si="25">BQ5/12*D$36</f>
        <v>1675275</v>
      </c>
      <c r="BS5" s="7">
        <f>เลย!E10725+เลย!E10729+เลย!E10730+เลย!E10731+เลย!E10736+เลย!E10740+เลย!E10741+เลย!E10742+เลย!E10744+เลย!E10752+เลย!E10753+เลย!E10754</f>
        <v>2061287.31</v>
      </c>
      <c r="BT5" s="7">
        <f t="shared" ref="BT5:BT6" si="26">BS5-BR5</f>
        <v>386012.31000000006</v>
      </c>
      <c r="BU5" s="18">
        <f>BT5/BR5*100</f>
        <v>23.041728074495236</v>
      </c>
    </row>
    <row r="6" spans="1:73" s="50" customFormat="1" x14ac:dyDescent="0.4">
      <c r="A6" s="148"/>
      <c r="B6" s="59" t="s">
        <v>1371</v>
      </c>
      <c r="C6" s="6" t="s">
        <v>1372</v>
      </c>
      <c r="D6" s="7">
        <v>39000000</v>
      </c>
      <c r="E6" s="7">
        <f t="shared" si="0"/>
        <v>29250000</v>
      </c>
      <c r="F6" s="7">
        <f>เลย!E261+เลย!E272+เลย!E280</f>
        <v>22889157.530000001</v>
      </c>
      <c r="G6" s="7">
        <f t="shared" si="1"/>
        <v>-6360842.4699999988</v>
      </c>
      <c r="H6" s="18">
        <f t="shared" ref="H6:H33" si="27">G6/E6*100</f>
        <v>-21.746469982905978</v>
      </c>
      <c r="I6" s="7">
        <v>2000000</v>
      </c>
      <c r="J6" s="7">
        <f>I6/12*D$36</f>
        <v>1500000</v>
      </c>
      <c r="K6" s="7">
        <f>เลย!E1066+เลย!E1077+เลย!E1085</f>
        <v>1896902.9</v>
      </c>
      <c r="L6" s="7">
        <f t="shared" si="3"/>
        <v>396902.89999999991</v>
      </c>
      <c r="M6" s="18">
        <f t="shared" ref="M6:M7" si="28">L6/J6*100</f>
        <v>26.460193333333326</v>
      </c>
      <c r="N6" s="7">
        <v>5500000</v>
      </c>
      <c r="O6" s="7">
        <f>N6/12*D$36</f>
        <v>4125000</v>
      </c>
      <c r="P6" s="7">
        <f>เลย!E1871+เลย!E1882+เลย!E1890</f>
        <v>3851417.6000000001</v>
      </c>
      <c r="Q6" s="7">
        <f t="shared" si="5"/>
        <v>-273582.39999999991</v>
      </c>
      <c r="R6" s="18">
        <f t="shared" ref="R6:R7" si="29">Q6/O6*100</f>
        <v>-6.6323006060606033</v>
      </c>
      <c r="S6" s="7">
        <v>4100520</v>
      </c>
      <c r="T6" s="7">
        <f t="shared" si="6"/>
        <v>3075390</v>
      </c>
      <c r="U6" s="7">
        <f>เลย!E2676+เลย!E2687+เลย!E2695</f>
        <v>2534748</v>
      </c>
      <c r="V6" s="7">
        <f t="shared" si="7"/>
        <v>-540642</v>
      </c>
      <c r="W6" s="18">
        <f t="shared" ref="W6:W7" si="30">V6/T6*100</f>
        <v>-17.579624047681758</v>
      </c>
      <c r="X6" s="7">
        <v>2700000</v>
      </c>
      <c r="Y6" s="7">
        <f t="shared" si="8"/>
        <v>2025000</v>
      </c>
      <c r="Z6" s="7">
        <f>เลย!E3481+เลย!E3492+เลย!E3500</f>
        <v>1824486</v>
      </c>
      <c r="AA6" s="7">
        <f t="shared" si="9"/>
        <v>-200514</v>
      </c>
      <c r="AB6" s="18">
        <f t="shared" ref="AB6:AB7" si="31">AA6/Y6*100</f>
        <v>-9.9019259259259265</v>
      </c>
      <c r="AC6" s="7">
        <v>1986710</v>
      </c>
      <c r="AD6" s="7">
        <f t="shared" si="10"/>
        <v>1490032.5</v>
      </c>
      <c r="AE6" s="7">
        <f>เลย!E4286+เลย!E4297+เลย!E4305</f>
        <v>1427977</v>
      </c>
      <c r="AF6" s="7">
        <f t="shared" si="11"/>
        <v>-62055.5</v>
      </c>
      <c r="AG6" s="18">
        <f t="shared" ref="AG6:AG7" si="32">AF6/AD6*100</f>
        <v>-4.1647078167758087</v>
      </c>
      <c r="AH6" s="7">
        <v>4300000</v>
      </c>
      <c r="AI6" s="7">
        <f t="shared" si="12"/>
        <v>3225000</v>
      </c>
      <c r="AJ6" s="7">
        <f>เลย!E5091+เลย!E5102+เลย!E5110</f>
        <v>3238589</v>
      </c>
      <c r="AK6" s="7">
        <f t="shared" si="13"/>
        <v>13589</v>
      </c>
      <c r="AL6" s="18">
        <f t="shared" ref="AL6:AL7" si="33">AK6/AI6*100</f>
        <v>0.42136434108527132</v>
      </c>
      <c r="AM6" s="7">
        <v>11000000</v>
      </c>
      <c r="AN6" s="7">
        <f>AM6/12*D$36</f>
        <v>8250000</v>
      </c>
      <c r="AO6" s="7">
        <f>เลย!E5896+เลย!E5907+เลย!E5915</f>
        <v>8769506.3000000007</v>
      </c>
      <c r="AP6" s="7">
        <f t="shared" si="14"/>
        <v>519506.30000000075</v>
      </c>
      <c r="AQ6" s="18">
        <f t="shared" ref="AQ6:AQ7" si="34">AP6/AN6*100</f>
        <v>6.2970460606060694</v>
      </c>
      <c r="AR6" s="7">
        <v>2100000</v>
      </c>
      <c r="AS6" s="7">
        <f t="shared" si="15"/>
        <v>1575000</v>
      </c>
      <c r="AT6" s="7">
        <f>เลย!E6701+เลย!E6712+เลย!E6720</f>
        <v>1683123.65</v>
      </c>
      <c r="AU6" s="7">
        <f t="shared" si="16"/>
        <v>108123.64999999991</v>
      </c>
      <c r="AV6" s="18">
        <f t="shared" ref="AV6:AV7" si="35">AU6/AS6*100</f>
        <v>6.8649936507936449</v>
      </c>
      <c r="AW6" s="7">
        <v>2645937</v>
      </c>
      <c r="AX6" s="7">
        <f t="shared" si="17"/>
        <v>1984452.75</v>
      </c>
      <c r="AY6" s="7">
        <f>เลย!E7506+เลย!E7517+เลย!E7525</f>
        <v>2001277.02</v>
      </c>
      <c r="AZ6" s="7">
        <f>AY6-AX6</f>
        <v>16824.270000000019</v>
      </c>
      <c r="BA6" s="18">
        <f t="shared" ref="BA6:BA7" si="36">AZ6/AX6*100</f>
        <v>0.84780401045074105</v>
      </c>
      <c r="BB6" s="7">
        <v>6200000</v>
      </c>
      <c r="BC6" s="7">
        <f t="shared" si="19"/>
        <v>4650000</v>
      </c>
      <c r="BD6" s="7">
        <f>เลย!E8311+เลย!E8322+เลย!E8330</f>
        <v>5844003</v>
      </c>
      <c r="BE6" s="7">
        <f t="shared" si="20"/>
        <v>1194003</v>
      </c>
      <c r="BF6" s="18">
        <f t="shared" ref="BF6:BF7" si="37">BE6/BC6*100</f>
        <v>25.677483870967745</v>
      </c>
      <c r="BG6" s="7">
        <v>4600000</v>
      </c>
      <c r="BH6" s="7">
        <f t="shared" si="21"/>
        <v>3450000</v>
      </c>
      <c r="BI6" s="7">
        <f>เลย!E9116+เลย!E9127+เลย!E9135</f>
        <v>2904450.32</v>
      </c>
      <c r="BJ6" s="7">
        <f t="shared" si="22"/>
        <v>-545549.68000000017</v>
      </c>
      <c r="BK6" s="18">
        <f t="shared" ref="BK6:BK7" si="38">BJ6/BH6*100</f>
        <v>-15.813034202898555</v>
      </c>
      <c r="BL6" s="7">
        <v>3800000</v>
      </c>
      <c r="BM6" s="7">
        <f t="shared" si="23"/>
        <v>2850000</v>
      </c>
      <c r="BN6" s="7">
        <f>เลย!E9921+เลย!E9932+เลย!E9940</f>
        <v>2457286.9299999997</v>
      </c>
      <c r="BO6" s="7">
        <f t="shared" si="24"/>
        <v>-392713.0700000003</v>
      </c>
      <c r="BP6" s="18">
        <f t="shared" ref="BP6:BP7" si="39">BO6/BM6*100</f>
        <v>-13.779405964912291</v>
      </c>
      <c r="BQ6" s="7">
        <v>2000000</v>
      </c>
      <c r="BR6" s="7">
        <f t="shared" si="25"/>
        <v>1500000</v>
      </c>
      <c r="BS6" s="7">
        <f>เลย!E10726+เลย!E10737+เลย!E10745</f>
        <v>1661157.1</v>
      </c>
      <c r="BT6" s="7">
        <f t="shared" si="26"/>
        <v>161157.10000000009</v>
      </c>
      <c r="BU6" s="18">
        <f t="shared" ref="BU6:BU7" si="40">BT6/BR6*100</f>
        <v>10.743806666666673</v>
      </c>
    </row>
    <row r="7" spans="1:73" s="10" customFormat="1" x14ac:dyDescent="0.4">
      <c r="A7" s="149" t="s">
        <v>1373</v>
      </c>
      <c r="B7" s="149"/>
      <c r="C7" s="149"/>
      <c r="D7" s="8">
        <v>341800000</v>
      </c>
      <c r="E7" s="8">
        <f>SUM(E4:E6)</f>
        <v>256350000</v>
      </c>
      <c r="F7" s="8">
        <f>SUM(F4:F6)</f>
        <v>220167775.49000001</v>
      </c>
      <c r="G7" s="8">
        <f t="shared" ref="G7" si="41">SUM(G4:G6)</f>
        <v>-36182224.50999999</v>
      </c>
      <c r="H7" s="9">
        <f t="shared" si="27"/>
        <v>-14.114384439243219</v>
      </c>
      <c r="I7" s="8">
        <v>10000000</v>
      </c>
      <c r="J7" s="8">
        <f>SUM(J4:J6)</f>
        <v>7500000</v>
      </c>
      <c r="K7" s="8">
        <f>SUM(K4:K6)</f>
        <v>8084150.1400000006</v>
      </c>
      <c r="L7" s="8">
        <f t="shared" ref="L7" si="42">SUM(L4:L6)</f>
        <v>584150.13999999966</v>
      </c>
      <c r="M7" s="9">
        <f t="shared" si="28"/>
        <v>7.788668533333329</v>
      </c>
      <c r="N7" s="8">
        <v>28000000</v>
      </c>
      <c r="O7" s="8">
        <f>SUM(O4:O6)</f>
        <v>21000000</v>
      </c>
      <c r="P7" s="8">
        <f>SUM(P4:P6)</f>
        <v>19753801.609999999</v>
      </c>
      <c r="Q7" s="8">
        <f t="shared" ref="Q7" si="43">SUM(Q4:Q6)</f>
        <v>-1246198.3900000011</v>
      </c>
      <c r="R7" s="9">
        <f t="shared" si="29"/>
        <v>-5.9342780476190526</v>
      </c>
      <c r="S7" s="8">
        <v>16822682</v>
      </c>
      <c r="T7" s="8">
        <f>SUM(T4:T6)</f>
        <v>12617011.5</v>
      </c>
      <c r="U7" s="8">
        <f>SUM(U4:U6)</f>
        <v>14584621.030000001</v>
      </c>
      <c r="V7" s="8">
        <f t="shared" ref="V7" si="44">SUM(V4:V6)</f>
        <v>1967609.5300000003</v>
      </c>
      <c r="W7" s="9">
        <f t="shared" si="30"/>
        <v>15.594893687780187</v>
      </c>
      <c r="X7" s="8">
        <v>8559621</v>
      </c>
      <c r="Y7" s="8">
        <f>SUM(Y4:Y6)</f>
        <v>6419715.75</v>
      </c>
      <c r="Z7" s="8">
        <f>SUM(Z4:Z6)</f>
        <v>6595452.7299999995</v>
      </c>
      <c r="AA7" s="8">
        <f t="shared" ref="AA7" si="45">SUM(AA4:AA6)</f>
        <v>175736.97999999952</v>
      </c>
      <c r="AB7" s="9">
        <f t="shared" si="31"/>
        <v>2.7374573399141471</v>
      </c>
      <c r="AC7" s="8">
        <v>9833411</v>
      </c>
      <c r="AD7" s="8">
        <f>SUM(AD4:AD6)</f>
        <v>7375058.25</v>
      </c>
      <c r="AE7" s="8">
        <f>SUM(AE4:AE6)</f>
        <v>6881898.1900000004</v>
      </c>
      <c r="AF7" s="8">
        <f t="shared" ref="AF7" si="46">SUM(AF4:AF6)</f>
        <v>-493160.05999999936</v>
      </c>
      <c r="AG7" s="9">
        <f t="shared" si="32"/>
        <v>-6.6868632529105705</v>
      </c>
      <c r="AH7" s="8">
        <v>15800000</v>
      </c>
      <c r="AI7" s="8">
        <f>SUM(AI4:AI6)</f>
        <v>11850000</v>
      </c>
      <c r="AJ7" s="8">
        <f>SUM(AJ4:AJ6)</f>
        <v>14898215.77</v>
      </c>
      <c r="AK7" s="8">
        <f t="shared" ref="AK7" si="47">SUM(AK4:AK6)</f>
        <v>3048215.7700000005</v>
      </c>
      <c r="AL7" s="9">
        <f t="shared" si="33"/>
        <v>25.723339831223633</v>
      </c>
      <c r="AM7" s="8">
        <v>49000000</v>
      </c>
      <c r="AN7" s="8">
        <f>SUM(AN4:AN6)</f>
        <v>36750000</v>
      </c>
      <c r="AO7" s="8">
        <f>SUM(AO4:AO6)</f>
        <v>38962712.230000004</v>
      </c>
      <c r="AP7" s="8">
        <f t="shared" ref="AP7" si="48">SUM(AP4:AP6)</f>
        <v>2212712.2300000042</v>
      </c>
      <c r="AQ7" s="9">
        <f t="shared" si="34"/>
        <v>6.0209856598639568</v>
      </c>
      <c r="AR7" s="8">
        <v>12510000</v>
      </c>
      <c r="AS7" s="8">
        <f>SUM(AS4:AS6)</f>
        <v>9382500</v>
      </c>
      <c r="AT7" s="8">
        <f>SUM(AT4:AT6)</f>
        <v>9337404.5499999989</v>
      </c>
      <c r="AU7" s="8">
        <f t="shared" ref="AU7" si="49">SUM(AU4:AU6)</f>
        <v>-45095.450000000652</v>
      </c>
      <c r="AV7" s="9">
        <f t="shared" si="35"/>
        <v>-0.48063362643219448</v>
      </c>
      <c r="AW7" s="8">
        <v>12904172</v>
      </c>
      <c r="AX7" s="8">
        <f>SUM(AX4:AX6)</f>
        <v>9678129</v>
      </c>
      <c r="AY7" s="8">
        <f>SUM(AY4:AY6)</f>
        <v>9229049.959999999</v>
      </c>
      <c r="AZ7" s="8">
        <f t="shared" ref="AZ7" si="50">SUM(AZ4:AZ6)</f>
        <v>-449079.04000000004</v>
      </c>
      <c r="BA7" s="9">
        <f t="shared" si="36"/>
        <v>-4.6401431516360239</v>
      </c>
      <c r="BB7" s="8">
        <v>19400000</v>
      </c>
      <c r="BC7" s="8">
        <f>SUM(BC4:BC6)</f>
        <v>14550000</v>
      </c>
      <c r="BD7" s="8">
        <f>SUM(BD4:BD6)</f>
        <v>18492570.149999999</v>
      </c>
      <c r="BE7" s="8">
        <f t="shared" ref="BE7" si="51">SUM(BE4:BE6)</f>
        <v>3942570.1500000004</v>
      </c>
      <c r="BF7" s="9">
        <f t="shared" si="37"/>
        <v>27.09670206185567</v>
      </c>
      <c r="BG7" s="8">
        <v>31400000</v>
      </c>
      <c r="BH7" s="8">
        <f>SUM(BH4:BH6)</f>
        <v>23550000</v>
      </c>
      <c r="BI7" s="8">
        <f>SUM(BI4:BI6)</f>
        <v>25618445.359999999</v>
      </c>
      <c r="BJ7" s="8">
        <f t="shared" ref="BJ7" si="52">SUM(BJ4:BJ6)</f>
        <v>2068445.3599999989</v>
      </c>
      <c r="BK7" s="9">
        <f t="shared" si="38"/>
        <v>8.7832074734607168</v>
      </c>
      <c r="BL7" s="8">
        <v>16500000</v>
      </c>
      <c r="BM7" s="8">
        <f>SUM(BM4:BM6)</f>
        <v>12375000</v>
      </c>
      <c r="BN7" s="8">
        <f>SUM(BN4:BN6)</f>
        <v>12218570.169999998</v>
      </c>
      <c r="BO7" s="8">
        <f t="shared" ref="BO7" si="53">SUM(BO4:BO6)</f>
        <v>-156429.83000000101</v>
      </c>
      <c r="BP7" s="9">
        <f t="shared" si="39"/>
        <v>-1.2640794343434425</v>
      </c>
      <c r="BQ7" s="8">
        <v>9433700</v>
      </c>
      <c r="BR7" s="8">
        <f>SUM(BR4:BR6)</f>
        <v>7075275</v>
      </c>
      <c r="BS7" s="8">
        <f>SUM(BS4:BS6)</f>
        <v>7305238.2599999998</v>
      </c>
      <c r="BT7" s="8">
        <f t="shared" ref="BT7" si="54">SUM(BT4:BT6)</f>
        <v>229963.25999999978</v>
      </c>
      <c r="BU7" s="9">
        <f t="shared" si="40"/>
        <v>3.2502377646098526</v>
      </c>
    </row>
    <row r="8" spans="1:73" s="85" customFormat="1" x14ac:dyDescent="0.25">
      <c r="A8" s="87"/>
      <c r="B8" s="87" t="s">
        <v>1423</v>
      </c>
      <c r="C8" s="88">
        <f>COUNTIF(H8:BU8,"ผ่าน")</f>
        <v>5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ผ่าน</v>
      </c>
      <c r="AW8" s="89"/>
      <c r="AX8" s="89"/>
      <c r="AY8" s="89"/>
      <c r="AZ8" s="89"/>
      <c r="BA8" s="89" t="str">
        <f>IF(AND(BA7&gt;=-5.01,BA7&lt;=5.01),"ผ่าน","ไม่ผ่าน")</f>
        <v>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ผ่าน</v>
      </c>
      <c r="BQ8" s="89"/>
      <c r="BR8" s="89"/>
      <c r="BS8" s="89"/>
      <c r="BT8" s="89"/>
      <c r="BU8" s="89" t="str">
        <f>IF(AND(BU7&gt;=-5.01,BU7&lt;=5.01),"ผ่าน","ไม่ผ่าน")</f>
        <v>ผ่าน</v>
      </c>
    </row>
    <row r="9" spans="1:73" s="15" customFormat="1" x14ac:dyDescent="0.4">
      <c r="A9" s="153">
        <v>3</v>
      </c>
      <c r="B9" s="60" t="s">
        <v>1374</v>
      </c>
      <c r="C9" s="11" t="s">
        <v>1720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4"/>
      <c r="B10" s="81"/>
      <c r="C10" s="16" t="s">
        <v>99</v>
      </c>
      <c r="D10" s="7">
        <v>5500000</v>
      </c>
      <c r="E10" s="7">
        <f>D10/12*D$36</f>
        <v>4125000</v>
      </c>
      <c r="F10" s="7">
        <f>เลย!D118</f>
        <v>4122657.92</v>
      </c>
      <c r="G10" s="7">
        <f>F10-E10</f>
        <v>-2342.0800000000745</v>
      </c>
      <c r="H10" s="18">
        <f t="shared" si="27"/>
        <v>-5.6777696969698775E-2</v>
      </c>
      <c r="I10" s="7">
        <v>680000</v>
      </c>
      <c r="J10" s="7">
        <f>I10/12*D$36</f>
        <v>510000</v>
      </c>
      <c r="K10" s="7">
        <f>เลย!D923</f>
        <v>460853</v>
      </c>
      <c r="L10" s="7">
        <f>K10-J10</f>
        <v>-49147</v>
      </c>
      <c r="M10" s="18">
        <f t="shared" ref="M10:M22" si="55">L10/J10*100</f>
        <v>-9.6366666666666667</v>
      </c>
      <c r="N10" s="7">
        <v>1200000</v>
      </c>
      <c r="O10" s="7">
        <f>N10/12*D$36</f>
        <v>900000</v>
      </c>
      <c r="P10" s="7">
        <f>เลย!D1728</f>
        <v>1064234</v>
      </c>
      <c r="Q10" s="7">
        <f>P10-O10</f>
        <v>164234</v>
      </c>
      <c r="R10" s="18">
        <f t="shared" ref="R10:R22" si="56">Q10/O10*100</f>
        <v>18.248222222222221</v>
      </c>
      <c r="S10" s="7">
        <v>1176354</v>
      </c>
      <c r="T10" s="7">
        <f>S10/12*D$36</f>
        <v>882265.5</v>
      </c>
      <c r="U10" s="7">
        <f>เลย!D2533</f>
        <v>661865</v>
      </c>
      <c r="V10" s="7">
        <f>U10-T10</f>
        <v>-220400.5</v>
      </c>
      <c r="W10" s="18">
        <f t="shared" ref="W10:W22" si="57">V10/T10*100</f>
        <v>-24.981198970151276</v>
      </c>
      <c r="X10" s="7">
        <v>300000</v>
      </c>
      <c r="Y10" s="7">
        <f>X10/12*D$36</f>
        <v>225000</v>
      </c>
      <c r="Z10" s="7">
        <f>เลย!D3338</f>
        <v>133874</v>
      </c>
      <c r="AA10" s="7">
        <f>Z10-Y10</f>
        <v>-91126</v>
      </c>
      <c r="AB10" s="18">
        <f t="shared" ref="AB10:AB22" si="58">AA10/Y10*100</f>
        <v>-40.500444444444447</v>
      </c>
      <c r="AC10" s="7">
        <v>448885</v>
      </c>
      <c r="AD10" s="7">
        <f>AC10/12*D$36</f>
        <v>336663.75</v>
      </c>
      <c r="AE10" s="7">
        <f>เลย!D4143</f>
        <v>341984.5</v>
      </c>
      <c r="AF10" s="7">
        <f>AE10-AD10</f>
        <v>5320.75</v>
      </c>
      <c r="AG10" s="18">
        <f t="shared" ref="AG10:AG22" si="59">AF10/AD10*100</f>
        <v>1.5804344839621134</v>
      </c>
      <c r="AH10" s="7">
        <v>750000</v>
      </c>
      <c r="AI10" s="7">
        <f>AH10/12*D$36</f>
        <v>562500</v>
      </c>
      <c r="AJ10" s="7">
        <f>เลย!D4948</f>
        <v>498319</v>
      </c>
      <c r="AK10" s="7">
        <f>AJ10-AI10</f>
        <v>-64181</v>
      </c>
      <c r="AL10" s="18">
        <f t="shared" ref="AL10:AL22" si="60">AK10/AI10*100</f>
        <v>-11.409955555555555</v>
      </c>
      <c r="AM10" s="7">
        <v>2000000</v>
      </c>
      <c r="AN10" s="7">
        <f>AM10/12*D$36</f>
        <v>1500000</v>
      </c>
      <c r="AO10" s="7">
        <f>เลย!D5753</f>
        <v>1563983</v>
      </c>
      <c r="AP10" s="7">
        <f>AO10-AN10</f>
        <v>63983</v>
      </c>
      <c r="AQ10" s="18">
        <f t="shared" ref="AQ10:AQ22" si="61">AP10/AN10*100</f>
        <v>4.2655333333333338</v>
      </c>
      <c r="AR10" s="7">
        <v>500000</v>
      </c>
      <c r="AS10" s="7">
        <f>AR10/12*D$36</f>
        <v>375000</v>
      </c>
      <c r="AT10" s="7">
        <f>เลย!D6558</f>
        <v>362251.5</v>
      </c>
      <c r="AU10" s="7">
        <f>AT10-AS10</f>
        <v>-12748.5</v>
      </c>
      <c r="AV10" s="18">
        <f t="shared" ref="AV10:AV22" si="62">AU10/AS10*100</f>
        <v>-3.3996</v>
      </c>
      <c r="AW10" s="7">
        <v>566908</v>
      </c>
      <c r="AX10" s="7">
        <f>AW10/12*D$36</f>
        <v>425181</v>
      </c>
      <c r="AY10" s="7">
        <f>เลย!D7363</f>
        <v>329941.86</v>
      </c>
      <c r="AZ10" s="7">
        <f>AY10-AX10</f>
        <v>-95239.140000000014</v>
      </c>
      <c r="BA10" s="18">
        <f t="shared" ref="BA10:BA22" si="63">AZ10/AX10*100</f>
        <v>-22.399669787690421</v>
      </c>
      <c r="BB10" s="7">
        <v>900000</v>
      </c>
      <c r="BC10" s="7">
        <f>BB10/12*D$36</f>
        <v>675000</v>
      </c>
      <c r="BD10" s="7">
        <f>เลย!D8168</f>
        <v>672538</v>
      </c>
      <c r="BE10" s="7">
        <f>BD10-BC10</f>
        <v>-2462</v>
      </c>
      <c r="BF10" s="18">
        <f t="shared" ref="BF10:BF22" si="64">BE10/BC10*100</f>
        <v>-0.36474074074074075</v>
      </c>
      <c r="BG10" s="7">
        <v>450000</v>
      </c>
      <c r="BH10" s="7">
        <f>BG10/12*D$36</f>
        <v>337500</v>
      </c>
      <c r="BI10" s="7">
        <f>เลย!D8973</f>
        <v>328862</v>
      </c>
      <c r="BJ10" s="7">
        <f>BI10-BH10</f>
        <v>-8638</v>
      </c>
      <c r="BK10" s="18">
        <f t="shared" ref="BK10:BK22" si="65">BJ10/BH10*100</f>
        <v>-2.5594074074074076</v>
      </c>
      <c r="BL10" s="7">
        <v>816500</v>
      </c>
      <c r="BM10" s="7">
        <f>BL10/12*D$36</f>
        <v>612375</v>
      </c>
      <c r="BN10" s="7">
        <f>เลย!D9778</f>
        <v>809254</v>
      </c>
      <c r="BO10" s="7">
        <f>BN10-BM10</f>
        <v>196879</v>
      </c>
      <c r="BP10" s="18">
        <f t="shared" ref="BP10:BP22" si="66">BO10/BM10*100</f>
        <v>32.15007144315166</v>
      </c>
      <c r="BQ10" s="7">
        <v>470000</v>
      </c>
      <c r="BR10" s="7">
        <f>BQ10/12*D$36</f>
        <v>352500</v>
      </c>
      <c r="BS10" s="7">
        <f>เลย!D10583</f>
        <v>396606.43</v>
      </c>
      <c r="BT10" s="7">
        <f>BS10-BR10</f>
        <v>44106.429999999993</v>
      </c>
      <c r="BU10" s="18">
        <f t="shared" ref="BU10:BU22" si="67">BT10/BR10*100</f>
        <v>12.512462411347517</v>
      </c>
    </row>
    <row r="11" spans="1:73" s="50" customFormat="1" x14ac:dyDescent="0.4">
      <c r="A11" s="154"/>
      <c r="B11" s="82"/>
      <c r="C11" s="16" t="s">
        <v>101</v>
      </c>
      <c r="D11" s="7">
        <v>1300000</v>
      </c>
      <c r="E11" s="7">
        <f t="shared" ref="E11:E20" si="68">D11/12*D$36</f>
        <v>975000</v>
      </c>
      <c r="F11" s="7">
        <f>เลย!D119</f>
        <v>579308.69999999995</v>
      </c>
      <c r="G11" s="7">
        <f t="shared" ref="G11:G20" si="69">F11-E11</f>
        <v>-395691.30000000005</v>
      </c>
      <c r="H11" s="18">
        <f t="shared" si="27"/>
        <v>-40.583723076923086</v>
      </c>
      <c r="I11" s="7">
        <v>50000</v>
      </c>
      <c r="J11" s="7">
        <f t="shared" ref="J11:J21" si="70">I11/12*D$36</f>
        <v>37500</v>
      </c>
      <c r="K11" s="7">
        <f>เลย!D924</f>
        <v>43484</v>
      </c>
      <c r="L11" s="7">
        <f t="shared" ref="L11:L20" si="71">K11-J11</f>
        <v>5984</v>
      </c>
      <c r="M11" s="18">
        <f t="shared" si="55"/>
        <v>15.957333333333334</v>
      </c>
      <c r="N11" s="7">
        <v>150000</v>
      </c>
      <c r="O11" s="7">
        <f t="shared" ref="O11:O20" si="72">N11/12*D$36</f>
        <v>112500</v>
      </c>
      <c r="P11" s="7">
        <f>เลย!D1729</f>
        <v>153120</v>
      </c>
      <c r="Q11" s="7">
        <f t="shared" ref="Q11:Q20" si="73">P11-O11</f>
        <v>40620</v>
      </c>
      <c r="R11" s="18">
        <f t="shared" si="56"/>
        <v>36.106666666666662</v>
      </c>
      <c r="S11" s="7">
        <v>100000</v>
      </c>
      <c r="T11" s="7">
        <f t="shared" ref="T11:T21" si="74">S11/12*D$36</f>
        <v>75000</v>
      </c>
      <c r="U11" s="7">
        <f>เลย!D2534</f>
        <v>87036.3</v>
      </c>
      <c r="V11" s="7">
        <f t="shared" ref="V11:V20" si="75">U11-T11</f>
        <v>12036.300000000003</v>
      </c>
      <c r="W11" s="18">
        <f t="shared" si="57"/>
        <v>16.048400000000004</v>
      </c>
      <c r="X11" s="7">
        <v>100000</v>
      </c>
      <c r="Y11" s="7">
        <f t="shared" ref="Y11:Y21" si="76">X11/12*D$36</f>
        <v>75000</v>
      </c>
      <c r="Z11" s="7">
        <f>เลย!D3339</f>
        <v>18958.2</v>
      </c>
      <c r="AA11" s="7">
        <f t="shared" ref="AA11:AA20" si="77">Z11-Y11</f>
        <v>-56041.8</v>
      </c>
      <c r="AB11" s="18">
        <f t="shared" si="58"/>
        <v>-74.722399999999993</v>
      </c>
      <c r="AC11" s="7">
        <v>74080</v>
      </c>
      <c r="AD11" s="7">
        <f t="shared" ref="AD11:AD21" si="78">AC11/12*D$36</f>
        <v>55560</v>
      </c>
      <c r="AE11" s="7">
        <f>เลย!D4144</f>
        <v>75487</v>
      </c>
      <c r="AF11" s="7">
        <f t="shared" ref="AF11:AF20" si="79">AE11-AD11</f>
        <v>19927</v>
      </c>
      <c r="AG11" s="18">
        <f t="shared" si="59"/>
        <v>35.865730741540673</v>
      </c>
      <c r="AH11" s="7">
        <v>50000</v>
      </c>
      <c r="AI11" s="7">
        <f t="shared" ref="AI11:AI20" si="80">AH11/12*D$36</f>
        <v>37500</v>
      </c>
      <c r="AJ11" s="7">
        <f>เลย!D4949</f>
        <v>42419</v>
      </c>
      <c r="AK11" s="7">
        <f t="shared" ref="AK11:AK20" si="81">AJ11-AI11</f>
        <v>4919</v>
      </c>
      <c r="AL11" s="18">
        <f t="shared" si="60"/>
        <v>13.117333333333333</v>
      </c>
      <c r="AM11" s="7">
        <v>100000</v>
      </c>
      <c r="AN11" s="7">
        <f t="shared" ref="AN11:AN21" si="82">AM11/12*D$36</f>
        <v>75000</v>
      </c>
      <c r="AO11" s="7">
        <f>เลย!D5754</f>
        <v>87605</v>
      </c>
      <c r="AP11" s="7">
        <f t="shared" ref="AP11:AP20" si="83">AO11-AN11</f>
        <v>12605</v>
      </c>
      <c r="AQ11" s="18">
        <f t="shared" si="61"/>
        <v>16.806666666666668</v>
      </c>
      <c r="AR11" s="7">
        <v>200000</v>
      </c>
      <c r="AS11" s="7">
        <f t="shared" ref="AS11:AS20" si="84">AR11/12*D$36</f>
        <v>150000</v>
      </c>
      <c r="AT11" s="7">
        <f>เลย!D6559</f>
        <v>191440</v>
      </c>
      <c r="AU11" s="7">
        <f t="shared" ref="AU11:AU20" si="85">AT11-AS11</f>
        <v>41440</v>
      </c>
      <c r="AV11" s="18">
        <f t="shared" si="62"/>
        <v>27.626666666666665</v>
      </c>
      <c r="AW11" s="7">
        <v>62444</v>
      </c>
      <c r="AX11" s="7">
        <f t="shared" ref="AX11:AX20" si="86">AW11/12*D$36</f>
        <v>46833</v>
      </c>
      <c r="AY11" s="7">
        <f>เลย!D7364</f>
        <v>119146</v>
      </c>
      <c r="AZ11" s="7">
        <f t="shared" ref="AZ11:AZ20" si="87">AY11-AX11</f>
        <v>72313</v>
      </c>
      <c r="BA11" s="18">
        <f t="shared" si="63"/>
        <v>154.40608118207246</v>
      </c>
      <c r="BB11" s="7">
        <v>120000</v>
      </c>
      <c r="BC11" s="7">
        <f t="shared" ref="BC11:BC21" si="88">BB11/12*D$36</f>
        <v>90000</v>
      </c>
      <c r="BD11" s="7">
        <f>เลย!D8169</f>
        <v>56256</v>
      </c>
      <c r="BE11" s="7">
        <f t="shared" ref="BE11:BE20" si="89">BD11-BC11</f>
        <v>-33744</v>
      </c>
      <c r="BF11" s="18">
        <f t="shared" si="64"/>
        <v>-37.493333333333332</v>
      </c>
      <c r="BG11" s="7">
        <v>50000</v>
      </c>
      <c r="BH11" s="7">
        <f t="shared" ref="BH11:BH21" si="90">BG11/12*D$36</f>
        <v>37500</v>
      </c>
      <c r="BI11" s="7">
        <f>เลย!D8974</f>
        <v>48700</v>
      </c>
      <c r="BJ11" s="7">
        <f t="shared" ref="BJ11:BJ20" si="91">BI11-BH11</f>
        <v>11200</v>
      </c>
      <c r="BK11" s="18">
        <f t="shared" si="65"/>
        <v>29.866666666666671</v>
      </c>
      <c r="BL11" s="7">
        <v>130000</v>
      </c>
      <c r="BM11" s="7">
        <f t="shared" ref="BM11:BM21" si="92">BL11/12*D$36</f>
        <v>97500</v>
      </c>
      <c r="BN11" s="7">
        <f>เลย!D9779</f>
        <v>99610</v>
      </c>
      <c r="BO11" s="7">
        <f t="shared" ref="BO11:BO20" si="93">BN11-BM11</f>
        <v>2110</v>
      </c>
      <c r="BP11" s="18">
        <f t="shared" si="66"/>
        <v>2.164102564102564</v>
      </c>
      <c r="BQ11" s="7">
        <v>6000</v>
      </c>
      <c r="BR11" s="7">
        <f t="shared" ref="BR11:BR21" si="94">BQ11/12*D$36</f>
        <v>4500</v>
      </c>
      <c r="BS11" s="7">
        <f>เลย!D10584</f>
        <v>49718.6</v>
      </c>
      <c r="BT11" s="7">
        <f t="shared" ref="BT11:BT20" si="95">BS11-BR11</f>
        <v>45218.6</v>
      </c>
      <c r="BU11" s="18">
        <f t="shared" si="67"/>
        <v>1004.8577777777778</v>
      </c>
    </row>
    <row r="12" spans="1:73" s="50" customFormat="1" x14ac:dyDescent="0.4">
      <c r="A12" s="154"/>
      <c r="B12" s="82"/>
      <c r="C12" s="16" t="s">
        <v>103</v>
      </c>
      <c r="D12" s="7">
        <v>5500000</v>
      </c>
      <c r="E12" s="7">
        <f t="shared" si="68"/>
        <v>4125000</v>
      </c>
      <c r="F12" s="7">
        <f>เลย!D120</f>
        <v>4065704.1000000006</v>
      </c>
      <c r="G12" s="7">
        <f t="shared" si="69"/>
        <v>-59295.899999999441</v>
      </c>
      <c r="H12" s="18">
        <f t="shared" si="27"/>
        <v>-1.4374763636363501</v>
      </c>
      <c r="I12" s="7">
        <v>350000</v>
      </c>
      <c r="J12" s="7">
        <f t="shared" si="70"/>
        <v>262500</v>
      </c>
      <c r="K12" s="7">
        <f>เลย!D925</f>
        <v>304549.62000000005</v>
      </c>
      <c r="L12" s="7">
        <f t="shared" si="71"/>
        <v>42049.620000000054</v>
      </c>
      <c r="M12" s="18">
        <f t="shared" si="55"/>
        <v>16.018902857142876</v>
      </c>
      <c r="N12" s="7">
        <v>900000</v>
      </c>
      <c r="O12" s="7">
        <f t="shared" si="72"/>
        <v>675000</v>
      </c>
      <c r="P12" s="7">
        <f>เลย!D1730</f>
        <v>717131</v>
      </c>
      <c r="Q12" s="7">
        <f t="shared" si="73"/>
        <v>42131</v>
      </c>
      <c r="R12" s="18">
        <f t="shared" si="56"/>
        <v>6.2416296296296299</v>
      </c>
      <c r="S12" s="7">
        <v>900000</v>
      </c>
      <c r="T12" s="7">
        <f t="shared" si="74"/>
        <v>675000</v>
      </c>
      <c r="U12" s="7">
        <f>เลย!D2535</f>
        <v>620828</v>
      </c>
      <c r="V12" s="7">
        <f t="shared" si="75"/>
        <v>-54172</v>
      </c>
      <c r="W12" s="18">
        <f t="shared" si="57"/>
        <v>-8.0254814814814814</v>
      </c>
      <c r="X12" s="7">
        <v>400000</v>
      </c>
      <c r="Y12" s="7">
        <f t="shared" si="76"/>
        <v>300000</v>
      </c>
      <c r="Z12" s="7">
        <f>เลย!D3340</f>
        <v>281004.13</v>
      </c>
      <c r="AA12" s="7">
        <f t="shared" si="77"/>
        <v>-18995.869999999995</v>
      </c>
      <c r="AB12" s="18">
        <f t="shared" si="58"/>
        <v>-6.3319566666666649</v>
      </c>
      <c r="AC12" s="7">
        <v>519869</v>
      </c>
      <c r="AD12" s="7">
        <f t="shared" si="78"/>
        <v>389901.75</v>
      </c>
      <c r="AE12" s="7">
        <f>เลย!D4145</f>
        <v>356653.5</v>
      </c>
      <c r="AF12" s="7">
        <f t="shared" si="79"/>
        <v>-33248.25</v>
      </c>
      <c r="AG12" s="18">
        <f t="shared" si="59"/>
        <v>-8.5273405415595089</v>
      </c>
      <c r="AH12" s="7">
        <v>600000</v>
      </c>
      <c r="AI12" s="7">
        <f t="shared" si="80"/>
        <v>450000</v>
      </c>
      <c r="AJ12" s="7">
        <f>เลย!D4950</f>
        <v>546562</v>
      </c>
      <c r="AK12" s="7">
        <f t="shared" si="81"/>
        <v>96562</v>
      </c>
      <c r="AL12" s="18">
        <f t="shared" si="60"/>
        <v>21.458222222222222</v>
      </c>
      <c r="AM12" s="7">
        <v>700000</v>
      </c>
      <c r="AN12" s="7">
        <f t="shared" si="82"/>
        <v>525000</v>
      </c>
      <c r="AO12" s="7">
        <f>เลย!D5755</f>
        <v>487380</v>
      </c>
      <c r="AP12" s="7">
        <f t="shared" si="83"/>
        <v>-37620</v>
      </c>
      <c r="AQ12" s="18">
        <f t="shared" si="61"/>
        <v>-7.1657142857142864</v>
      </c>
      <c r="AR12" s="7">
        <v>350000</v>
      </c>
      <c r="AS12" s="7">
        <f t="shared" si="84"/>
        <v>262500</v>
      </c>
      <c r="AT12" s="7">
        <f>เลย!D6560</f>
        <v>354568</v>
      </c>
      <c r="AU12" s="7">
        <f t="shared" si="85"/>
        <v>92068</v>
      </c>
      <c r="AV12" s="18">
        <f t="shared" si="62"/>
        <v>35.073523809523813</v>
      </c>
      <c r="AW12" s="7">
        <v>473743</v>
      </c>
      <c r="AX12" s="7">
        <f t="shared" si="86"/>
        <v>355307.25</v>
      </c>
      <c r="AY12" s="7">
        <f>เลย!D7365</f>
        <v>268921.3</v>
      </c>
      <c r="AZ12" s="7">
        <f t="shared" si="87"/>
        <v>-86385.950000000012</v>
      </c>
      <c r="BA12" s="18">
        <f t="shared" si="63"/>
        <v>-24.313027668306798</v>
      </c>
      <c r="BB12" s="7">
        <v>650000</v>
      </c>
      <c r="BC12" s="7">
        <f t="shared" si="88"/>
        <v>487500</v>
      </c>
      <c r="BD12" s="7">
        <f>เลย!D8170</f>
        <v>477233.5</v>
      </c>
      <c r="BE12" s="7">
        <f t="shared" si="89"/>
        <v>-10266.5</v>
      </c>
      <c r="BF12" s="18">
        <f t="shared" si="64"/>
        <v>-2.105948717948718</v>
      </c>
      <c r="BG12" s="7">
        <v>520000</v>
      </c>
      <c r="BH12" s="7">
        <f t="shared" si="90"/>
        <v>390000</v>
      </c>
      <c r="BI12" s="7">
        <f>เลย!D8975</f>
        <v>400017.5</v>
      </c>
      <c r="BJ12" s="7">
        <f t="shared" si="91"/>
        <v>10017.5</v>
      </c>
      <c r="BK12" s="18">
        <f t="shared" si="65"/>
        <v>2.5685897435897433</v>
      </c>
      <c r="BL12" s="7">
        <v>500000</v>
      </c>
      <c r="BM12" s="7">
        <f t="shared" si="92"/>
        <v>375000</v>
      </c>
      <c r="BN12" s="7">
        <f>เลย!D9780</f>
        <v>413718</v>
      </c>
      <c r="BO12" s="7">
        <f t="shared" si="93"/>
        <v>38718</v>
      </c>
      <c r="BP12" s="18">
        <f t="shared" si="66"/>
        <v>10.3248</v>
      </c>
      <c r="BQ12" s="7">
        <v>470000</v>
      </c>
      <c r="BR12" s="7">
        <f t="shared" si="94"/>
        <v>352500</v>
      </c>
      <c r="BS12" s="7">
        <f>เลย!D10585</f>
        <v>327518.10000000003</v>
      </c>
      <c r="BT12" s="7">
        <f t="shared" si="95"/>
        <v>-24981.899999999965</v>
      </c>
      <c r="BU12" s="18">
        <f t="shared" si="67"/>
        <v>-7.0870638297872244</v>
      </c>
    </row>
    <row r="13" spans="1:73" s="50" customFormat="1" x14ac:dyDescent="0.4">
      <c r="A13" s="154"/>
      <c r="B13" s="82"/>
      <c r="C13" s="16" t="s">
        <v>105</v>
      </c>
      <c r="D13" s="7">
        <v>3000000</v>
      </c>
      <c r="E13" s="7">
        <f t="shared" si="68"/>
        <v>2250000</v>
      </c>
      <c r="F13" s="7">
        <f>เลย!D121</f>
        <v>1214425.25</v>
      </c>
      <c r="G13" s="7">
        <f t="shared" si="69"/>
        <v>-1035574.75</v>
      </c>
      <c r="H13" s="18">
        <f t="shared" si="27"/>
        <v>-46.025544444444442</v>
      </c>
      <c r="I13" s="7">
        <v>89412</v>
      </c>
      <c r="J13" s="7">
        <f t="shared" si="70"/>
        <v>67059</v>
      </c>
      <c r="K13" s="7">
        <f>เลย!D926</f>
        <v>86071.5</v>
      </c>
      <c r="L13" s="7">
        <f t="shared" si="71"/>
        <v>19012.5</v>
      </c>
      <c r="M13" s="18">
        <f t="shared" si="55"/>
        <v>28.351899073949806</v>
      </c>
      <c r="N13" s="7">
        <v>220000</v>
      </c>
      <c r="O13" s="7">
        <f t="shared" si="72"/>
        <v>165000</v>
      </c>
      <c r="P13" s="7">
        <f>เลย!D1731</f>
        <v>108335</v>
      </c>
      <c r="Q13" s="7">
        <f t="shared" si="73"/>
        <v>-56665</v>
      </c>
      <c r="R13" s="18">
        <f t="shared" si="56"/>
        <v>-34.342424242424244</v>
      </c>
      <c r="S13" s="7">
        <v>313199</v>
      </c>
      <c r="T13" s="7">
        <f t="shared" si="74"/>
        <v>234899.25</v>
      </c>
      <c r="U13" s="7">
        <f>เลย!D2536</f>
        <v>48065</v>
      </c>
      <c r="V13" s="7">
        <f t="shared" si="75"/>
        <v>-186834.25</v>
      </c>
      <c r="W13" s="18">
        <f t="shared" si="57"/>
        <v>-79.538035987769234</v>
      </c>
      <c r="X13" s="7">
        <v>110000</v>
      </c>
      <c r="Y13" s="7">
        <f t="shared" si="76"/>
        <v>82500</v>
      </c>
      <c r="Z13" s="7">
        <f>เลย!D3341</f>
        <v>144387</v>
      </c>
      <c r="AA13" s="7">
        <f t="shared" si="77"/>
        <v>61887</v>
      </c>
      <c r="AB13" s="18">
        <f t="shared" si="58"/>
        <v>75.014545454545456</v>
      </c>
      <c r="AC13" s="7">
        <v>75533</v>
      </c>
      <c r="AD13" s="7">
        <f t="shared" si="78"/>
        <v>56649.75</v>
      </c>
      <c r="AE13" s="7">
        <f>เลย!D4146</f>
        <v>106971</v>
      </c>
      <c r="AF13" s="7">
        <f t="shared" si="79"/>
        <v>50321.25</v>
      </c>
      <c r="AG13" s="18">
        <f t="shared" si="59"/>
        <v>88.828723869037375</v>
      </c>
      <c r="AH13" s="7">
        <v>130000</v>
      </c>
      <c r="AI13" s="7">
        <f t="shared" si="80"/>
        <v>97500</v>
      </c>
      <c r="AJ13" s="7">
        <f>เลย!D4951</f>
        <v>84770</v>
      </c>
      <c r="AK13" s="7">
        <f t="shared" si="81"/>
        <v>-12730</v>
      </c>
      <c r="AL13" s="18">
        <f t="shared" si="60"/>
        <v>-13.056410256410256</v>
      </c>
      <c r="AM13" s="7">
        <v>500000</v>
      </c>
      <c r="AN13" s="7">
        <f t="shared" si="82"/>
        <v>375000</v>
      </c>
      <c r="AO13" s="7">
        <f>เลย!D5756</f>
        <v>279910</v>
      </c>
      <c r="AP13" s="7">
        <f t="shared" si="83"/>
        <v>-95090</v>
      </c>
      <c r="AQ13" s="18">
        <f t="shared" si="61"/>
        <v>-25.357333333333333</v>
      </c>
      <c r="AR13" s="7">
        <v>200000</v>
      </c>
      <c r="AS13" s="7">
        <f t="shared" si="84"/>
        <v>150000</v>
      </c>
      <c r="AT13" s="7">
        <f>เลย!D6561</f>
        <v>101353</v>
      </c>
      <c r="AU13" s="7">
        <f t="shared" si="85"/>
        <v>-48647</v>
      </c>
      <c r="AV13" s="18">
        <f t="shared" si="62"/>
        <v>-32.431333333333335</v>
      </c>
      <c r="AW13" s="7">
        <v>69372</v>
      </c>
      <c r="AX13" s="7">
        <f t="shared" si="86"/>
        <v>52029</v>
      </c>
      <c r="AY13" s="7">
        <f>เลย!D7366</f>
        <v>58920</v>
      </c>
      <c r="AZ13" s="7">
        <f t="shared" si="87"/>
        <v>6891</v>
      </c>
      <c r="BA13" s="18">
        <f t="shared" si="63"/>
        <v>13.244536700686155</v>
      </c>
      <c r="BB13" s="7">
        <v>150000</v>
      </c>
      <c r="BC13" s="7">
        <f t="shared" si="88"/>
        <v>112500</v>
      </c>
      <c r="BD13" s="7">
        <f>เลย!D8171</f>
        <v>254843</v>
      </c>
      <c r="BE13" s="7">
        <f t="shared" si="89"/>
        <v>142343</v>
      </c>
      <c r="BF13" s="18">
        <f t="shared" si="64"/>
        <v>126.5271111111111</v>
      </c>
      <c r="BG13" s="7">
        <v>160000</v>
      </c>
      <c r="BH13" s="7">
        <f t="shared" si="90"/>
        <v>120000</v>
      </c>
      <c r="BI13" s="7">
        <f>เลย!D8976</f>
        <v>146802.57</v>
      </c>
      <c r="BJ13" s="7">
        <f>BI13-BH13</f>
        <v>26802.570000000007</v>
      </c>
      <c r="BK13" s="18">
        <f t="shared" si="65"/>
        <v>22.335475000000006</v>
      </c>
      <c r="BL13" s="7">
        <v>200000</v>
      </c>
      <c r="BM13" s="7">
        <f t="shared" si="92"/>
        <v>150000</v>
      </c>
      <c r="BN13" s="7">
        <f>เลย!D9781</f>
        <v>90276</v>
      </c>
      <c r="BO13" s="7">
        <f t="shared" si="93"/>
        <v>-59724</v>
      </c>
      <c r="BP13" s="18">
        <f t="shared" si="66"/>
        <v>-39.816000000000003</v>
      </c>
      <c r="BQ13" s="7">
        <v>80000</v>
      </c>
      <c r="BR13" s="7">
        <f t="shared" si="94"/>
        <v>60000</v>
      </c>
      <c r="BS13" s="7">
        <f>เลย!D10586</f>
        <v>150644</v>
      </c>
      <c r="BT13" s="7">
        <f t="shared" si="95"/>
        <v>90644</v>
      </c>
      <c r="BU13" s="18">
        <f t="shared" si="67"/>
        <v>151.07333333333332</v>
      </c>
    </row>
    <row r="14" spans="1:73" s="50" customFormat="1" x14ac:dyDescent="0.4">
      <c r="A14" s="154"/>
      <c r="B14" s="82"/>
      <c r="C14" s="16" t="s">
        <v>107</v>
      </c>
      <c r="D14" s="7">
        <v>400000</v>
      </c>
      <c r="E14" s="7">
        <f t="shared" si="68"/>
        <v>300000</v>
      </c>
      <c r="F14" s="7">
        <f>เลย!D122</f>
        <v>1324170</v>
      </c>
      <c r="G14" s="7">
        <f t="shared" si="69"/>
        <v>1024170</v>
      </c>
      <c r="H14" s="18">
        <f t="shared" si="27"/>
        <v>341.39</v>
      </c>
      <c r="I14" s="7">
        <v>0</v>
      </c>
      <c r="J14" s="7">
        <f t="shared" si="70"/>
        <v>0</v>
      </c>
      <c r="K14" s="7">
        <f>เลย!D927</f>
        <v>24080</v>
      </c>
      <c r="L14" s="7">
        <f t="shared" si="71"/>
        <v>24080</v>
      </c>
      <c r="M14" s="18" t="e">
        <f t="shared" si="55"/>
        <v>#DIV/0!</v>
      </c>
      <c r="N14" s="7">
        <v>60000</v>
      </c>
      <c r="O14" s="7">
        <f t="shared" si="72"/>
        <v>45000</v>
      </c>
      <c r="P14" s="7">
        <f>เลย!D1732</f>
        <v>93140</v>
      </c>
      <c r="Q14" s="7">
        <f t="shared" si="73"/>
        <v>48140</v>
      </c>
      <c r="R14" s="18">
        <f t="shared" si="56"/>
        <v>106.97777777777777</v>
      </c>
      <c r="S14" s="7">
        <v>10000</v>
      </c>
      <c r="T14" s="7">
        <f t="shared" si="74"/>
        <v>7500</v>
      </c>
      <c r="U14" s="7">
        <f>เลย!D2537</f>
        <v>0</v>
      </c>
      <c r="V14" s="7">
        <f t="shared" si="75"/>
        <v>-7500</v>
      </c>
      <c r="W14" s="18">
        <f t="shared" si="57"/>
        <v>-100</v>
      </c>
      <c r="X14" s="7">
        <v>50000</v>
      </c>
      <c r="Y14" s="7">
        <f t="shared" si="76"/>
        <v>37500</v>
      </c>
      <c r="Z14" s="7">
        <f>เลย!D3342</f>
        <v>24522</v>
      </c>
      <c r="AA14" s="7">
        <f t="shared" si="77"/>
        <v>-12978</v>
      </c>
      <c r="AB14" s="18">
        <f>AA14/Y14*100</f>
        <v>-34.607999999999997</v>
      </c>
      <c r="AC14" s="7">
        <v>15440</v>
      </c>
      <c r="AD14" s="7">
        <f t="shared" si="78"/>
        <v>11580</v>
      </c>
      <c r="AE14" s="7">
        <f>เลย!D4147</f>
        <v>35061</v>
      </c>
      <c r="AF14" s="7">
        <f t="shared" si="79"/>
        <v>23481</v>
      </c>
      <c r="AG14" s="18">
        <f t="shared" si="59"/>
        <v>202.77202072538861</v>
      </c>
      <c r="AH14" s="7">
        <v>20000</v>
      </c>
      <c r="AI14" s="7">
        <f t="shared" si="80"/>
        <v>15000</v>
      </c>
      <c r="AJ14" s="7">
        <f>เลย!D4952</f>
        <v>18000</v>
      </c>
      <c r="AK14" s="7">
        <f t="shared" si="81"/>
        <v>3000</v>
      </c>
      <c r="AL14" s="18">
        <f t="shared" si="60"/>
        <v>20</v>
      </c>
      <c r="AM14" s="7">
        <v>20000</v>
      </c>
      <c r="AN14" s="7">
        <f t="shared" si="82"/>
        <v>15000</v>
      </c>
      <c r="AO14" s="7">
        <f>เลย!D5757</f>
        <v>93340</v>
      </c>
      <c r="AP14" s="7">
        <f t="shared" si="83"/>
        <v>78340</v>
      </c>
      <c r="AQ14" s="18">
        <f t="shared" si="61"/>
        <v>522.26666666666665</v>
      </c>
      <c r="AR14" s="7">
        <v>10000</v>
      </c>
      <c r="AS14" s="7">
        <f t="shared" si="84"/>
        <v>7500</v>
      </c>
      <c r="AT14" s="7">
        <f>เลย!D6562</f>
        <v>4750</v>
      </c>
      <c r="AU14" s="7">
        <f t="shared" si="85"/>
        <v>-2750</v>
      </c>
      <c r="AV14" s="18">
        <f t="shared" si="62"/>
        <v>-36.666666666666664</v>
      </c>
      <c r="AW14" s="7">
        <v>2171</v>
      </c>
      <c r="AX14" s="7">
        <f t="shared" si="86"/>
        <v>1628.25</v>
      </c>
      <c r="AY14" s="7">
        <f>เลย!D7367</f>
        <v>11540</v>
      </c>
      <c r="AZ14" s="7">
        <f t="shared" si="87"/>
        <v>9911.75</v>
      </c>
      <c r="BA14" s="18">
        <f t="shared" si="63"/>
        <v>608.73637340703203</v>
      </c>
      <c r="BB14" s="7">
        <v>1000</v>
      </c>
      <c r="BC14" s="7">
        <f t="shared" si="88"/>
        <v>750</v>
      </c>
      <c r="BD14" s="7">
        <f>เลย!D8172</f>
        <v>106200</v>
      </c>
      <c r="BE14" s="7">
        <f t="shared" si="89"/>
        <v>105450</v>
      </c>
      <c r="BF14" s="18">
        <f t="shared" si="64"/>
        <v>14060</v>
      </c>
      <c r="BG14" s="7">
        <v>0</v>
      </c>
      <c r="BH14" s="7">
        <f t="shared" si="90"/>
        <v>0</v>
      </c>
      <c r="BI14" s="7">
        <f>เลย!D8977</f>
        <v>41340</v>
      </c>
      <c r="BJ14" s="7">
        <f t="shared" si="91"/>
        <v>41340</v>
      </c>
      <c r="BK14" s="18" t="e">
        <f t="shared" si="65"/>
        <v>#DIV/0!</v>
      </c>
      <c r="BL14" s="7">
        <v>200000</v>
      </c>
      <c r="BM14" s="7">
        <f t="shared" si="92"/>
        <v>150000</v>
      </c>
      <c r="BN14" s="7">
        <f>เลย!D9782</f>
        <v>80702.5</v>
      </c>
      <c r="BO14" s="7">
        <f t="shared" si="93"/>
        <v>-69297.5</v>
      </c>
      <c r="BP14" s="18">
        <f t="shared" si="66"/>
        <v>-46.198333333333338</v>
      </c>
      <c r="BQ14" s="7">
        <v>10000</v>
      </c>
      <c r="BR14" s="7">
        <f t="shared" si="94"/>
        <v>7500</v>
      </c>
      <c r="BS14" s="7">
        <f>เลย!D10587</f>
        <v>17750</v>
      </c>
      <c r="BT14" s="7">
        <f t="shared" si="95"/>
        <v>10250</v>
      </c>
      <c r="BU14" s="18">
        <f t="shared" si="67"/>
        <v>136.66666666666666</v>
      </c>
    </row>
    <row r="15" spans="1:73" s="50" customFormat="1" x14ac:dyDescent="0.4">
      <c r="A15" s="154"/>
      <c r="B15" s="82"/>
      <c r="C15" s="16" t="s">
        <v>109</v>
      </c>
      <c r="D15" s="7">
        <v>3300000</v>
      </c>
      <c r="E15" s="7">
        <f t="shared" si="68"/>
        <v>2475000</v>
      </c>
      <c r="F15" s="7">
        <f>เลย!D123</f>
        <v>2389460.5</v>
      </c>
      <c r="G15" s="7">
        <f t="shared" si="69"/>
        <v>-85539.5</v>
      </c>
      <c r="H15" s="18">
        <f t="shared" si="27"/>
        <v>-3.4561414141414142</v>
      </c>
      <c r="I15" s="7">
        <v>335130</v>
      </c>
      <c r="J15" s="7">
        <f t="shared" si="70"/>
        <v>251347.5</v>
      </c>
      <c r="K15" s="7">
        <f>เลย!D928</f>
        <v>319086</v>
      </c>
      <c r="L15" s="7">
        <f t="shared" si="71"/>
        <v>67738.5</v>
      </c>
      <c r="M15" s="18">
        <f t="shared" si="55"/>
        <v>26.95013875212604</v>
      </c>
      <c r="N15" s="7">
        <v>350000</v>
      </c>
      <c r="O15" s="7">
        <f t="shared" si="72"/>
        <v>262500</v>
      </c>
      <c r="P15" s="7">
        <f>เลย!D1733</f>
        <v>657340</v>
      </c>
      <c r="Q15" s="7">
        <f t="shared" si="73"/>
        <v>394840</v>
      </c>
      <c r="R15" s="18">
        <f t="shared" si="56"/>
        <v>150.4152380952381</v>
      </c>
      <c r="S15" s="7">
        <v>120000</v>
      </c>
      <c r="T15" s="7">
        <f t="shared" si="74"/>
        <v>90000</v>
      </c>
      <c r="U15" s="7">
        <f>เลย!D2538</f>
        <v>159870</v>
      </c>
      <c r="V15" s="7">
        <f t="shared" si="75"/>
        <v>69870</v>
      </c>
      <c r="W15" s="18">
        <f t="shared" si="57"/>
        <v>77.633333333333326</v>
      </c>
      <c r="X15" s="7">
        <v>100000</v>
      </c>
      <c r="Y15" s="7">
        <f t="shared" si="76"/>
        <v>75000</v>
      </c>
      <c r="Z15" s="7">
        <f>เลย!D3343</f>
        <v>65322</v>
      </c>
      <c r="AA15" s="7">
        <f t="shared" si="77"/>
        <v>-9678</v>
      </c>
      <c r="AB15" s="18">
        <f t="shared" si="58"/>
        <v>-12.903999999999998</v>
      </c>
      <c r="AC15" s="7">
        <v>113230</v>
      </c>
      <c r="AD15" s="7">
        <f t="shared" si="78"/>
        <v>84922.5</v>
      </c>
      <c r="AE15" s="7">
        <f>เลย!D4148</f>
        <v>181180</v>
      </c>
      <c r="AF15" s="7">
        <f t="shared" si="79"/>
        <v>96257.5</v>
      </c>
      <c r="AG15" s="18">
        <f t="shared" si="59"/>
        <v>113.34746386411139</v>
      </c>
      <c r="AH15" s="7">
        <v>550000</v>
      </c>
      <c r="AI15" s="7">
        <f t="shared" si="80"/>
        <v>412500</v>
      </c>
      <c r="AJ15" s="7">
        <f>เลย!D4953</f>
        <v>605914</v>
      </c>
      <c r="AK15" s="7">
        <f t="shared" si="81"/>
        <v>193414</v>
      </c>
      <c r="AL15" s="18">
        <f t="shared" si="60"/>
        <v>46.888242424242428</v>
      </c>
      <c r="AM15" s="7">
        <v>1000000</v>
      </c>
      <c r="AN15" s="7">
        <f t="shared" si="82"/>
        <v>750000</v>
      </c>
      <c r="AO15" s="7">
        <f>เลย!D5758</f>
        <v>1027141</v>
      </c>
      <c r="AP15" s="7">
        <f t="shared" si="83"/>
        <v>277141</v>
      </c>
      <c r="AQ15" s="18">
        <f t="shared" si="61"/>
        <v>36.952133333333329</v>
      </c>
      <c r="AR15" s="7">
        <v>550000</v>
      </c>
      <c r="AS15" s="7">
        <f t="shared" si="84"/>
        <v>412500</v>
      </c>
      <c r="AT15" s="7">
        <f>เลย!D6563</f>
        <v>329230</v>
      </c>
      <c r="AU15" s="7">
        <f t="shared" si="85"/>
        <v>-83270</v>
      </c>
      <c r="AV15" s="18">
        <f t="shared" si="62"/>
        <v>-20.186666666666667</v>
      </c>
      <c r="AW15" s="7">
        <v>175309</v>
      </c>
      <c r="AX15" s="7">
        <f t="shared" si="86"/>
        <v>131481.75</v>
      </c>
      <c r="AY15" s="7">
        <f>เลย!D7368</f>
        <v>144050</v>
      </c>
      <c r="AZ15" s="7">
        <f t="shared" si="87"/>
        <v>12568.25</v>
      </c>
      <c r="BA15" s="18">
        <f t="shared" si="63"/>
        <v>9.5589311824644856</v>
      </c>
      <c r="BB15" s="7">
        <v>400000</v>
      </c>
      <c r="BC15" s="7">
        <f t="shared" si="88"/>
        <v>300000</v>
      </c>
      <c r="BD15" s="7">
        <f>เลย!D8173</f>
        <v>427111</v>
      </c>
      <c r="BE15" s="7">
        <f t="shared" si="89"/>
        <v>127111</v>
      </c>
      <c r="BF15" s="18">
        <f t="shared" si="64"/>
        <v>42.370333333333335</v>
      </c>
      <c r="BG15" s="7">
        <v>350000</v>
      </c>
      <c r="BH15" s="7">
        <f t="shared" si="90"/>
        <v>262500</v>
      </c>
      <c r="BI15" s="7">
        <f>เลย!D8978</f>
        <v>507081</v>
      </c>
      <c r="BJ15" s="7">
        <f t="shared" si="91"/>
        <v>244581</v>
      </c>
      <c r="BK15" s="18">
        <f t="shared" si="65"/>
        <v>93.173714285714283</v>
      </c>
      <c r="BL15" s="7">
        <v>200000</v>
      </c>
      <c r="BM15" s="7">
        <f t="shared" si="92"/>
        <v>150000</v>
      </c>
      <c r="BN15" s="7">
        <f>เลย!D9782</f>
        <v>80702.5</v>
      </c>
      <c r="BO15" s="7">
        <f t="shared" si="93"/>
        <v>-69297.5</v>
      </c>
      <c r="BP15" s="18">
        <f t="shared" si="66"/>
        <v>-46.198333333333338</v>
      </c>
      <c r="BQ15" s="7">
        <v>200000</v>
      </c>
      <c r="BR15" s="7">
        <f t="shared" si="94"/>
        <v>150000</v>
      </c>
      <c r="BS15" s="7">
        <f>เลย!D10588</f>
        <v>127980</v>
      </c>
      <c r="BT15" s="7">
        <f t="shared" si="95"/>
        <v>-22020</v>
      </c>
      <c r="BU15" s="18">
        <f t="shared" si="67"/>
        <v>-14.680000000000001</v>
      </c>
    </row>
    <row r="16" spans="1:73" s="50" customFormat="1" x14ac:dyDescent="0.4">
      <c r="A16" s="154"/>
      <c r="B16" s="82"/>
      <c r="C16" s="16" t="s">
        <v>111</v>
      </c>
      <c r="D16" s="7">
        <v>7700000</v>
      </c>
      <c r="E16" s="7">
        <f t="shared" si="68"/>
        <v>5775000</v>
      </c>
      <c r="F16" s="7">
        <f>เลย!D124</f>
        <v>5168354.05</v>
      </c>
      <c r="G16" s="7">
        <f t="shared" si="69"/>
        <v>-606645.95000000019</v>
      </c>
      <c r="H16" s="18">
        <f t="shared" si="27"/>
        <v>-10.504691774891779</v>
      </c>
      <c r="I16" s="7">
        <v>500000</v>
      </c>
      <c r="J16" s="7">
        <f t="shared" si="70"/>
        <v>375000</v>
      </c>
      <c r="K16" s="7">
        <f>เลย!D929</f>
        <v>362242</v>
      </c>
      <c r="L16" s="7">
        <f t="shared" si="71"/>
        <v>-12758</v>
      </c>
      <c r="M16" s="18">
        <f t="shared" si="55"/>
        <v>-3.4021333333333335</v>
      </c>
      <c r="N16" s="7">
        <v>2000000</v>
      </c>
      <c r="O16" s="7">
        <f t="shared" si="72"/>
        <v>1500000</v>
      </c>
      <c r="P16" s="7">
        <f>เลย!D1734</f>
        <v>1620958.87</v>
      </c>
      <c r="Q16" s="7">
        <f t="shared" si="73"/>
        <v>120958.87000000011</v>
      </c>
      <c r="R16" s="18">
        <f t="shared" si="56"/>
        <v>8.063924666666674</v>
      </c>
      <c r="S16" s="7">
        <v>1334544</v>
      </c>
      <c r="T16" s="7">
        <f t="shared" si="74"/>
        <v>1000908</v>
      </c>
      <c r="U16" s="7">
        <f>เลย!D2539</f>
        <v>625963</v>
      </c>
      <c r="V16" s="7">
        <f t="shared" si="75"/>
        <v>-374945</v>
      </c>
      <c r="W16" s="18">
        <f t="shared" si="57"/>
        <v>-37.460485878822034</v>
      </c>
      <c r="X16" s="7">
        <v>500000</v>
      </c>
      <c r="Y16" s="7">
        <f t="shared" si="76"/>
        <v>375000</v>
      </c>
      <c r="Z16" s="7">
        <f>เลย!D3344</f>
        <v>381177.5</v>
      </c>
      <c r="AA16" s="7">
        <f t="shared" si="77"/>
        <v>6177.5</v>
      </c>
      <c r="AB16" s="18">
        <f t="shared" si="58"/>
        <v>1.6473333333333333</v>
      </c>
      <c r="AC16" s="7">
        <v>532181</v>
      </c>
      <c r="AD16" s="7">
        <f t="shared" si="78"/>
        <v>399135.75</v>
      </c>
      <c r="AE16" s="7">
        <f>เลย!D4149</f>
        <v>398916.4</v>
      </c>
      <c r="AF16" s="7">
        <f t="shared" si="79"/>
        <v>-219.34999999997672</v>
      </c>
      <c r="AG16" s="18">
        <f t="shared" si="59"/>
        <v>-5.4956239825667511E-2</v>
      </c>
      <c r="AH16" s="7">
        <v>1000000</v>
      </c>
      <c r="AI16" s="7">
        <f t="shared" si="80"/>
        <v>750000</v>
      </c>
      <c r="AJ16" s="7">
        <f>เลย!D4954</f>
        <v>1013687</v>
      </c>
      <c r="AK16" s="7">
        <f t="shared" si="81"/>
        <v>263687</v>
      </c>
      <c r="AL16" s="18">
        <f t="shared" si="60"/>
        <v>35.158266666666663</v>
      </c>
      <c r="AM16" s="7">
        <v>3400000</v>
      </c>
      <c r="AN16" s="7">
        <f t="shared" si="82"/>
        <v>2550000</v>
      </c>
      <c r="AO16" s="7">
        <f>เลย!D5759</f>
        <v>2361766</v>
      </c>
      <c r="AP16" s="7">
        <f t="shared" si="83"/>
        <v>-188234</v>
      </c>
      <c r="AQ16" s="18">
        <f t="shared" si="61"/>
        <v>-7.3817254901960787</v>
      </c>
      <c r="AR16" s="7">
        <v>780000</v>
      </c>
      <c r="AS16" s="7">
        <f t="shared" si="84"/>
        <v>585000</v>
      </c>
      <c r="AT16" s="7">
        <f>เลย!D6564</f>
        <v>454714.65</v>
      </c>
      <c r="AU16" s="7">
        <f t="shared" si="85"/>
        <v>-130285.34999999998</v>
      </c>
      <c r="AV16" s="18">
        <f t="shared" si="62"/>
        <v>-22.270999999999997</v>
      </c>
      <c r="AW16" s="7">
        <v>745635</v>
      </c>
      <c r="AX16" s="7">
        <f t="shared" si="86"/>
        <v>559226.25</v>
      </c>
      <c r="AY16" s="7">
        <f>เลย!D7369</f>
        <v>680442</v>
      </c>
      <c r="AZ16" s="7">
        <f t="shared" si="87"/>
        <v>121215.75</v>
      </c>
      <c r="BA16" s="18">
        <f t="shared" si="63"/>
        <v>21.67561876789582</v>
      </c>
      <c r="BB16" s="7">
        <v>1200000</v>
      </c>
      <c r="BC16" s="7">
        <f t="shared" si="88"/>
        <v>900000</v>
      </c>
      <c r="BD16" s="7">
        <f>เลย!D8174</f>
        <v>1206282.3999999999</v>
      </c>
      <c r="BE16" s="7">
        <f t="shared" si="89"/>
        <v>306282.39999999991</v>
      </c>
      <c r="BF16" s="18">
        <f t="shared" si="64"/>
        <v>34.031377777777763</v>
      </c>
      <c r="BG16" s="7">
        <v>1600000</v>
      </c>
      <c r="BH16" s="7">
        <f t="shared" si="90"/>
        <v>1200000</v>
      </c>
      <c r="BI16" s="7">
        <f>เลย!D8979</f>
        <v>1414554</v>
      </c>
      <c r="BJ16" s="7">
        <f t="shared" si="91"/>
        <v>214554</v>
      </c>
      <c r="BK16" s="18">
        <f t="shared" si="65"/>
        <v>17.8795</v>
      </c>
      <c r="BL16" s="7">
        <v>1167000</v>
      </c>
      <c r="BM16" s="7">
        <f t="shared" si="92"/>
        <v>875250</v>
      </c>
      <c r="BN16" s="7">
        <f>เลย!D9784</f>
        <v>571444.77</v>
      </c>
      <c r="BO16" s="7">
        <f t="shared" si="93"/>
        <v>-303805.23</v>
      </c>
      <c r="BP16" s="18">
        <f t="shared" si="66"/>
        <v>-34.710680377035132</v>
      </c>
      <c r="BQ16" s="7">
        <v>350000</v>
      </c>
      <c r="BR16" s="7">
        <f t="shared" si="94"/>
        <v>262500</v>
      </c>
      <c r="BS16" s="7">
        <f>เลย!D10589</f>
        <v>589360.29999999993</v>
      </c>
      <c r="BT16" s="7">
        <f t="shared" si="95"/>
        <v>326860.29999999993</v>
      </c>
      <c r="BU16" s="18">
        <f t="shared" si="67"/>
        <v>124.5182095238095</v>
      </c>
    </row>
    <row r="17" spans="1:73" s="50" customFormat="1" x14ac:dyDescent="0.4">
      <c r="A17" s="154"/>
      <c r="B17" s="82"/>
      <c r="C17" s="16" t="s">
        <v>95</v>
      </c>
      <c r="D17" s="7">
        <v>11000000</v>
      </c>
      <c r="E17" s="7">
        <f t="shared" si="68"/>
        <v>8250000</v>
      </c>
      <c r="F17" s="7">
        <f>เลย!D116</f>
        <v>6256788.8800000008</v>
      </c>
      <c r="G17" s="7">
        <f t="shared" si="69"/>
        <v>-1993211.1199999992</v>
      </c>
      <c r="H17" s="18">
        <f t="shared" si="27"/>
        <v>-24.160134787878778</v>
      </c>
      <c r="I17" s="7">
        <v>600000</v>
      </c>
      <c r="J17" s="7">
        <f t="shared" si="70"/>
        <v>450000</v>
      </c>
      <c r="K17" s="7">
        <f>เลย!D921</f>
        <v>465429</v>
      </c>
      <c r="L17" s="7">
        <f t="shared" si="71"/>
        <v>15429</v>
      </c>
      <c r="M17" s="18">
        <f t="shared" si="55"/>
        <v>3.4286666666666665</v>
      </c>
      <c r="N17" s="7">
        <v>1600000</v>
      </c>
      <c r="O17" s="7">
        <f t="shared" si="72"/>
        <v>1200000</v>
      </c>
      <c r="P17" s="7">
        <f>เลย!D1726</f>
        <v>926331</v>
      </c>
      <c r="Q17" s="7">
        <f t="shared" si="73"/>
        <v>-273669</v>
      </c>
      <c r="R17" s="18">
        <f t="shared" si="56"/>
        <v>-22.80575</v>
      </c>
      <c r="S17" s="7">
        <v>1200000</v>
      </c>
      <c r="T17" s="7">
        <f t="shared" si="74"/>
        <v>900000</v>
      </c>
      <c r="U17" s="7">
        <f>เลย!D2531</f>
        <v>0</v>
      </c>
      <c r="V17" s="7">
        <f t="shared" si="75"/>
        <v>-900000</v>
      </c>
      <c r="W17" s="18">
        <f t="shared" si="57"/>
        <v>-100</v>
      </c>
      <c r="X17" s="7">
        <v>360000</v>
      </c>
      <c r="Y17" s="7">
        <f t="shared" si="76"/>
        <v>270000</v>
      </c>
      <c r="Z17" s="7">
        <f>เลย!D3336</f>
        <v>156060</v>
      </c>
      <c r="AA17" s="7">
        <f t="shared" si="77"/>
        <v>-113940</v>
      </c>
      <c r="AB17" s="18">
        <f t="shared" si="58"/>
        <v>-42.199999999999996</v>
      </c>
      <c r="AC17" s="7">
        <v>712000</v>
      </c>
      <c r="AD17" s="7">
        <f t="shared" si="78"/>
        <v>534000</v>
      </c>
      <c r="AE17" s="7">
        <f>เลย!D4141</f>
        <v>417030</v>
      </c>
      <c r="AF17" s="7">
        <f t="shared" si="79"/>
        <v>-116970</v>
      </c>
      <c r="AG17" s="18">
        <f t="shared" si="59"/>
        <v>-21.90449438202247</v>
      </c>
      <c r="AH17" s="7">
        <v>1000000</v>
      </c>
      <c r="AI17" s="7">
        <f t="shared" si="80"/>
        <v>750000</v>
      </c>
      <c r="AJ17" s="7">
        <f>เลย!D4946</f>
        <v>606346</v>
      </c>
      <c r="AK17" s="7">
        <f t="shared" si="81"/>
        <v>-143654</v>
      </c>
      <c r="AL17" s="18">
        <f t="shared" si="60"/>
        <v>-19.153866666666666</v>
      </c>
      <c r="AM17" s="7">
        <v>2280000</v>
      </c>
      <c r="AN17" s="7">
        <f t="shared" si="82"/>
        <v>1710000</v>
      </c>
      <c r="AO17" s="7">
        <f>เลย!D5751</f>
        <v>992843.5</v>
      </c>
      <c r="AP17" s="7">
        <f t="shared" si="83"/>
        <v>-717156.5</v>
      </c>
      <c r="AQ17" s="18">
        <f t="shared" si="61"/>
        <v>-41.938976608187133</v>
      </c>
      <c r="AR17" s="7">
        <v>600000</v>
      </c>
      <c r="AS17" s="7">
        <f t="shared" si="84"/>
        <v>450000</v>
      </c>
      <c r="AT17" s="7">
        <f>เลย!D6556</f>
        <v>655795</v>
      </c>
      <c r="AU17" s="7">
        <f t="shared" si="85"/>
        <v>205795</v>
      </c>
      <c r="AV17" s="18">
        <f t="shared" si="62"/>
        <v>45.732222222222227</v>
      </c>
      <c r="AW17" s="7">
        <v>551908</v>
      </c>
      <c r="AX17" s="7">
        <f t="shared" si="86"/>
        <v>413931</v>
      </c>
      <c r="AY17" s="7">
        <f>เลย!D7361</f>
        <v>434319</v>
      </c>
      <c r="AZ17" s="7">
        <f t="shared" si="87"/>
        <v>20388</v>
      </c>
      <c r="BA17" s="18">
        <f t="shared" si="63"/>
        <v>4.9254585909245741</v>
      </c>
      <c r="BB17" s="7">
        <v>1100000</v>
      </c>
      <c r="BC17" s="7">
        <f t="shared" si="88"/>
        <v>825000</v>
      </c>
      <c r="BD17" s="7">
        <f>เลย!D8166</f>
        <v>748405.6</v>
      </c>
      <c r="BE17" s="7">
        <f t="shared" si="89"/>
        <v>-76594.400000000023</v>
      </c>
      <c r="BF17" s="18">
        <f t="shared" si="64"/>
        <v>-9.2841696969697001</v>
      </c>
      <c r="BG17" s="7">
        <v>950000</v>
      </c>
      <c r="BH17" s="7">
        <f t="shared" si="90"/>
        <v>712500</v>
      </c>
      <c r="BI17" s="7">
        <f>เลย!D8971</f>
        <v>656583</v>
      </c>
      <c r="BJ17" s="7">
        <f t="shared" si="91"/>
        <v>-55917</v>
      </c>
      <c r="BK17" s="18">
        <f t="shared" si="65"/>
        <v>-7.847999999999999</v>
      </c>
      <c r="BL17" s="7">
        <v>825716</v>
      </c>
      <c r="BM17" s="7">
        <f t="shared" si="92"/>
        <v>619287</v>
      </c>
      <c r="BN17" s="7">
        <f>เลย!D9776</f>
        <v>484413.1</v>
      </c>
      <c r="BO17" s="7">
        <f t="shared" si="93"/>
        <v>-134873.90000000002</v>
      </c>
      <c r="BP17" s="18">
        <f t="shared" si="66"/>
        <v>-21.778900574370208</v>
      </c>
      <c r="BQ17" s="7">
        <v>520000</v>
      </c>
      <c r="BR17" s="7">
        <f t="shared" si="94"/>
        <v>390000</v>
      </c>
      <c r="BS17" s="7">
        <f>เลย!D10581</f>
        <v>315841</v>
      </c>
      <c r="BT17" s="7">
        <f t="shared" si="95"/>
        <v>-74159</v>
      </c>
      <c r="BU17" s="18">
        <f t="shared" si="67"/>
        <v>-19.015128205128203</v>
      </c>
    </row>
    <row r="18" spans="1:73" s="50" customFormat="1" x14ac:dyDescent="0.4">
      <c r="A18" s="154"/>
      <c r="B18" s="82"/>
      <c r="C18" s="16" t="s">
        <v>97</v>
      </c>
      <c r="D18" s="7">
        <v>1500000</v>
      </c>
      <c r="E18" s="7">
        <f t="shared" si="68"/>
        <v>1125000</v>
      </c>
      <c r="F18" s="7">
        <f>เลย!D117</f>
        <v>1060443.3</v>
      </c>
      <c r="G18" s="7">
        <f t="shared" si="69"/>
        <v>-64556.699999999953</v>
      </c>
      <c r="H18" s="18">
        <f t="shared" si="27"/>
        <v>-5.7383733333333291</v>
      </c>
      <c r="I18" s="7">
        <v>315140</v>
      </c>
      <c r="J18" s="7">
        <f t="shared" si="70"/>
        <v>236355</v>
      </c>
      <c r="K18" s="7">
        <f>เลย!D922</f>
        <v>413112</v>
      </c>
      <c r="L18" s="7">
        <f t="shared" si="71"/>
        <v>176757</v>
      </c>
      <c r="M18" s="18">
        <f t="shared" si="55"/>
        <v>74.784540204353618</v>
      </c>
      <c r="N18" s="7">
        <v>300000</v>
      </c>
      <c r="O18" s="7">
        <f t="shared" si="72"/>
        <v>225000</v>
      </c>
      <c r="P18" s="7">
        <f>เลย!D1727</f>
        <v>315506</v>
      </c>
      <c r="Q18" s="7">
        <f t="shared" si="73"/>
        <v>90506</v>
      </c>
      <c r="R18" s="18">
        <f t="shared" si="56"/>
        <v>40.224888888888884</v>
      </c>
      <c r="S18" s="7">
        <v>80000</v>
      </c>
      <c r="T18" s="7">
        <f t="shared" si="74"/>
        <v>60000</v>
      </c>
      <c r="U18" s="7">
        <f>เลย!D2532</f>
        <v>153350</v>
      </c>
      <c r="V18" s="7">
        <f t="shared" si="75"/>
        <v>93350</v>
      </c>
      <c r="W18" s="18">
        <f t="shared" si="57"/>
        <v>155.58333333333334</v>
      </c>
      <c r="X18" s="7">
        <v>100000</v>
      </c>
      <c r="Y18" s="7">
        <f t="shared" si="76"/>
        <v>75000</v>
      </c>
      <c r="Z18" s="7">
        <f>เลย!D3337</f>
        <v>102956</v>
      </c>
      <c r="AA18" s="7">
        <f t="shared" si="77"/>
        <v>27956</v>
      </c>
      <c r="AB18" s="18">
        <f t="shared" si="58"/>
        <v>37.274666666666668</v>
      </c>
      <c r="AC18" s="7">
        <v>281700</v>
      </c>
      <c r="AD18" s="7">
        <f t="shared" si="78"/>
        <v>211275</v>
      </c>
      <c r="AE18" s="7">
        <f>เลย!D4142</f>
        <v>535940</v>
      </c>
      <c r="AF18" s="7">
        <f t="shared" si="79"/>
        <v>324665</v>
      </c>
      <c r="AG18" s="18">
        <f t="shared" si="59"/>
        <v>153.66938823807834</v>
      </c>
      <c r="AH18" s="7">
        <v>20000</v>
      </c>
      <c r="AI18" s="7">
        <f t="shared" si="80"/>
        <v>15000</v>
      </c>
      <c r="AJ18" s="7">
        <f>เลย!D4947</f>
        <v>11717</v>
      </c>
      <c r="AK18" s="7">
        <f t="shared" si="81"/>
        <v>-3283</v>
      </c>
      <c r="AL18" s="18">
        <f t="shared" si="60"/>
        <v>-21.886666666666667</v>
      </c>
      <c r="AM18" s="7">
        <v>800000</v>
      </c>
      <c r="AN18" s="7">
        <f t="shared" si="82"/>
        <v>600000</v>
      </c>
      <c r="AO18" s="7">
        <f>เลย!D5752</f>
        <v>216508</v>
      </c>
      <c r="AP18" s="7">
        <f t="shared" si="83"/>
        <v>-383492</v>
      </c>
      <c r="AQ18" s="18">
        <f t="shared" si="61"/>
        <v>-63.915333333333336</v>
      </c>
      <c r="AR18" s="7">
        <v>100000</v>
      </c>
      <c r="AS18" s="7">
        <f t="shared" si="84"/>
        <v>75000</v>
      </c>
      <c r="AT18" s="7">
        <f>เลย!D6557</f>
        <v>28944</v>
      </c>
      <c r="AU18" s="7">
        <f t="shared" si="85"/>
        <v>-46056</v>
      </c>
      <c r="AV18" s="18">
        <f t="shared" si="62"/>
        <v>-61.407999999999994</v>
      </c>
      <c r="AW18" s="7">
        <v>93764</v>
      </c>
      <c r="AX18" s="7">
        <f t="shared" si="86"/>
        <v>70323</v>
      </c>
      <c r="AY18" s="7">
        <f>เลย!D7362</f>
        <v>198150</v>
      </c>
      <c r="AZ18" s="7">
        <f t="shared" si="87"/>
        <v>127827</v>
      </c>
      <c r="BA18" s="18">
        <f t="shared" si="63"/>
        <v>181.77125549251312</v>
      </c>
      <c r="BB18" s="7">
        <v>200000</v>
      </c>
      <c r="BC18" s="7">
        <f t="shared" si="88"/>
        <v>150000</v>
      </c>
      <c r="BD18" s="7">
        <f>เลย!D8167</f>
        <v>179296</v>
      </c>
      <c r="BE18" s="7">
        <f t="shared" si="89"/>
        <v>29296</v>
      </c>
      <c r="BF18" s="18">
        <f t="shared" si="64"/>
        <v>19.530666666666665</v>
      </c>
      <c r="BG18" s="7">
        <v>557100</v>
      </c>
      <c r="BH18" s="7">
        <f t="shared" si="90"/>
        <v>417825</v>
      </c>
      <c r="BI18" s="7">
        <f>เลย!D8972</f>
        <v>37125</v>
      </c>
      <c r="BJ18" s="7">
        <f t="shared" si="91"/>
        <v>-380700</v>
      </c>
      <c r="BK18" s="18">
        <f t="shared" si="65"/>
        <v>-91.114701130856218</v>
      </c>
      <c r="BL18" s="7">
        <v>100000</v>
      </c>
      <c r="BM18" s="7">
        <f t="shared" si="92"/>
        <v>75000</v>
      </c>
      <c r="BN18" s="7">
        <f>เลย!D9777</f>
        <v>158795</v>
      </c>
      <c r="BO18" s="7">
        <f t="shared" si="93"/>
        <v>83795</v>
      </c>
      <c r="BP18" s="18">
        <f t="shared" si="66"/>
        <v>111.72666666666666</v>
      </c>
      <c r="BQ18" s="7">
        <v>150000</v>
      </c>
      <c r="BR18" s="7">
        <f t="shared" si="94"/>
        <v>112500</v>
      </c>
      <c r="BS18" s="7">
        <f>เลย!D10582</f>
        <v>92484.5</v>
      </c>
      <c r="BT18" s="7">
        <f t="shared" si="95"/>
        <v>-20015.5</v>
      </c>
      <c r="BU18" s="18">
        <f t="shared" si="67"/>
        <v>-17.791555555555554</v>
      </c>
    </row>
    <row r="19" spans="1:73" s="50" customFormat="1" x14ac:dyDescent="0.4">
      <c r="A19" s="154"/>
      <c r="B19" s="82"/>
      <c r="C19" s="16" t="s">
        <v>113</v>
      </c>
      <c r="D19" s="7">
        <v>7300000</v>
      </c>
      <c r="E19" s="7">
        <f t="shared" si="68"/>
        <v>5475000</v>
      </c>
      <c r="F19" s="7">
        <f>เลย!D125</f>
        <v>3509248.49</v>
      </c>
      <c r="G19" s="7">
        <f t="shared" si="69"/>
        <v>-1965751.5099999998</v>
      </c>
      <c r="H19" s="18">
        <f t="shared" si="27"/>
        <v>-35.904137168949767</v>
      </c>
      <c r="I19" s="7">
        <v>150000</v>
      </c>
      <c r="J19" s="7">
        <f t="shared" si="70"/>
        <v>112500</v>
      </c>
      <c r="K19" s="7">
        <f>เลย!D930</f>
        <v>337280.8</v>
      </c>
      <c r="L19" s="7">
        <f t="shared" si="71"/>
        <v>224780.79999999999</v>
      </c>
      <c r="M19" s="18">
        <f t="shared" si="55"/>
        <v>199.80515555555553</v>
      </c>
      <c r="N19" s="7">
        <v>1000000</v>
      </c>
      <c r="O19" s="7">
        <f t="shared" si="72"/>
        <v>750000</v>
      </c>
      <c r="P19" s="7">
        <f>เลย!D1735</f>
        <v>413696</v>
      </c>
      <c r="Q19" s="7">
        <f t="shared" si="73"/>
        <v>-336304</v>
      </c>
      <c r="R19" s="18">
        <f t="shared" si="56"/>
        <v>-44.840533333333333</v>
      </c>
      <c r="S19" s="7">
        <v>50000</v>
      </c>
      <c r="T19" s="7">
        <f t="shared" si="74"/>
        <v>37500</v>
      </c>
      <c r="U19" s="7">
        <f>เลย!D2540</f>
        <v>61863</v>
      </c>
      <c r="V19" s="7">
        <f t="shared" si="75"/>
        <v>24363</v>
      </c>
      <c r="W19" s="18">
        <f t="shared" si="57"/>
        <v>64.968000000000004</v>
      </c>
      <c r="X19" s="7">
        <v>100000</v>
      </c>
      <c r="Y19" s="7">
        <f t="shared" si="76"/>
        <v>75000</v>
      </c>
      <c r="Z19" s="7">
        <f>เลย!D3345</f>
        <v>52086</v>
      </c>
      <c r="AA19" s="7">
        <f t="shared" si="77"/>
        <v>-22914</v>
      </c>
      <c r="AB19" s="18">
        <f t="shared" si="58"/>
        <v>-30.552</v>
      </c>
      <c r="AC19" s="7">
        <v>750000</v>
      </c>
      <c r="AD19" s="7">
        <f t="shared" si="78"/>
        <v>562500</v>
      </c>
      <c r="AE19" s="7">
        <f>เลย!D4150</f>
        <v>388443</v>
      </c>
      <c r="AF19" s="7">
        <f t="shared" si="79"/>
        <v>-174057</v>
      </c>
      <c r="AG19" s="18">
        <f t="shared" si="59"/>
        <v>-30.943466666666669</v>
      </c>
      <c r="AH19" s="7">
        <v>200000</v>
      </c>
      <c r="AI19" s="7">
        <f t="shared" si="80"/>
        <v>150000</v>
      </c>
      <c r="AJ19" s="7">
        <f>เลย!D4955</f>
        <v>42389.599999999999</v>
      </c>
      <c r="AK19" s="7">
        <f t="shared" si="81"/>
        <v>-107610.4</v>
      </c>
      <c r="AL19" s="18">
        <f t="shared" si="60"/>
        <v>-71.740266666666656</v>
      </c>
      <c r="AM19" s="7">
        <v>700000</v>
      </c>
      <c r="AN19" s="7">
        <f>AM19/12*D$36</f>
        <v>525000</v>
      </c>
      <c r="AO19" s="7">
        <f>เลย!D5760</f>
        <v>338250</v>
      </c>
      <c r="AP19" s="7">
        <f t="shared" si="83"/>
        <v>-186750</v>
      </c>
      <c r="AQ19" s="18">
        <f t="shared" si="61"/>
        <v>-35.571428571428569</v>
      </c>
      <c r="AR19" s="7">
        <v>100000</v>
      </c>
      <c r="AS19" s="7">
        <f t="shared" si="84"/>
        <v>75000</v>
      </c>
      <c r="AT19" s="7">
        <f>เลย!D6565</f>
        <v>44838.29</v>
      </c>
      <c r="AU19" s="7">
        <f t="shared" si="85"/>
        <v>-30161.71</v>
      </c>
      <c r="AV19" s="18">
        <f t="shared" si="62"/>
        <v>-40.21561333333333</v>
      </c>
      <c r="AW19" s="7">
        <v>498653</v>
      </c>
      <c r="AX19" s="7">
        <f t="shared" si="86"/>
        <v>373989.75</v>
      </c>
      <c r="AY19" s="7">
        <f>เลย!D7370</f>
        <v>87552.5</v>
      </c>
      <c r="AZ19" s="7">
        <f t="shared" si="87"/>
        <v>-286437.25</v>
      </c>
      <c r="BA19" s="18">
        <f t="shared" si="63"/>
        <v>-76.589599046497938</v>
      </c>
      <c r="BB19" s="7">
        <v>800000</v>
      </c>
      <c r="BC19" s="7">
        <f t="shared" si="88"/>
        <v>600000</v>
      </c>
      <c r="BD19" s="7">
        <f>เลย!D8175</f>
        <v>1218374.3499999999</v>
      </c>
      <c r="BE19" s="7">
        <f t="shared" si="89"/>
        <v>618374.34999999986</v>
      </c>
      <c r="BF19" s="18">
        <f t="shared" si="64"/>
        <v>103.06239166666664</v>
      </c>
      <c r="BG19" s="7">
        <v>300000</v>
      </c>
      <c r="BH19" s="7">
        <f t="shared" si="90"/>
        <v>225000</v>
      </c>
      <c r="BI19" s="7">
        <f>เลย!D8980</f>
        <v>140454</v>
      </c>
      <c r="BJ19" s="7">
        <f t="shared" si="91"/>
        <v>-84546</v>
      </c>
      <c r="BK19" s="18">
        <f t="shared" si="65"/>
        <v>-37.576000000000001</v>
      </c>
      <c r="BL19" s="7">
        <v>700000</v>
      </c>
      <c r="BM19" s="7">
        <f t="shared" si="92"/>
        <v>525000</v>
      </c>
      <c r="BN19" s="7">
        <f>เลย!D9785</f>
        <v>246129.75</v>
      </c>
      <c r="BO19" s="7">
        <f t="shared" si="93"/>
        <v>-278870.25</v>
      </c>
      <c r="BP19" s="18">
        <f t="shared" si="66"/>
        <v>-53.118142857142857</v>
      </c>
      <c r="BQ19" s="7">
        <v>220000</v>
      </c>
      <c r="BR19" s="7">
        <f t="shared" si="94"/>
        <v>165000</v>
      </c>
      <c r="BS19" s="7">
        <f>เลย!D10590</f>
        <v>86298</v>
      </c>
      <c r="BT19" s="7">
        <f t="shared" si="95"/>
        <v>-78702</v>
      </c>
      <c r="BU19" s="18">
        <f t="shared" si="67"/>
        <v>-47.698181818181816</v>
      </c>
    </row>
    <row r="20" spans="1:73" s="50" customFormat="1" x14ac:dyDescent="0.4">
      <c r="A20" s="154"/>
      <c r="B20" s="82"/>
      <c r="C20" s="16" t="s">
        <v>115</v>
      </c>
      <c r="D20" s="7">
        <v>500000</v>
      </c>
      <c r="E20" s="7">
        <f t="shared" si="68"/>
        <v>375000</v>
      </c>
      <c r="F20" s="7">
        <f>เลย!D126</f>
        <v>49092.2</v>
      </c>
      <c r="G20" s="7">
        <f t="shared" si="69"/>
        <v>-325907.8</v>
      </c>
      <c r="H20" s="18">
        <f t="shared" si="27"/>
        <v>-86.908746666666659</v>
      </c>
      <c r="I20" s="7">
        <v>21803</v>
      </c>
      <c r="J20" s="7">
        <f t="shared" si="70"/>
        <v>16352.25</v>
      </c>
      <c r="K20" s="7">
        <f>เลย!D931</f>
        <v>90</v>
      </c>
      <c r="L20" s="7">
        <f t="shared" si="71"/>
        <v>-16262.25</v>
      </c>
      <c r="M20" s="18">
        <f t="shared" si="55"/>
        <v>-99.449617025180032</v>
      </c>
      <c r="N20" s="7">
        <v>180000</v>
      </c>
      <c r="O20" s="7">
        <f t="shared" si="72"/>
        <v>135000</v>
      </c>
      <c r="P20" s="7">
        <f>เลย!D1736</f>
        <v>13580</v>
      </c>
      <c r="Q20" s="7">
        <f t="shared" si="73"/>
        <v>-121420</v>
      </c>
      <c r="R20" s="18">
        <f t="shared" si="56"/>
        <v>-89.94074074074075</v>
      </c>
      <c r="S20" s="7">
        <v>10000</v>
      </c>
      <c r="T20" s="7">
        <f t="shared" si="74"/>
        <v>7500</v>
      </c>
      <c r="U20" s="7">
        <f>เลย!D2541</f>
        <v>510</v>
      </c>
      <c r="V20" s="7">
        <f t="shared" si="75"/>
        <v>-6990</v>
      </c>
      <c r="W20" s="18">
        <f t="shared" si="57"/>
        <v>-93.2</v>
      </c>
      <c r="X20" s="7">
        <v>100000</v>
      </c>
      <c r="Y20" s="7">
        <f t="shared" si="76"/>
        <v>75000</v>
      </c>
      <c r="Z20" s="7">
        <f>เลย!D3346</f>
        <v>15364.9</v>
      </c>
      <c r="AA20" s="7">
        <f t="shared" si="77"/>
        <v>-59635.1</v>
      </c>
      <c r="AB20" s="18">
        <f t="shared" si="58"/>
        <v>-79.513466666666659</v>
      </c>
      <c r="AC20" s="7">
        <v>53145</v>
      </c>
      <c r="AD20" s="7">
        <f t="shared" si="78"/>
        <v>39858.75</v>
      </c>
      <c r="AE20" s="7">
        <f>เลย!D4151</f>
        <v>43255</v>
      </c>
      <c r="AF20" s="7">
        <f t="shared" si="79"/>
        <v>3396.25</v>
      </c>
      <c r="AG20" s="18">
        <f t="shared" si="59"/>
        <v>8.5207137705020841</v>
      </c>
      <c r="AH20" s="7">
        <v>100000</v>
      </c>
      <c r="AI20" s="7">
        <f t="shared" si="80"/>
        <v>75000</v>
      </c>
      <c r="AJ20" s="7">
        <f>เลย!D4956</f>
        <v>0</v>
      </c>
      <c r="AK20" s="7">
        <f t="shared" si="81"/>
        <v>-75000</v>
      </c>
      <c r="AL20" s="18">
        <f t="shared" si="60"/>
        <v>-100</v>
      </c>
      <c r="AM20" s="7">
        <v>1000000</v>
      </c>
      <c r="AN20" s="7">
        <f>AM20/12*D$36</f>
        <v>750000</v>
      </c>
      <c r="AO20" s="7">
        <f>เลย!D5761</f>
        <v>172712</v>
      </c>
      <c r="AP20" s="7">
        <f t="shared" si="83"/>
        <v>-577288</v>
      </c>
      <c r="AQ20" s="18">
        <f t="shared" si="61"/>
        <v>-76.971733333333333</v>
      </c>
      <c r="AR20" s="7">
        <v>10000</v>
      </c>
      <c r="AS20" s="7">
        <f t="shared" si="84"/>
        <v>7500</v>
      </c>
      <c r="AT20" s="7">
        <f>เลย!D6566</f>
        <v>0</v>
      </c>
      <c r="AU20" s="7">
        <f t="shared" si="85"/>
        <v>-7500</v>
      </c>
      <c r="AV20" s="18">
        <f t="shared" si="62"/>
        <v>-100</v>
      </c>
      <c r="AW20" s="7">
        <v>11127</v>
      </c>
      <c r="AX20" s="7">
        <f t="shared" si="86"/>
        <v>8345.25</v>
      </c>
      <c r="AY20" s="7">
        <f>เลย!D7371</f>
        <v>122845</v>
      </c>
      <c r="AZ20" s="7">
        <f t="shared" si="87"/>
        <v>114499.75</v>
      </c>
      <c r="BA20" s="18">
        <f t="shared" si="63"/>
        <v>1372.0349899643511</v>
      </c>
      <c r="BB20" s="7">
        <v>450000</v>
      </c>
      <c r="BC20" s="7">
        <f t="shared" si="88"/>
        <v>337500</v>
      </c>
      <c r="BD20" s="7">
        <f>เลย!D8176</f>
        <v>116270</v>
      </c>
      <c r="BE20" s="7">
        <f t="shared" si="89"/>
        <v>-221230</v>
      </c>
      <c r="BF20" s="18">
        <f t="shared" si="64"/>
        <v>-65.549629629629621</v>
      </c>
      <c r="BG20" s="7">
        <v>40000</v>
      </c>
      <c r="BH20" s="7">
        <f t="shared" si="90"/>
        <v>30000</v>
      </c>
      <c r="BI20" s="7">
        <f>เลย!D8981</f>
        <v>370268</v>
      </c>
      <c r="BJ20" s="7">
        <f t="shared" si="91"/>
        <v>340268</v>
      </c>
      <c r="BK20" s="18">
        <f t="shared" si="65"/>
        <v>1134.2266666666667</v>
      </c>
      <c r="BL20" s="7">
        <v>5000</v>
      </c>
      <c r="BM20" s="7">
        <f t="shared" si="92"/>
        <v>3750</v>
      </c>
      <c r="BN20" s="7">
        <f>เลย!D9786</f>
        <v>2250</v>
      </c>
      <c r="BO20" s="7">
        <f t="shared" si="93"/>
        <v>-1500</v>
      </c>
      <c r="BP20" s="18">
        <f t="shared" si="66"/>
        <v>-40</v>
      </c>
      <c r="BQ20" s="7">
        <v>20000</v>
      </c>
      <c r="BR20" s="7">
        <f t="shared" si="94"/>
        <v>15000</v>
      </c>
      <c r="BS20" s="7">
        <f>เลย!D10591</f>
        <v>14805</v>
      </c>
      <c r="BT20" s="7">
        <f t="shared" si="95"/>
        <v>-195</v>
      </c>
      <c r="BU20" s="18">
        <f t="shared" si="67"/>
        <v>-1.3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2400000</v>
      </c>
      <c r="F21" s="7">
        <f>เลย!D667</f>
        <v>2149732.5</v>
      </c>
      <c r="G21" s="7">
        <f t="shared" ref="G21" si="96">F21-E21</f>
        <v>-250267.5</v>
      </c>
      <c r="H21" s="18">
        <f t="shared" ref="H21" si="97">G21/E21*100</f>
        <v>-10.4278125</v>
      </c>
      <c r="I21" s="7">
        <v>250000</v>
      </c>
      <c r="J21" s="7">
        <f t="shared" si="70"/>
        <v>187500</v>
      </c>
      <c r="K21" s="7">
        <f>เลย!D1472</f>
        <v>208680</v>
      </c>
      <c r="L21" s="7">
        <f t="shared" ref="L21" si="98">K21-J21</f>
        <v>21180</v>
      </c>
      <c r="M21" s="18">
        <f t="shared" ref="M21" si="99">L21/J21*100</f>
        <v>11.296000000000001</v>
      </c>
      <c r="N21" s="7">
        <v>50000</v>
      </c>
      <c r="O21" s="7">
        <f>N21/12*D$36</f>
        <v>37500</v>
      </c>
      <c r="P21" s="7">
        <f>เลย!D2277</f>
        <v>41360</v>
      </c>
      <c r="Q21" s="7">
        <f t="shared" ref="Q21" si="100">P21-O21</f>
        <v>3860</v>
      </c>
      <c r="R21" s="18">
        <f t="shared" ref="R21" si="101">Q21/O21*100</f>
        <v>10.293333333333333</v>
      </c>
      <c r="S21" s="7">
        <v>500000</v>
      </c>
      <c r="T21" s="7">
        <f t="shared" si="74"/>
        <v>375000</v>
      </c>
      <c r="U21" s="7">
        <f>เลย!D3082</f>
        <v>645963</v>
      </c>
      <c r="V21" s="7">
        <f t="shared" ref="V21" si="102">U21-T21</f>
        <v>270963</v>
      </c>
      <c r="W21" s="18">
        <f t="shared" ref="W21" si="103">V21/T21*100</f>
        <v>72.256799999999998</v>
      </c>
      <c r="X21" s="7">
        <v>500000</v>
      </c>
      <c r="Y21" s="7">
        <f t="shared" si="76"/>
        <v>375000</v>
      </c>
      <c r="Z21" s="7">
        <f>เลย!D3887</f>
        <v>345660</v>
      </c>
      <c r="AA21" s="7">
        <f t="shared" ref="AA21" si="104">Z21-Y21</f>
        <v>-29340</v>
      </c>
      <c r="AB21" s="18">
        <f t="shared" ref="AB21" si="105">AA21/Y21*100</f>
        <v>-7.8240000000000007</v>
      </c>
      <c r="AC21" s="7">
        <v>250000</v>
      </c>
      <c r="AD21" s="7">
        <f t="shared" si="78"/>
        <v>187500</v>
      </c>
      <c r="AE21" s="7">
        <f>เลย!D4692</f>
        <v>177550</v>
      </c>
      <c r="AF21" s="7">
        <f t="shared" ref="AF21" si="106">AE21-AD21</f>
        <v>-9950</v>
      </c>
      <c r="AG21" s="18">
        <f t="shared" ref="AG21" si="107">AF21/AD21*100</f>
        <v>-5.3066666666666666</v>
      </c>
      <c r="AH21" s="7">
        <v>100000</v>
      </c>
      <c r="AI21" s="7">
        <f>AH21/12*D$36</f>
        <v>75000</v>
      </c>
      <c r="AJ21" s="7">
        <f>เลย!D5497</f>
        <v>5500</v>
      </c>
      <c r="AK21" s="7">
        <f t="shared" ref="AK21" si="108">AJ21-AI21</f>
        <v>-69500</v>
      </c>
      <c r="AL21" s="18">
        <f t="shared" ref="AL21" si="109">AK21/AI21*100</f>
        <v>-92.666666666666657</v>
      </c>
      <c r="AM21" s="7">
        <v>1000000</v>
      </c>
      <c r="AN21" s="7">
        <f t="shared" si="82"/>
        <v>750000</v>
      </c>
      <c r="AO21" s="7">
        <f>เลย!D6302</f>
        <v>335033</v>
      </c>
      <c r="AP21" s="7">
        <f t="shared" ref="AP21" si="110">AO21-AN21</f>
        <v>-414967</v>
      </c>
      <c r="AQ21" s="18">
        <f t="shared" ref="AQ21" si="111">AP21/AN21*100</f>
        <v>-55.328933333333332</v>
      </c>
      <c r="AR21" s="7">
        <v>100000</v>
      </c>
      <c r="AS21" s="7">
        <f>AR21/12*D$36</f>
        <v>75000</v>
      </c>
      <c r="AT21" s="7">
        <f>เลย!D7107</f>
        <v>34000</v>
      </c>
      <c r="AU21" s="7">
        <f t="shared" ref="AU21" si="112">AT21-AS21</f>
        <v>-41000</v>
      </c>
      <c r="AV21" s="18">
        <f t="shared" ref="AV21" si="113">AU21/AS21*100</f>
        <v>-54.666666666666664</v>
      </c>
      <c r="AW21" s="7">
        <v>933776</v>
      </c>
      <c r="AX21" s="7">
        <f>AW21/12*D$36</f>
        <v>700332</v>
      </c>
      <c r="AY21" s="7">
        <f>เลย!D7912</f>
        <v>274450</v>
      </c>
      <c r="AZ21" s="7">
        <f t="shared" ref="AZ21" si="114">AY21-AX21</f>
        <v>-425882</v>
      </c>
      <c r="BA21" s="18">
        <f t="shared" ref="BA21" si="115">AZ21/AX21*100</f>
        <v>-60.811443715266478</v>
      </c>
      <c r="BB21" s="7">
        <v>400000</v>
      </c>
      <c r="BC21" s="7">
        <f t="shared" si="88"/>
        <v>300000</v>
      </c>
      <c r="BD21" s="7">
        <f>เลย!D8717</f>
        <v>395405</v>
      </c>
      <c r="BE21" s="7">
        <f t="shared" ref="BE21" si="116">BD21-BC21</f>
        <v>95405</v>
      </c>
      <c r="BF21" s="18">
        <f t="shared" ref="BF21" si="117">BE21/BC21*100</f>
        <v>31.801666666666666</v>
      </c>
      <c r="BG21" s="7">
        <v>242000</v>
      </c>
      <c r="BH21" s="7">
        <f t="shared" si="90"/>
        <v>181500</v>
      </c>
      <c r="BI21" s="7">
        <f>เลย!D9522</f>
        <v>478743.4</v>
      </c>
      <c r="BJ21" s="7">
        <f t="shared" ref="BJ21" si="118">BI21-BH21</f>
        <v>297243.40000000002</v>
      </c>
      <c r="BK21" s="18">
        <f t="shared" ref="BK21" si="119">BJ21/BH21*100</f>
        <v>163.77046831955923</v>
      </c>
      <c r="BL21" s="7">
        <v>200000</v>
      </c>
      <c r="BM21" s="7">
        <f t="shared" si="92"/>
        <v>150000</v>
      </c>
      <c r="BN21" s="7">
        <f>เลย!D10327</f>
        <v>470827</v>
      </c>
      <c r="BO21" s="7">
        <f t="shared" ref="BO21" si="120">BN21-BM21</f>
        <v>320827</v>
      </c>
      <c r="BP21" s="18">
        <f t="shared" ref="BP21" si="121">BO21/BM21*100</f>
        <v>213.88466666666667</v>
      </c>
      <c r="BQ21" s="7">
        <v>30000</v>
      </c>
      <c r="BR21" s="7">
        <f t="shared" si="94"/>
        <v>22500</v>
      </c>
      <c r="BS21" s="7">
        <f>เลย!D11132</f>
        <v>133866</v>
      </c>
      <c r="BT21" s="7">
        <f t="shared" ref="BT21" si="122">BS21-BR21</f>
        <v>111366</v>
      </c>
      <c r="BU21" s="18">
        <f t="shared" ref="BU21" si="123">BT21/BR21*100</f>
        <v>494.96000000000004</v>
      </c>
    </row>
    <row r="22" spans="1:73" s="10" customFormat="1" x14ac:dyDescent="0.4">
      <c r="A22" s="149" t="s">
        <v>1375</v>
      </c>
      <c r="B22" s="149"/>
      <c r="C22" s="149"/>
      <c r="D22" s="8">
        <v>50200000</v>
      </c>
      <c r="E22" s="8">
        <f t="shared" ref="E22:G22" si="124">SUM(E10:E21)</f>
        <v>37650000</v>
      </c>
      <c r="F22" s="8">
        <f t="shared" si="124"/>
        <v>31889385.889999997</v>
      </c>
      <c r="G22" s="8">
        <f t="shared" si="124"/>
        <v>-5760614.1099999985</v>
      </c>
      <c r="H22" s="9">
        <f t="shared" si="27"/>
        <v>-15.300435883134126</v>
      </c>
      <c r="I22" s="8">
        <v>3341485</v>
      </c>
      <c r="J22" s="8">
        <f t="shared" ref="J22:L22" si="125">SUM(J10:J21)</f>
        <v>2506113.75</v>
      </c>
      <c r="K22" s="8">
        <f t="shared" si="125"/>
        <v>3024957.92</v>
      </c>
      <c r="L22" s="8">
        <f t="shared" si="125"/>
        <v>518844.17000000004</v>
      </c>
      <c r="M22" s="9">
        <f t="shared" si="55"/>
        <v>20.703137277787174</v>
      </c>
      <c r="N22" s="8">
        <v>8010000</v>
      </c>
      <c r="O22" s="8">
        <f t="shared" ref="O22:Q22" si="126">SUM(O10:O21)</f>
        <v>6007500</v>
      </c>
      <c r="P22" s="8">
        <f t="shared" si="126"/>
        <v>6124731.8700000001</v>
      </c>
      <c r="Q22" s="8">
        <f t="shared" si="126"/>
        <v>117231.87000000011</v>
      </c>
      <c r="R22" s="9">
        <f t="shared" si="56"/>
        <v>1.9514252184769056</v>
      </c>
      <c r="S22" s="8">
        <v>5794097</v>
      </c>
      <c r="T22" s="8">
        <f t="shared" ref="T22:V22" si="127">SUM(T10:T21)</f>
        <v>4345572.75</v>
      </c>
      <c r="U22" s="8">
        <f t="shared" si="127"/>
        <v>3065313.3</v>
      </c>
      <c r="V22" s="8">
        <f t="shared" si="127"/>
        <v>-1280259.45</v>
      </c>
      <c r="W22" s="9">
        <f t="shared" si="57"/>
        <v>-29.461236151206993</v>
      </c>
      <c r="X22" s="8">
        <v>2720000</v>
      </c>
      <c r="Y22" s="8">
        <f t="shared" ref="Y22:AA22" si="128">SUM(Y10:Y21)</f>
        <v>2040000</v>
      </c>
      <c r="Z22" s="8">
        <f t="shared" si="128"/>
        <v>1721371.73</v>
      </c>
      <c r="AA22" s="8">
        <f t="shared" si="128"/>
        <v>-318628.26999999996</v>
      </c>
      <c r="AB22" s="9">
        <f t="shared" si="58"/>
        <v>-15.619032843137253</v>
      </c>
      <c r="AC22" s="8">
        <v>3826063</v>
      </c>
      <c r="AD22" s="8">
        <f t="shared" ref="AD22:AF22" si="129">SUM(AD10:AD21)</f>
        <v>2869547.25</v>
      </c>
      <c r="AE22" s="8">
        <f>SUM(AE10:AE21)</f>
        <v>3058471.4</v>
      </c>
      <c r="AF22" s="8">
        <f t="shared" si="129"/>
        <v>188924.15000000002</v>
      </c>
      <c r="AG22" s="9">
        <f t="shared" si="59"/>
        <v>6.5837616021133654</v>
      </c>
      <c r="AH22" s="8">
        <v>4520000</v>
      </c>
      <c r="AI22" s="8">
        <f t="shared" ref="AI22:AK22" si="130">SUM(AI10:AI21)</f>
        <v>3390000</v>
      </c>
      <c r="AJ22" s="8">
        <f t="shared" si="130"/>
        <v>3475623.6</v>
      </c>
      <c r="AK22" s="8">
        <f t="shared" si="130"/>
        <v>85623.6</v>
      </c>
      <c r="AL22" s="9">
        <f t="shared" si="60"/>
        <v>2.5257699115044252</v>
      </c>
      <c r="AM22" s="8">
        <v>13500000</v>
      </c>
      <c r="AN22" s="8">
        <f t="shared" ref="AN22:AP22" si="131">SUM(AN10:AN21)</f>
        <v>10125000</v>
      </c>
      <c r="AO22" s="8">
        <f t="shared" si="131"/>
        <v>7956471.5</v>
      </c>
      <c r="AP22" s="8">
        <f t="shared" si="131"/>
        <v>-2168528.5</v>
      </c>
      <c r="AQ22" s="9">
        <f t="shared" si="61"/>
        <v>-21.417565432098765</v>
      </c>
      <c r="AR22" s="8">
        <v>3500000</v>
      </c>
      <c r="AS22" s="8">
        <f t="shared" ref="AS22:AU22" si="132">SUM(AS10:AS21)</f>
        <v>2625000</v>
      </c>
      <c r="AT22" s="8">
        <f t="shared" si="132"/>
        <v>2561884.44</v>
      </c>
      <c r="AU22" s="8">
        <f t="shared" si="132"/>
        <v>-63115.559999999976</v>
      </c>
      <c r="AV22" s="9">
        <f t="shared" si="62"/>
        <v>-2.4044022857142848</v>
      </c>
      <c r="AW22" s="8">
        <v>4184810</v>
      </c>
      <c r="AX22" s="8">
        <f t="shared" ref="AX22:AZ22" si="133">SUM(AX10:AX21)</f>
        <v>3138607.5</v>
      </c>
      <c r="AY22" s="8">
        <f t="shared" si="133"/>
        <v>2730277.66</v>
      </c>
      <c r="AZ22" s="8">
        <f t="shared" si="133"/>
        <v>-408329.84</v>
      </c>
      <c r="BA22" s="9">
        <f t="shared" si="63"/>
        <v>-13.009904551620425</v>
      </c>
      <c r="BB22" s="8">
        <v>6371000</v>
      </c>
      <c r="BC22" s="8">
        <f t="shared" ref="BC22:BE22" si="134">SUM(BC10:BC21)</f>
        <v>4778250</v>
      </c>
      <c r="BD22" s="8">
        <f t="shared" si="134"/>
        <v>5858214.8499999996</v>
      </c>
      <c r="BE22" s="8">
        <f t="shared" si="134"/>
        <v>1079964.8499999996</v>
      </c>
      <c r="BF22" s="9">
        <f t="shared" si="64"/>
        <v>22.601681577983562</v>
      </c>
      <c r="BG22" s="8">
        <v>5219100</v>
      </c>
      <c r="BH22" s="8">
        <f t="shared" ref="BH22:BJ22" si="135">SUM(BH10:BH21)</f>
        <v>3914325</v>
      </c>
      <c r="BI22" s="8">
        <f t="shared" si="135"/>
        <v>4570530.4700000007</v>
      </c>
      <c r="BJ22" s="8">
        <f t="shared" si="135"/>
        <v>656205.47000000009</v>
      </c>
      <c r="BK22" s="9">
        <f t="shared" si="65"/>
        <v>16.764205067284909</v>
      </c>
      <c r="BL22" s="8">
        <v>5044216</v>
      </c>
      <c r="BM22" s="8">
        <f t="shared" ref="BM22:BO22" si="136">SUM(BM10:BM21)</f>
        <v>3783162</v>
      </c>
      <c r="BN22" s="8">
        <f t="shared" si="136"/>
        <v>3508122.62</v>
      </c>
      <c r="BO22" s="8">
        <f t="shared" si="136"/>
        <v>-275039.38</v>
      </c>
      <c r="BP22" s="9">
        <f t="shared" si="66"/>
        <v>-7.2700925839284709</v>
      </c>
      <c r="BQ22" s="8">
        <v>2526000</v>
      </c>
      <c r="BR22" s="8">
        <f t="shared" ref="BR22:BT22" si="137">SUM(BR10:BR21)</f>
        <v>1894500</v>
      </c>
      <c r="BS22" s="8">
        <f t="shared" si="137"/>
        <v>2302871.9299999997</v>
      </c>
      <c r="BT22" s="8">
        <f t="shared" si="137"/>
        <v>408371.92999999993</v>
      </c>
      <c r="BU22" s="9">
        <f t="shared" si="67"/>
        <v>21.555657429400892</v>
      </c>
    </row>
    <row r="23" spans="1:73" s="85" customFormat="1" x14ac:dyDescent="0.25">
      <c r="A23" s="87"/>
      <c r="B23" s="87" t="s">
        <v>1421</v>
      </c>
      <c r="C23" s="88">
        <f>COUNTIF(H23:BU23,"ผ่าน")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ไม่ผ่าน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6">
        <v>4</v>
      </c>
      <c r="B24" s="60" t="s">
        <v>1376</v>
      </c>
      <c r="C24" s="16" t="s">
        <v>1721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7"/>
      <c r="B25" s="53"/>
      <c r="C25" s="52" t="s">
        <v>1377</v>
      </c>
      <c r="D25" s="7">
        <v>160800000</v>
      </c>
      <c r="E25" s="7">
        <f>D25/12*D$36</f>
        <v>120600000</v>
      </c>
      <c r="F25" s="7">
        <f>เลย!D259+เลย!D270+เลย!D278</f>
        <v>115952576.47</v>
      </c>
      <c r="G25" s="7">
        <f>F25-E25</f>
        <v>-4647423.5300000012</v>
      </c>
      <c r="H25" s="18">
        <f t="shared" si="27"/>
        <v>-3.8535850165837484</v>
      </c>
      <c r="I25" s="7">
        <v>5500000</v>
      </c>
      <c r="J25" s="7">
        <f>I25/12*D$36</f>
        <v>4125000</v>
      </c>
      <c r="K25" s="7">
        <f>เลย!D1064+เลย!D1075+เลย!D1083</f>
        <v>3644848.23</v>
      </c>
      <c r="L25" s="7">
        <f>K25-J25</f>
        <v>-480151.77</v>
      </c>
      <c r="M25" s="18">
        <f t="shared" ref="M25:M27" si="138">L25/J25*100</f>
        <v>-11.64004290909091</v>
      </c>
      <c r="N25" s="7">
        <v>18000000</v>
      </c>
      <c r="O25" s="7">
        <f>N25/12*D$36</f>
        <v>13500000</v>
      </c>
      <c r="P25" s="7">
        <f>เลย!D1869+เลย!D1880+เลย!D1888</f>
        <v>9825428.1999999993</v>
      </c>
      <c r="Q25" s="7">
        <f>P25-O25</f>
        <v>-3674571.8000000007</v>
      </c>
      <c r="R25" s="18">
        <f t="shared" ref="R25:R27" si="139">Q25/O25*100</f>
        <v>-27.219050370370372</v>
      </c>
      <c r="S25" s="7">
        <v>15171577</v>
      </c>
      <c r="T25" s="7">
        <f>S25/12*D$36</f>
        <v>11378682.75</v>
      </c>
      <c r="U25" s="7">
        <f>เลย!D2674+เลย!D2685+เลย!D2693</f>
        <v>8600569.6400000006</v>
      </c>
      <c r="V25" s="7">
        <f>U25-T25</f>
        <v>-2778113.1099999994</v>
      </c>
      <c r="W25" s="18">
        <f t="shared" ref="W25:W27" si="140">V25/T25*100</f>
        <v>-24.415067816175817</v>
      </c>
      <c r="X25" s="7">
        <v>5500000</v>
      </c>
      <c r="Y25" s="7">
        <f>X25/12*D$36</f>
        <v>4125000</v>
      </c>
      <c r="Z25" s="7">
        <f>เลย!D3479+เลย!D3490+เลย!D3498</f>
        <v>3927237.35</v>
      </c>
      <c r="AA25" s="7">
        <f>Z25-Y25</f>
        <v>-197762.64999999991</v>
      </c>
      <c r="AB25" s="18">
        <f t="shared" ref="AB25:AB27" si="141">AA25/Y25*100</f>
        <v>-4.7942460606060582</v>
      </c>
      <c r="AC25" s="7">
        <v>4500000</v>
      </c>
      <c r="AD25" s="7">
        <f>AC25/12*D$36</f>
        <v>3375000</v>
      </c>
      <c r="AE25" s="7">
        <f>เลย!D4284+เลย!D4295+เลย!D4303</f>
        <v>4321299.1900000004</v>
      </c>
      <c r="AF25" s="7">
        <f>AE25-AD25</f>
        <v>946299.19000000041</v>
      </c>
      <c r="AG25" s="18">
        <f t="shared" ref="AG25:AG27" si="142">AF25/AD25*100</f>
        <v>28.038494518518529</v>
      </c>
      <c r="AH25" s="7">
        <v>7500000</v>
      </c>
      <c r="AI25" s="7">
        <f>AH25/12*D$36</f>
        <v>5625000</v>
      </c>
      <c r="AJ25" s="7">
        <f>เลย!D5089+เลย!D5100+เลย!D5108</f>
        <v>6901125.4499999993</v>
      </c>
      <c r="AK25" s="7">
        <f>AJ25-AI25</f>
        <v>1276125.4499999993</v>
      </c>
      <c r="AL25" s="18">
        <f t="shared" ref="AL25:AL27" si="143">AK25/AI25*100</f>
        <v>22.686674666666654</v>
      </c>
      <c r="AM25" s="7">
        <v>28000000</v>
      </c>
      <c r="AN25" s="7">
        <f>AM25/12*D$36</f>
        <v>21000000</v>
      </c>
      <c r="AO25" s="7">
        <f>+เลย!D5894+เลย!D5905+เลย!D5913</f>
        <v>12999575.340000002</v>
      </c>
      <c r="AP25" s="7">
        <f>AO25-AN25</f>
        <v>-8000424.6599999983</v>
      </c>
      <c r="AQ25" s="18">
        <f t="shared" ref="AQ25:AQ27" si="144">AP25/AN25*100</f>
        <v>-38.097260285714277</v>
      </c>
      <c r="AR25" s="7">
        <v>4000000</v>
      </c>
      <c r="AS25" s="7">
        <f>AR25/12*D$36</f>
        <v>3000000</v>
      </c>
      <c r="AT25" s="7">
        <f>เลย!D6699+เลย!D6710+เลย!D6718</f>
        <v>4473393.68</v>
      </c>
      <c r="AU25" s="7">
        <f>AT25-AS25</f>
        <v>1473393.6799999997</v>
      </c>
      <c r="AV25" s="18">
        <f t="shared" ref="AV25:AV27" si="145">AU25/AS25*100</f>
        <v>49.113122666666662</v>
      </c>
      <c r="AW25" s="7">
        <v>6000000</v>
      </c>
      <c r="AX25" s="7">
        <f>AW25/12*D$36</f>
        <v>4500000</v>
      </c>
      <c r="AY25" s="7">
        <f>เลย!D7504+เลย!D7515+เลย!D7523</f>
        <v>2976012.1199999996</v>
      </c>
      <c r="AZ25" s="7">
        <f>AY25-AX25</f>
        <v>-1523987.8800000004</v>
      </c>
      <c r="BA25" s="18">
        <f t="shared" ref="BA25:BA27" si="146">AZ25/AX25*100</f>
        <v>-33.866397333333339</v>
      </c>
      <c r="BB25" s="7">
        <v>2158187</v>
      </c>
      <c r="BC25" s="7">
        <f>BB25/12*D$36</f>
        <v>1618640.25</v>
      </c>
      <c r="BD25" s="7">
        <f>เลย!D8309+เลย!D8320+เลย!D8328</f>
        <v>7590366.2400000002</v>
      </c>
      <c r="BE25" s="7">
        <f>BD25-BC25</f>
        <v>5971725.9900000002</v>
      </c>
      <c r="BF25" s="18">
        <f t="shared" ref="BF25:BF27" si="147">BE25/BC25*100</f>
        <v>368.93472715756326</v>
      </c>
      <c r="BG25" s="7">
        <v>32000000</v>
      </c>
      <c r="BH25" s="7">
        <f>BG25/12*D$36</f>
        <v>24000000</v>
      </c>
      <c r="BI25" s="7">
        <f>เลย!D9114+เลย!D9125+เลย!D9133</f>
        <v>10871088.090000002</v>
      </c>
      <c r="BJ25" s="7">
        <f>BI25-BH25</f>
        <v>-13128911.909999998</v>
      </c>
      <c r="BK25" s="18">
        <f t="shared" ref="BK25:BK27" si="148">BJ25/BH25*100</f>
        <v>-54.703799624999995</v>
      </c>
      <c r="BL25" s="7">
        <v>10762887</v>
      </c>
      <c r="BM25" s="7">
        <f>BL25/12*D$36</f>
        <v>8072165.25</v>
      </c>
      <c r="BN25" s="7">
        <f>เลย!D9919+เลย!D9930+เลย!D9938</f>
        <v>6237518.8399999999</v>
      </c>
      <c r="BO25" s="7">
        <f>BN25-BM25</f>
        <v>-1834646.4100000001</v>
      </c>
      <c r="BP25" s="18">
        <f t="shared" ref="BP25:BP27" si="149">BO25/BM25*100</f>
        <v>-22.728058125420564</v>
      </c>
      <c r="BQ25" s="7">
        <v>5200000</v>
      </c>
      <c r="BR25" s="7">
        <f>BQ25/12*D$36</f>
        <v>3900000</v>
      </c>
      <c r="BS25" s="7">
        <f>เลย!D10724+เลย!D10735+เลย!D10743</f>
        <v>3652574.7999999993</v>
      </c>
      <c r="BT25" s="7">
        <f>BS25-BR25</f>
        <v>-247425.20000000065</v>
      </c>
      <c r="BU25" s="18">
        <f t="shared" ref="BU25:BU27" si="150">BT25/BR25*100</f>
        <v>-6.3442358974359143</v>
      </c>
    </row>
    <row r="26" spans="1:73" s="50" customFormat="1" x14ac:dyDescent="0.4">
      <c r="A26" s="147"/>
      <c r="B26" s="86"/>
      <c r="C26" s="52" t="s">
        <v>1378</v>
      </c>
      <c r="D26" s="7">
        <v>97800000</v>
      </c>
      <c r="E26" s="7">
        <f t="shared" ref="E26:E32" si="151">D26/12*D$36</f>
        <v>73350000</v>
      </c>
      <c r="F26" s="7">
        <f>เลย!D260+เลย!D264+เลย!D265+เลย!D266+เลย!D271+เลย!D275+เลย!D276+เลย!D277+เลย!D279+เลย!D287+เลย!D288+เลย!D289</f>
        <v>113538604.56999999</v>
      </c>
      <c r="G26" s="7">
        <f t="shared" ref="G26:G32" si="152">F26-E26</f>
        <v>40188604.569999993</v>
      </c>
      <c r="H26" s="18">
        <f t="shared" si="27"/>
        <v>54.790190279481919</v>
      </c>
      <c r="I26" s="7">
        <v>3382885</v>
      </c>
      <c r="J26" s="7">
        <f t="shared" ref="J26:J31" si="153">I26/12*D$36</f>
        <v>2537163.75</v>
      </c>
      <c r="K26" s="7">
        <f>เลย!D1065+เลย!D1069+เลย!D1070+เลย!D1071+เลย!D1076+เลย!D1080+เลย!D1081+เลย!D1082+เลย!D1084+เลย!D1092+เลย!D1093+เลย!D1094</f>
        <v>2801050.1500000004</v>
      </c>
      <c r="L26" s="7">
        <f t="shared" ref="L26:L32" si="154">K26-J26</f>
        <v>263886.40000000037</v>
      </c>
      <c r="M26" s="18">
        <f t="shared" si="138"/>
        <v>10.400842279100054</v>
      </c>
      <c r="N26" s="7">
        <v>4500000</v>
      </c>
      <c r="O26" s="7">
        <f t="shared" ref="O26:O32" si="155">N26/12*D$36</f>
        <v>3375000</v>
      </c>
      <c r="P26" s="7">
        <f>เลย!D1870+เลย!D1874+เลย!D1875+เลย!D1876+เลย!D1881+เลย!D1885+เลย!D1886+เลย!D1887+เลย!D1889+เลย!D1897+เลย!D1898+เลย!D1899</f>
        <v>4634981.34</v>
      </c>
      <c r="Q26" s="7">
        <f t="shared" ref="Q26:Q32" si="156">P26-O26</f>
        <v>1259981.3399999999</v>
      </c>
      <c r="R26" s="18">
        <f t="shared" si="139"/>
        <v>37.332780444444438</v>
      </c>
      <c r="S26" s="7">
        <v>5696816</v>
      </c>
      <c r="T26" s="7">
        <f t="shared" ref="T26:T31" si="157">S26/12*D$36</f>
        <v>4272612</v>
      </c>
      <c r="U26" s="7">
        <f>เลย!D2675+เลย!D2679+เลย!D2680+เลย!D2681+เลย!D2686+เลย!D2690+เลย!D2691+เลย!D2692+เลย!D2694+เลย!D2702+เลย!D2703+เลย!D2704</f>
        <v>4408898.42</v>
      </c>
      <c r="V26" s="7">
        <f t="shared" ref="V26:V32" si="158">U26-T26</f>
        <v>136286.41999999993</v>
      </c>
      <c r="W26" s="18">
        <f t="shared" si="140"/>
        <v>3.1897682260874598</v>
      </c>
      <c r="X26" s="7">
        <v>1200000</v>
      </c>
      <c r="Y26" s="7">
        <f t="shared" ref="Y26:Y32" si="159">X26/12*D$36</f>
        <v>900000</v>
      </c>
      <c r="Z26" s="7">
        <f>เลย!D3480+เลย!D3484+เลย!D3485+เลย!D3486+เลย!D3491+เลย!D3495+เลย!D3496+เลย!D3497+เลย!D3499+เลย!D3507+เลย!D3508+เลย!D3509</f>
        <v>1818767.62</v>
      </c>
      <c r="AA26" s="7">
        <f t="shared" ref="AA26:AA32" si="160">Z26-Y26</f>
        <v>918767.62000000011</v>
      </c>
      <c r="AB26" s="18">
        <f t="shared" si="141"/>
        <v>102.08529111111113</v>
      </c>
      <c r="AC26" s="7">
        <v>1500000</v>
      </c>
      <c r="AD26" s="7">
        <f t="shared" ref="AD26:AD32" si="161">AC26/12*D$36</f>
        <v>1125000</v>
      </c>
      <c r="AE26" s="7">
        <f>เลย!D4285+เลย!D4289+เลย!D4290+เลย!D4291+เลย!D4296+เลย!D4300+เลย!D4301+เลย!D4302+เลย!D4304+เลย!D4312+เลย!D4313+เลย!D4314</f>
        <v>3622197.49</v>
      </c>
      <c r="AF26" s="7">
        <f t="shared" ref="AF26:AF32" si="162">AE26-AD26</f>
        <v>2497197.4900000002</v>
      </c>
      <c r="AG26" s="18">
        <f t="shared" si="142"/>
        <v>221.97311022222226</v>
      </c>
      <c r="AH26" s="7">
        <v>2000000</v>
      </c>
      <c r="AI26" s="7">
        <f t="shared" ref="AI26:AI32" si="163">AH26/12*D$36</f>
        <v>1500000</v>
      </c>
      <c r="AJ26" s="7">
        <f>เลย!D5090+เลย!D5094+เลย!D5095+เลย!D5096+เลย!D5101+เลย!D5105+เลย!D5106+เลย!D5107+เลย!D5109+เลย!D5117+เลย!D5118+เลย!D5119</f>
        <v>3267998.2199999997</v>
      </c>
      <c r="AK26" s="7">
        <f t="shared" ref="AK26:AK32" si="164">AJ26-AI26</f>
        <v>1767998.2199999997</v>
      </c>
      <c r="AL26" s="18">
        <f t="shared" si="143"/>
        <v>117.86654799999998</v>
      </c>
      <c r="AM26" s="7">
        <v>12000000</v>
      </c>
      <c r="AN26" s="7">
        <f t="shared" ref="AN26:AN31" si="165">AM26/12*D$36</f>
        <v>9000000</v>
      </c>
      <c r="AO26" s="7">
        <f>เลย!D5895+เลย!D5899+เลย!D5900+เลย!D5901+เลย!D5906+เลย!D5910+เลย!D5911+เลย!D5912+เลย!D5914+เลย!D5922+เลย!D5923+เลย!D5924</f>
        <v>11947101.01</v>
      </c>
      <c r="AP26" s="7">
        <f t="shared" ref="AP26:AP32" si="166">AO26-AN26</f>
        <v>2947101.01</v>
      </c>
      <c r="AQ26" s="18">
        <f t="shared" si="144"/>
        <v>32.745566777777775</v>
      </c>
      <c r="AR26" s="7">
        <v>1000000</v>
      </c>
      <c r="AS26" s="7">
        <f t="shared" ref="AS26:AS32" si="167">AR26/12*D$36</f>
        <v>750000</v>
      </c>
      <c r="AT26" s="7">
        <f>เลย!D6700+เลย!D6704+เลย!D6705+เลย!D6706+เลย!D6711+เลย!D6715+เลย!D6716+เลย!D6717+เลย!D6719+เลย!D6727+เลย!D6728+เลย!D6729</f>
        <v>2717679.58</v>
      </c>
      <c r="AU26" s="7">
        <f t="shared" ref="AU26:AU32" si="168">AT26-AS26</f>
        <v>1967679.58</v>
      </c>
      <c r="AV26" s="18">
        <f t="shared" si="145"/>
        <v>262.35727733333334</v>
      </c>
      <c r="AW26" s="7">
        <v>3000000</v>
      </c>
      <c r="AX26" s="7">
        <f t="shared" ref="AX26:AX32" si="169">AW26/12*D$36</f>
        <v>2250000</v>
      </c>
      <c r="AY26" s="7">
        <f>เลย!D7505+เลย!D7509+เลย!D7510+เลย!D7511+เลย!D7516+เลย!D7520+เลย!D7521+เลย!D7522+เลย!D7524+เลย!D7532+เลย!D7533+เลย!D7534</f>
        <v>2814647.3</v>
      </c>
      <c r="AZ26" s="7">
        <f t="shared" ref="AZ26:AZ32" si="170">AY26-AX26</f>
        <v>564647.29999999981</v>
      </c>
      <c r="BA26" s="18">
        <f t="shared" si="146"/>
        <v>25.095435555555547</v>
      </c>
      <c r="BB26" s="7">
        <v>892329</v>
      </c>
      <c r="BC26" s="7">
        <f t="shared" ref="BC26:BC32" si="171">BB26/12*D$36</f>
        <v>669246.75</v>
      </c>
      <c r="BD26" s="7">
        <f>เลย!D8310+เลย!D8314+เลย!D8315+เลย!D8316+เลย!D8321+เลย!D8325+เลย!D8326+เลย!D8327+เลย!D8329+เลย!D8337+เลย!D8338+เลย!D8339</f>
        <v>4157388.8600000003</v>
      </c>
      <c r="BE26" s="7">
        <f t="shared" ref="BE26:BE32" si="172">BD26-BC26</f>
        <v>3488142.1100000003</v>
      </c>
      <c r="BF26" s="18">
        <f t="shared" si="147"/>
        <v>521.2041911298038</v>
      </c>
      <c r="BG26" s="7">
        <v>8700000</v>
      </c>
      <c r="BH26" s="7">
        <f t="shared" ref="BH26:BH31" si="173">BG26/12*D$36</f>
        <v>6525000</v>
      </c>
      <c r="BI26" s="7">
        <f>เลย!D9115+เลย!D9119+เลย!D9120+เลย!D9121+เลย!D9126+เลย!D9130+เลย!D9131+เลย!D9132+เลย!D9134+เลย!D9142+เลย!D9143+เลย!D9144</f>
        <v>6384839.9000000004</v>
      </c>
      <c r="BJ26" s="7">
        <f t="shared" ref="BJ26:BJ32" si="174">BI26-BH26</f>
        <v>-140160.09999999963</v>
      </c>
      <c r="BK26" s="18">
        <f t="shared" si="148"/>
        <v>-2.1480475095785381</v>
      </c>
      <c r="BL26" s="7">
        <v>4867687</v>
      </c>
      <c r="BM26" s="7">
        <f t="shared" ref="BM26:BM32" si="175">BL26/12*D$36</f>
        <v>3650765.25</v>
      </c>
      <c r="BN26" s="7">
        <f>เลย!D9920+เลย!D9924+เลย!D9925+เลย!D9926+เลย!D9931+เลย!D9935+เลย!D9936+เลย!D9937+เลย!D9939+เลย!D9947+เลย!D9948+เลย!D9949</f>
        <v>3684786.01</v>
      </c>
      <c r="BO26" s="7">
        <f t="shared" ref="BO26:BO32" si="176">BN26-BM26</f>
        <v>34020.759999999776</v>
      </c>
      <c r="BP26" s="18">
        <f t="shared" si="149"/>
        <v>0.93188024072486664</v>
      </c>
      <c r="BQ26" s="7">
        <v>1900000</v>
      </c>
      <c r="BR26" s="7">
        <f t="shared" ref="BR26:BR32" si="177">BQ26/12*D$36</f>
        <v>1425000</v>
      </c>
      <c r="BS26" s="7">
        <f>เลย!D10725+เลย!D10729+เลย!D10730+เลย!D10731+เลย!D10736+เลย!D10740+เลย!D10741+เลย!D10742+เลย!D10744+เลย!D10752+เลย!D10753+เลย!D10754</f>
        <v>1831004.52</v>
      </c>
      <c r="BT26" s="7">
        <f t="shared" ref="BT26:BT32" si="178">BS26-BR26</f>
        <v>406004.52</v>
      </c>
      <c r="BU26" s="18">
        <f t="shared" si="150"/>
        <v>28.491545263157896</v>
      </c>
    </row>
    <row r="27" spans="1:73" s="50" customFormat="1" x14ac:dyDescent="0.4">
      <c r="A27" s="147"/>
      <c r="B27" s="53"/>
      <c r="C27" s="52" t="s">
        <v>1379</v>
      </c>
      <c r="D27" s="7">
        <v>34800000</v>
      </c>
      <c r="E27" s="7">
        <f t="shared" si="151"/>
        <v>26100000</v>
      </c>
      <c r="F27" s="7">
        <f>เลย!D261+เลย!D272+เลย!D280</f>
        <v>25323554.740000002</v>
      </c>
      <c r="G27" s="7">
        <f t="shared" si="152"/>
        <v>-776445.25999999791</v>
      </c>
      <c r="H27" s="18">
        <f t="shared" si="27"/>
        <v>-2.9748860536398385</v>
      </c>
      <c r="I27" s="7">
        <v>1823154</v>
      </c>
      <c r="J27" s="7">
        <f t="shared" si="153"/>
        <v>1367365.5</v>
      </c>
      <c r="K27" s="7">
        <f>เลย!D1066+เลย!D1077+เลย!D1085</f>
        <v>1626007.18</v>
      </c>
      <c r="L27" s="7">
        <f t="shared" si="154"/>
        <v>258641.67999999993</v>
      </c>
      <c r="M27" s="18">
        <f t="shared" si="138"/>
        <v>18.915328783708521</v>
      </c>
      <c r="N27" s="7">
        <v>5500000</v>
      </c>
      <c r="O27" s="7">
        <f t="shared" si="155"/>
        <v>4125000</v>
      </c>
      <c r="P27" s="7">
        <f>เลย!D1871+เลย!D1882+เลย!D1890</f>
        <v>3926325.6</v>
      </c>
      <c r="Q27" s="7">
        <f t="shared" si="156"/>
        <v>-198674.39999999991</v>
      </c>
      <c r="R27" s="18">
        <f t="shared" si="139"/>
        <v>-4.8163490909090889</v>
      </c>
      <c r="S27" s="7">
        <v>4303303</v>
      </c>
      <c r="T27" s="7">
        <f t="shared" si="157"/>
        <v>3227477.25</v>
      </c>
      <c r="U27" s="7">
        <f>เลย!D2676+เลย!D2687+เลย!D2695</f>
        <v>2947978.6</v>
      </c>
      <c r="V27" s="7">
        <f t="shared" si="158"/>
        <v>-279498.64999999991</v>
      </c>
      <c r="W27" s="18">
        <f t="shared" si="140"/>
        <v>-8.6599727387698842</v>
      </c>
      <c r="X27" s="7">
        <v>3000000</v>
      </c>
      <c r="Y27" s="7">
        <f t="shared" si="159"/>
        <v>2250000</v>
      </c>
      <c r="Z27" s="7">
        <f>เลย!D3481+เลย!D3492+เลย!D3500</f>
        <v>2107516.2000000002</v>
      </c>
      <c r="AA27" s="7">
        <f t="shared" si="160"/>
        <v>-142483.79999999981</v>
      </c>
      <c r="AB27" s="18">
        <f t="shared" si="141"/>
        <v>-6.3326133333333257</v>
      </c>
      <c r="AC27" s="7">
        <v>2300000</v>
      </c>
      <c r="AD27" s="7">
        <f t="shared" si="161"/>
        <v>1725000</v>
      </c>
      <c r="AE27" s="7">
        <f>เลย!D4286+เลย!D4297+เลย!D4305</f>
        <v>1125052.5</v>
      </c>
      <c r="AF27" s="7">
        <f t="shared" si="162"/>
        <v>-599947.5</v>
      </c>
      <c r="AG27" s="18">
        <f t="shared" si="142"/>
        <v>-34.779565217391308</v>
      </c>
      <c r="AH27" s="7">
        <v>3000000</v>
      </c>
      <c r="AI27" s="7">
        <f t="shared" si="163"/>
        <v>2250000</v>
      </c>
      <c r="AJ27" s="7">
        <f>เลย!D5091+เลย!D5102+เลย!D5110</f>
        <v>2353799</v>
      </c>
      <c r="AK27" s="7">
        <f t="shared" si="164"/>
        <v>103799</v>
      </c>
      <c r="AL27" s="18">
        <f t="shared" si="143"/>
        <v>4.6132888888888886</v>
      </c>
      <c r="AM27" s="7">
        <v>12000000</v>
      </c>
      <c r="AN27" s="7">
        <f t="shared" si="165"/>
        <v>9000000</v>
      </c>
      <c r="AO27" s="7">
        <f>เลย!D5896+เลย!D5907+เลย!D5915</f>
        <v>8546892.0500000007</v>
      </c>
      <c r="AP27" s="7">
        <f t="shared" si="166"/>
        <v>-453107.94999999925</v>
      </c>
      <c r="AQ27" s="18">
        <f t="shared" si="144"/>
        <v>-5.0345327777777689</v>
      </c>
      <c r="AR27" s="7">
        <v>700000</v>
      </c>
      <c r="AS27" s="7">
        <f t="shared" si="167"/>
        <v>525000</v>
      </c>
      <c r="AT27" s="7">
        <f>เลย!D6701+เลย!D6712+เลย!D6720</f>
        <v>2241898.2999999998</v>
      </c>
      <c r="AU27" s="7">
        <f t="shared" si="168"/>
        <v>1716898.2999999998</v>
      </c>
      <c r="AV27" s="18">
        <f t="shared" si="145"/>
        <v>327.02824761904759</v>
      </c>
      <c r="AW27" s="7">
        <v>2600000</v>
      </c>
      <c r="AX27" s="7">
        <f t="shared" si="169"/>
        <v>1950000</v>
      </c>
      <c r="AY27" s="7">
        <f>เลย!D7506+เลย!D7517+เลย!D7525</f>
        <v>1795123.02</v>
      </c>
      <c r="AZ27" s="7">
        <f t="shared" si="170"/>
        <v>-154876.97999999998</v>
      </c>
      <c r="BA27" s="18">
        <f t="shared" si="146"/>
        <v>-7.94240923076923</v>
      </c>
      <c r="BB27" s="7">
        <v>427442</v>
      </c>
      <c r="BC27" s="7">
        <f t="shared" si="171"/>
        <v>320581.5</v>
      </c>
      <c r="BD27" s="7">
        <f>เลย!D8311+เลย!D8322+เลย!D8330</f>
        <v>4993117.4000000004</v>
      </c>
      <c r="BE27" s="7">
        <f t="shared" si="172"/>
        <v>4672535.9000000004</v>
      </c>
      <c r="BF27" s="18">
        <f t="shared" si="147"/>
        <v>1457.5188836536108</v>
      </c>
      <c r="BG27" s="7">
        <v>6900000</v>
      </c>
      <c r="BH27" s="7">
        <f t="shared" si="173"/>
        <v>5175000</v>
      </c>
      <c r="BI27" s="7">
        <f>เลย!D9116+เลย!D9127+เลย!D9135</f>
        <v>2398132.04</v>
      </c>
      <c r="BJ27" s="7">
        <f t="shared" si="174"/>
        <v>-2776867.96</v>
      </c>
      <c r="BK27" s="18">
        <f t="shared" si="148"/>
        <v>-53.65928425120773</v>
      </c>
      <c r="BL27" s="7">
        <v>4772789</v>
      </c>
      <c r="BM27" s="7">
        <f t="shared" si="175"/>
        <v>3579591.75</v>
      </c>
      <c r="BN27" s="7">
        <f>เลย!D9921+เลย!D9932+เลย!D9940</f>
        <v>3119710.8</v>
      </c>
      <c r="BO27" s="7">
        <f t="shared" si="176"/>
        <v>-459880.95000000019</v>
      </c>
      <c r="BP27" s="18">
        <f t="shared" si="149"/>
        <v>-12.847301651089127</v>
      </c>
      <c r="BQ27" s="7">
        <v>2000000</v>
      </c>
      <c r="BR27" s="7">
        <f t="shared" si="177"/>
        <v>1500000</v>
      </c>
      <c r="BS27" s="7">
        <f>เลย!D10726+เลย!D10737+เลย!D10745</f>
        <v>1566714.33</v>
      </c>
      <c r="BT27" s="7">
        <f t="shared" si="178"/>
        <v>66714.330000000075</v>
      </c>
      <c r="BU27" s="18">
        <f t="shared" si="150"/>
        <v>4.4476220000000053</v>
      </c>
    </row>
    <row r="28" spans="1:73" s="50" customFormat="1" x14ac:dyDescent="0.4">
      <c r="A28" s="147"/>
      <c r="B28" s="53"/>
      <c r="C28" s="52" t="s">
        <v>1380</v>
      </c>
      <c r="D28" s="7">
        <v>3000000</v>
      </c>
      <c r="E28" s="7">
        <f>D28/12*D$36</f>
        <v>2250000</v>
      </c>
      <c r="F28" s="7">
        <f>เลย!D297+เลย!D298+เลย!D299+เลย!D301+เลย!D302+เลย!D303</f>
        <v>0</v>
      </c>
      <c r="G28" s="7">
        <f t="shared" si="152"/>
        <v>-2250000</v>
      </c>
      <c r="H28" s="18">
        <f>G28/E28*100</f>
        <v>-100</v>
      </c>
      <c r="I28" s="7">
        <v>3030000</v>
      </c>
      <c r="J28" s="7">
        <f t="shared" si="153"/>
        <v>2272500</v>
      </c>
      <c r="K28" s="7">
        <f>เลย!D1102+เลย!D1103+เลย!D1104+เลย!D1106+เลย!D1107+เลย!D1108</f>
        <v>1885315</v>
      </c>
      <c r="L28" s="7">
        <f t="shared" si="154"/>
        <v>-387185</v>
      </c>
      <c r="M28" s="18">
        <f>L28/J28*100</f>
        <v>-17.037843784378438</v>
      </c>
      <c r="N28" s="7">
        <v>6741000</v>
      </c>
      <c r="O28" s="7">
        <f t="shared" si="155"/>
        <v>5055750</v>
      </c>
      <c r="P28" s="7">
        <f>เลย!D1907+เลย!D1908+เลย!D1909+เลย!D1911+เลย!D1912+เลย!D1913</f>
        <v>3472800</v>
      </c>
      <c r="Q28" s="7">
        <f t="shared" si="156"/>
        <v>-1582950</v>
      </c>
      <c r="R28" s="18">
        <f>Q28/O28*100</f>
        <v>-31.309894674380658</v>
      </c>
      <c r="S28" s="7">
        <v>3735800</v>
      </c>
      <c r="T28" s="7">
        <f t="shared" si="157"/>
        <v>2801850</v>
      </c>
      <c r="U28" s="7">
        <f>เลย!D2712+เลย!D2713+เลย!D2714+เลย!D2716+เลย!D2717+เลย!D2718</f>
        <v>7183056</v>
      </c>
      <c r="V28" s="7">
        <f t="shared" si="158"/>
        <v>4381206</v>
      </c>
      <c r="W28" s="18">
        <f>V28/T28*100</f>
        <v>156.36832806895444</v>
      </c>
      <c r="X28" s="7">
        <v>1115000</v>
      </c>
      <c r="Y28" s="7">
        <f t="shared" si="159"/>
        <v>836250</v>
      </c>
      <c r="Z28" s="7">
        <f>เลย!D3517+เลย!D3518+เลย!D3519+เลย!D3521+เลย!D3522+เลย!D3523</f>
        <v>1068000</v>
      </c>
      <c r="AA28" s="7">
        <f t="shared" si="160"/>
        <v>231750</v>
      </c>
      <c r="AB28" s="18">
        <f>AA28/Y28*100</f>
        <v>27.713004484304932</v>
      </c>
      <c r="AC28" s="7">
        <v>1816900</v>
      </c>
      <c r="AD28" s="7">
        <f t="shared" si="161"/>
        <v>1362675</v>
      </c>
      <c r="AE28" s="7">
        <f>เลย!D4322+เลย!D4323+เลย!D4324+เลย!D4326+เลย!D4327+เลย!D4328</f>
        <v>4294961.8</v>
      </c>
      <c r="AF28" s="7">
        <f t="shared" si="162"/>
        <v>2932286.8</v>
      </c>
      <c r="AG28" s="18">
        <f>AF28/AD28*100</f>
        <v>215.18607151375053</v>
      </c>
      <c r="AH28" s="7">
        <v>3000000</v>
      </c>
      <c r="AI28" s="7">
        <f t="shared" si="163"/>
        <v>2250000</v>
      </c>
      <c r="AJ28" s="7">
        <f>เลย!D5127+เลย!D5128+เลย!D5129+เลย!D5131+เลย!D5132+เลย!D5133</f>
        <v>0</v>
      </c>
      <c r="AK28" s="7">
        <f t="shared" si="164"/>
        <v>-2250000</v>
      </c>
      <c r="AL28" s="18">
        <f>AK28/AI28*100</f>
        <v>-100</v>
      </c>
      <c r="AM28" s="7">
        <v>11100000</v>
      </c>
      <c r="AN28" s="7">
        <f t="shared" si="165"/>
        <v>8325000</v>
      </c>
      <c r="AO28" s="7">
        <f>เลย!D5932+เลย!D5933+เลย!D5934+เลย!D5936+เลย!D5937+เลย!D5938</f>
        <v>5035000</v>
      </c>
      <c r="AP28" s="7">
        <f t="shared" si="166"/>
        <v>-3290000</v>
      </c>
      <c r="AQ28" s="18">
        <f>AP28/AN28*100</f>
        <v>-39.51951951951952</v>
      </c>
      <c r="AR28" s="7">
        <v>2000000</v>
      </c>
      <c r="AS28" s="7">
        <f t="shared" si="167"/>
        <v>1500000</v>
      </c>
      <c r="AT28" s="7">
        <f>เลย!D6737+เลย!D6738+เลย!D6739+เลย!D6741+เลย!D6742+เลย!D6743</f>
        <v>1187200</v>
      </c>
      <c r="AU28" s="7">
        <f t="shared" si="168"/>
        <v>-312800</v>
      </c>
      <c r="AV28" s="18">
        <f>AU28/AS28*100</f>
        <v>-20.853333333333332</v>
      </c>
      <c r="AW28" s="7">
        <v>2239900</v>
      </c>
      <c r="AX28" s="7">
        <f t="shared" si="169"/>
        <v>1679925</v>
      </c>
      <c r="AY28" s="7">
        <f>เลย!D7542+เลย!D7543+เลย!D7544+เลย!D7546+เลย!D7547+เลย!D7548</f>
        <v>5057586</v>
      </c>
      <c r="AZ28" s="7">
        <f>AY28-AX28</f>
        <v>3377661</v>
      </c>
      <c r="BA28" s="18">
        <f>AZ28/AX28*100</f>
        <v>201.06022590294211</v>
      </c>
      <c r="BB28" s="7">
        <v>3413300</v>
      </c>
      <c r="BC28" s="7">
        <f t="shared" si="171"/>
        <v>2559975</v>
      </c>
      <c r="BD28" s="7">
        <f>เลย!D8347+เลย!D8348+เลย!D8349+เลย!D8351+เลย!D8352+เลย!D8353</f>
        <v>1483900</v>
      </c>
      <c r="BE28" s="7">
        <f t="shared" si="172"/>
        <v>-1076075</v>
      </c>
      <c r="BF28" s="18">
        <f>BE28/BC28*100</f>
        <v>-42.034590181544743</v>
      </c>
      <c r="BG28" s="7">
        <v>129172</v>
      </c>
      <c r="BH28" s="7">
        <f t="shared" si="173"/>
        <v>96879</v>
      </c>
      <c r="BI28" s="7">
        <f>เลย!D9152+เลย!D9153+เลย!D9154+เลย!D9156+เลย!D9157+เลย!D9158</f>
        <v>4325006.25</v>
      </c>
      <c r="BJ28" s="7">
        <f t="shared" si="174"/>
        <v>4228127.25</v>
      </c>
      <c r="BK28" s="18">
        <f>BJ28/BH28*100</f>
        <v>4364.3382466788462</v>
      </c>
      <c r="BL28" s="7">
        <v>3099700</v>
      </c>
      <c r="BM28" s="7">
        <f t="shared" si="175"/>
        <v>2324775</v>
      </c>
      <c r="BN28" s="7">
        <f>เลย!D9957+เลย!D9958+เลย!D9959+เลย!D9961+เลย!D9962+เลย!D9963</f>
        <v>0</v>
      </c>
      <c r="BO28" s="7">
        <f t="shared" si="176"/>
        <v>-2324775</v>
      </c>
      <c r="BP28" s="18">
        <f>BO28/BM28*100</f>
        <v>-100</v>
      </c>
      <c r="BQ28" s="7">
        <v>1693400</v>
      </c>
      <c r="BR28" s="7">
        <f t="shared" si="177"/>
        <v>1270050</v>
      </c>
      <c r="BS28" s="7">
        <f>เลย!D10762+เลย!D10763+เลย!D10764+เลย!D10766+เลย!D10767+เลย!D10768</f>
        <v>1172865.5</v>
      </c>
      <c r="BT28" s="7">
        <f t="shared" si="178"/>
        <v>-97184.5</v>
      </c>
      <c r="BU28" s="18">
        <f>BT28/BR28*100</f>
        <v>-7.6520215739537809</v>
      </c>
    </row>
    <row r="29" spans="1:73" s="50" customFormat="1" x14ac:dyDescent="0.4">
      <c r="A29" s="147"/>
      <c r="B29" s="53"/>
      <c r="C29" s="52" t="s">
        <v>1381</v>
      </c>
      <c r="D29" s="7">
        <v>30000000</v>
      </c>
      <c r="E29" s="7">
        <f t="shared" si="151"/>
        <v>22500000</v>
      </c>
      <c r="F29" s="7">
        <f>เลย!D312+เลย!D313+เลย!D314+เลย!D315+เลย!D316+เลย!D317+เลย!D318+เลย!D319+เลย!D320+เลย!D321+เลย!D322</f>
        <v>82163024.320000008</v>
      </c>
      <c r="G29" s="7">
        <f t="shared" si="152"/>
        <v>59663024.320000008</v>
      </c>
      <c r="H29" s="18">
        <f>G29/E29*100</f>
        <v>265.16899697777785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7611747.5</v>
      </c>
      <c r="L29" s="7">
        <f t="shared" si="154"/>
        <v>7611747.5</v>
      </c>
      <c r="M29" s="18" t="e">
        <f>L29/J29*100</f>
        <v>#DIV/0!</v>
      </c>
      <c r="N29" s="7">
        <v>15000000</v>
      </c>
      <c r="O29" s="7">
        <f t="shared" si="155"/>
        <v>11250000</v>
      </c>
      <c r="P29" s="7">
        <f>เลย!D1922+เลย!D1923+เลย!D1924+เลย!D1925+เลย!D1926+เลย!D1927+เลย!D1928+เลย!D1929+เลย!D1930+เลย!D1931+เลย!D1932</f>
        <v>13021139.279999999</v>
      </c>
      <c r="Q29" s="7">
        <f t="shared" si="156"/>
        <v>1771139.2799999993</v>
      </c>
      <c r="R29" s="18">
        <f>Q29/O29*100</f>
        <v>15.743460266666661</v>
      </c>
      <c r="S29" s="7">
        <v>21103435</v>
      </c>
      <c r="T29" s="7">
        <f t="shared" si="157"/>
        <v>15827576.25</v>
      </c>
      <c r="U29" s="7">
        <f>เลย!D2727+เลย!D2728+เลย!D2729+เลย!D2730+เลย!D2731+เลย!D2732+เลย!D2733+เลย!D2734+เลย!D2735+เลย!D2736+เลย!D2737</f>
        <v>16588907.01</v>
      </c>
      <c r="V29" s="7">
        <f t="shared" si="158"/>
        <v>761330.75999999978</v>
      </c>
      <c r="W29" s="18">
        <f>V29/T29*100</f>
        <v>4.8101537972372732</v>
      </c>
      <c r="X29" s="7">
        <v>10500000</v>
      </c>
      <c r="Y29" s="7">
        <f t="shared" si="159"/>
        <v>7875000</v>
      </c>
      <c r="Z29" s="7">
        <f>เลย!D3532+เลย!D3533+เลย!D3534+เลย!D3535+เลย!D3536+เลย!D3537+เลย!D3538+เลย!D3539+เลย!D3540+เลย!D3541+เลย!D3542</f>
        <v>7437437.3399999999</v>
      </c>
      <c r="AA29" s="7">
        <f t="shared" si="160"/>
        <v>-437562.66000000015</v>
      </c>
      <c r="AB29" s="18">
        <f>AA29/Y29*100</f>
        <v>-5.5563512380952398</v>
      </c>
      <c r="AC29" s="7">
        <v>13109105</v>
      </c>
      <c r="AD29" s="7">
        <f t="shared" si="161"/>
        <v>9831828.75</v>
      </c>
      <c r="AE29" s="7">
        <f>เลย!D4337+เลย!D4338+เลย!D4339+เลย!D4340+เลย!D4341+เลย!D4342+เลย!D4343+เลย!D4344+เลย!D4345+เลย!D4346+เลย!D4347</f>
        <v>7069389.8399999999</v>
      </c>
      <c r="AF29" s="7">
        <f t="shared" si="162"/>
        <v>-2762438.91</v>
      </c>
      <c r="AG29" s="18">
        <f>AF29/AD29*100</f>
        <v>-28.096898148271755</v>
      </c>
      <c r="AH29" s="7">
        <v>19000000</v>
      </c>
      <c r="AI29" s="7">
        <f t="shared" si="163"/>
        <v>14250000</v>
      </c>
      <c r="AJ29" s="7">
        <f>เลย!D5142+เลย!D5143+เลย!D5144+เลย!D5145+เลย!D5146+เลย!D5147+เลย!D5148+เลย!D5149+เลย!D5150+เลย!D5151+เลย!D5152</f>
        <v>10334725</v>
      </c>
      <c r="AK29" s="7">
        <f t="shared" si="164"/>
        <v>-3915275</v>
      </c>
      <c r="AL29" s="18">
        <f>AK29/AI29*100</f>
        <v>-27.47561403508772</v>
      </c>
      <c r="AM29" s="7">
        <v>40000000</v>
      </c>
      <c r="AN29" s="7">
        <f t="shared" si="165"/>
        <v>30000000</v>
      </c>
      <c r="AO29" s="7">
        <f>เลย!D5947+เลย!D5948+เลย!D5949+เลย!D5950+เลย!D5951+เลย!D5952+เลย!D5953+เลย!D5954+เลย!D5955+เลย!D5956+เลย!D5957</f>
        <v>26703608.93</v>
      </c>
      <c r="AP29" s="7">
        <f t="shared" si="166"/>
        <v>-3296391.0700000003</v>
      </c>
      <c r="AQ29" s="18">
        <f>AP29/AN29*100</f>
        <v>-10.987970233333334</v>
      </c>
      <c r="AR29" s="7">
        <v>16800000</v>
      </c>
      <c r="AS29" s="7">
        <f t="shared" si="167"/>
        <v>12600000</v>
      </c>
      <c r="AT29" s="7">
        <f>เลย!D6752+เลย!D6753+เลย!D6754+เลย!D6755+เลย!D6756+เลย!D6757+เลย!D6758+เลย!D6759+เลย!D6760+เลย!D6761+เลย!D6762</f>
        <v>11437545</v>
      </c>
      <c r="AU29" s="7">
        <f t="shared" si="168"/>
        <v>-1162455</v>
      </c>
      <c r="AV29" s="18">
        <f>AU29/AS29*100</f>
        <v>-9.225833333333334</v>
      </c>
      <c r="AW29" s="7">
        <v>3100000</v>
      </c>
      <c r="AX29" s="7">
        <f t="shared" si="169"/>
        <v>2325000</v>
      </c>
      <c r="AY29" s="7">
        <f>เลย!D7557+เลย!D7558+เลย!D7559+เลย!D7560+เลย!D7561+เลย!D7562+เลย!D7563+เลย!D7564+เลย!D7565+เลย!D7566+เลย!D7567</f>
        <v>9725383.4399999995</v>
      </c>
      <c r="AZ29" s="7">
        <f t="shared" si="170"/>
        <v>7400383.4399999995</v>
      </c>
      <c r="BA29" s="18">
        <f>AZ29/AX29*100</f>
        <v>318.29606193548386</v>
      </c>
      <c r="BB29" s="7">
        <v>17000000</v>
      </c>
      <c r="BC29" s="7">
        <f t="shared" si="171"/>
        <v>12750000</v>
      </c>
      <c r="BD29" s="7">
        <f>เลย!D8362+เลย!D8363+เลย!D8364+เลย!D8365+เลย!D8366+เลย!D8367+เลย!D8368+เลย!D8369+เลย!D8370+เลย!D8371+เลย!D8372</f>
        <v>14290631.939999999</v>
      </c>
      <c r="BE29" s="7">
        <f t="shared" si="172"/>
        <v>1540631.9399999995</v>
      </c>
      <c r="BF29" s="18">
        <f>BE29/BC29*100</f>
        <v>12.083387764705879</v>
      </c>
      <c r="BG29" s="7">
        <v>5344543</v>
      </c>
      <c r="BH29" s="7">
        <f t="shared" si="173"/>
        <v>4008407.25</v>
      </c>
      <c r="BI29" s="7">
        <f>+เลย!D9167+เลย!D9168+เลย!D9169+เลย!D9170+เลย!D9171+เลย!D9172+เลย!D9173+เลย!D9174+เลย!D9175+เลย!D9176+เลย!D9177</f>
        <v>9963664.5399999991</v>
      </c>
      <c r="BJ29" s="7">
        <f t="shared" si="174"/>
        <v>5955257.2899999991</v>
      </c>
      <c r="BK29" s="18">
        <f>BJ29/BH29*100</f>
        <v>148.56916771617952</v>
      </c>
      <c r="BL29" s="7">
        <v>16457830</v>
      </c>
      <c r="BM29" s="7">
        <f t="shared" si="175"/>
        <v>12343372.5</v>
      </c>
      <c r="BN29" s="7">
        <f>เลย!D9972+เลย!D9973+เลย!D9974+เลย!D9975+เลย!D9976+เลย!D9977+เลย!D9978+เลย!D9979+เลย!D9980+เลย!D9981+เลย!D9982</f>
        <v>11492723.359999999</v>
      </c>
      <c r="BO29" s="7">
        <f t="shared" si="176"/>
        <v>-850649.1400000006</v>
      </c>
      <c r="BP29" s="18">
        <f>BO29/BM29*100</f>
        <v>-6.8915455642289052</v>
      </c>
      <c r="BQ29" s="7">
        <v>10130560</v>
      </c>
      <c r="BR29" s="7">
        <f t="shared" si="177"/>
        <v>7597920</v>
      </c>
      <c r="BS29" s="7">
        <f>เลย!D10777+เลย!D10778+เลย!D10779+เลย!D10780+เลย!D10781+เลย!D10782+เลย!D10783+เลย!D10784+เลย!D10785+เลย!D10786+เลย!D10787</f>
        <v>7756072.1399999997</v>
      </c>
      <c r="BT29" s="7">
        <f t="shared" si="178"/>
        <v>158152.13999999966</v>
      </c>
      <c r="BU29" s="18">
        <f>BT29/BR29*100</f>
        <v>2.0815188893802472</v>
      </c>
    </row>
    <row r="30" spans="1:73" s="50" customFormat="1" x14ac:dyDescent="0.4">
      <c r="A30" s="147"/>
      <c r="B30" s="53"/>
      <c r="C30" s="52" t="s">
        <v>1382</v>
      </c>
      <c r="D30" s="7">
        <v>62800000</v>
      </c>
      <c r="E30" s="7">
        <f t="shared" si="151"/>
        <v>47100000</v>
      </c>
      <c r="F30" s="7">
        <f>เลย!D283+เลย!D284</f>
        <v>40915556</v>
      </c>
      <c r="G30" s="7">
        <f t="shared" si="152"/>
        <v>-6184444</v>
      </c>
      <c r="H30" s="18">
        <f t="shared" si="27"/>
        <v>-13.130454352441614</v>
      </c>
      <c r="I30" s="7">
        <v>1810900</v>
      </c>
      <c r="J30" s="7">
        <f t="shared" si="153"/>
        <v>1358175</v>
      </c>
      <c r="K30" s="7">
        <f>เลย!D1088+เลย!D1089</f>
        <v>4691093</v>
      </c>
      <c r="L30" s="7">
        <f t="shared" si="154"/>
        <v>3332918</v>
      </c>
      <c r="M30" s="18">
        <f t="shared" ref="M30:M33" si="179">L30/J30*100</f>
        <v>245.3968008540873</v>
      </c>
      <c r="N30" s="7">
        <v>3000000</v>
      </c>
      <c r="O30" s="7">
        <f t="shared" si="155"/>
        <v>2250000</v>
      </c>
      <c r="P30" s="7">
        <f>เลย!D1893+เลย!D1894</f>
        <v>765218</v>
      </c>
      <c r="Q30" s="7">
        <f t="shared" si="156"/>
        <v>-1484782</v>
      </c>
      <c r="R30" s="18">
        <f t="shared" ref="R30:R33" si="180">Q30/O30*100</f>
        <v>-65.990311111111112</v>
      </c>
      <c r="S30" s="7">
        <v>6817216</v>
      </c>
      <c r="T30" s="7">
        <f t="shared" si="157"/>
        <v>5112912</v>
      </c>
      <c r="U30" s="7">
        <f>เลย!D2698+เลย!D2699</f>
        <v>6011312</v>
      </c>
      <c r="V30" s="7">
        <f t="shared" si="158"/>
        <v>898400</v>
      </c>
      <c r="W30" s="18">
        <f t="shared" ref="W30:W33" si="181">V30/T30*100</f>
        <v>17.571200130180216</v>
      </c>
      <c r="X30" s="7">
        <v>2000000</v>
      </c>
      <c r="Y30" s="7">
        <f t="shared" si="159"/>
        <v>1500000</v>
      </c>
      <c r="Z30" s="7">
        <f>เลย!D3503+เลย!D3504</f>
        <v>1921915.15</v>
      </c>
      <c r="AA30" s="7">
        <f t="shared" si="160"/>
        <v>421915.14999999991</v>
      </c>
      <c r="AB30" s="18">
        <f t="shared" ref="AB30:AB33" si="182">AA30/Y30*100</f>
        <v>28.127676666666662</v>
      </c>
      <c r="AC30" s="7">
        <v>500000</v>
      </c>
      <c r="AD30" s="7">
        <f t="shared" si="161"/>
        <v>375000</v>
      </c>
      <c r="AE30" s="7">
        <f>เลย!D4308+เลย!D4309</f>
        <v>826256</v>
      </c>
      <c r="AF30" s="7">
        <f t="shared" si="162"/>
        <v>451256</v>
      </c>
      <c r="AG30" s="18">
        <f t="shared" ref="AG30:AG33" si="183">AF30/AD30*100</f>
        <v>120.33493333333334</v>
      </c>
      <c r="AH30" s="7">
        <v>2500000</v>
      </c>
      <c r="AI30" s="7">
        <f t="shared" si="163"/>
        <v>1875000</v>
      </c>
      <c r="AJ30" s="7">
        <f>เลย!D5113+เลย!D5114</f>
        <v>1657480.05</v>
      </c>
      <c r="AK30" s="7">
        <f t="shared" si="164"/>
        <v>-217519.94999999995</v>
      </c>
      <c r="AL30" s="18">
        <f t="shared" ref="AL30:AL33" si="184">AK30/AI30*100</f>
        <v>-11.601063999999997</v>
      </c>
      <c r="AM30" s="7">
        <v>10000000</v>
      </c>
      <c r="AN30" s="7">
        <f t="shared" si="165"/>
        <v>7500000</v>
      </c>
      <c r="AO30" s="7">
        <f>เลย!D5918+เลย!D5919</f>
        <v>1035986.79</v>
      </c>
      <c r="AP30" s="7">
        <f t="shared" si="166"/>
        <v>-6464013.21</v>
      </c>
      <c r="AQ30" s="18">
        <f t="shared" ref="AQ30:AQ33" si="185">AP30/AN30*100</f>
        <v>-86.186842799999994</v>
      </c>
      <c r="AR30" s="7">
        <v>100000</v>
      </c>
      <c r="AS30" s="7">
        <f t="shared" si="167"/>
        <v>75000</v>
      </c>
      <c r="AT30" s="7">
        <f>เลย!D6723+เลย!D6724</f>
        <v>1174390</v>
      </c>
      <c r="AU30" s="7">
        <f t="shared" si="168"/>
        <v>1099390</v>
      </c>
      <c r="AV30" s="18">
        <f t="shared" ref="AV30:AV33" si="186">AU30/AS30*100</f>
        <v>1465.8533333333332</v>
      </c>
      <c r="AW30" s="7">
        <v>4000000</v>
      </c>
      <c r="AX30" s="7">
        <f t="shared" si="169"/>
        <v>3000000</v>
      </c>
      <c r="AY30" s="7">
        <f>เลย!D7528+เลย!D7529</f>
        <v>2423060</v>
      </c>
      <c r="AZ30" s="7">
        <f t="shared" si="170"/>
        <v>-576940</v>
      </c>
      <c r="BA30" s="18">
        <f t="shared" ref="BA30:BA33" si="187">AZ30/AX30*100</f>
        <v>-19.231333333333332</v>
      </c>
      <c r="BB30" s="7">
        <v>459731</v>
      </c>
      <c r="BC30" s="7">
        <f t="shared" si="171"/>
        <v>344798.25</v>
      </c>
      <c r="BD30" s="7">
        <f>เลย!D8333+เลย!D8334</f>
        <v>3703476</v>
      </c>
      <c r="BE30" s="7">
        <f t="shared" si="172"/>
        <v>3358677.75</v>
      </c>
      <c r="BF30" s="18">
        <f t="shared" ref="BF30:BF33" si="188">BE30/BC30*100</f>
        <v>974.09941900807212</v>
      </c>
      <c r="BG30" s="7">
        <v>2543029</v>
      </c>
      <c r="BH30" s="7">
        <f t="shared" si="173"/>
        <v>1907271.75</v>
      </c>
      <c r="BI30" s="7">
        <f>เลย!D9138+เลย!D9139</f>
        <v>1707998.9</v>
      </c>
      <c r="BJ30" s="7">
        <f t="shared" si="174"/>
        <v>-199272.85000000009</v>
      </c>
      <c r="BK30" s="18">
        <f t="shared" ref="BK30:BK33" si="189">BJ30/BH30*100</f>
        <v>-10.448057546073343</v>
      </c>
      <c r="BL30" s="7">
        <v>1034284</v>
      </c>
      <c r="BM30" s="7">
        <f t="shared" si="175"/>
        <v>775713</v>
      </c>
      <c r="BN30" s="7">
        <f>เลย!D9943+เลย!D9944</f>
        <v>3159300</v>
      </c>
      <c r="BO30" s="7">
        <f t="shared" si="176"/>
        <v>2383587</v>
      </c>
      <c r="BP30" s="18">
        <f t="shared" ref="BP30:BP33" si="190">BO30/BM30*100</f>
        <v>307.27691813853835</v>
      </c>
      <c r="BQ30" s="7">
        <v>83452</v>
      </c>
      <c r="BR30" s="7">
        <f t="shared" si="177"/>
        <v>62589</v>
      </c>
      <c r="BS30" s="7">
        <f>เลย!D10748+เลย!D10749</f>
        <v>992840</v>
      </c>
      <c r="BT30" s="7">
        <f t="shared" si="178"/>
        <v>930251</v>
      </c>
      <c r="BU30" s="18">
        <f t="shared" ref="BU30:BU33" si="191">BT30/BR30*100</f>
        <v>1486.2851299749159</v>
      </c>
    </row>
    <row r="31" spans="1:73" s="50" customFormat="1" x14ac:dyDescent="0.4">
      <c r="A31" s="147"/>
      <c r="B31" s="53"/>
      <c r="C31" s="52" t="s">
        <v>1383</v>
      </c>
      <c r="D31" s="7">
        <v>50800000</v>
      </c>
      <c r="E31" s="7">
        <f t="shared" si="151"/>
        <v>38100000</v>
      </c>
      <c r="F31" s="7">
        <f>เลย!D262+เลย!D273+เลย!D281</f>
        <v>32654945.340000004</v>
      </c>
      <c r="G31" s="7">
        <f t="shared" si="152"/>
        <v>-5445054.6599999964</v>
      </c>
      <c r="H31" s="18">
        <f t="shared" si="27"/>
        <v>-14.291482047244086</v>
      </c>
      <c r="I31" s="7">
        <v>268752</v>
      </c>
      <c r="J31" s="7">
        <f t="shared" si="153"/>
        <v>201564</v>
      </c>
      <c r="K31" s="7">
        <f>เลย!D1067+เลย!D1078+เลย!D1086</f>
        <v>2524950.2599999998</v>
      </c>
      <c r="L31" s="7">
        <f t="shared" si="154"/>
        <v>2323386.2599999998</v>
      </c>
      <c r="M31" s="18">
        <f t="shared" si="179"/>
        <v>1152.6791788216149</v>
      </c>
      <c r="N31" s="7">
        <v>200000</v>
      </c>
      <c r="O31" s="7">
        <f t="shared" si="155"/>
        <v>150000</v>
      </c>
      <c r="P31" s="7">
        <f>เลย!D1872+เลย!D1883+เลย!D1891</f>
        <v>5421197.6500000004</v>
      </c>
      <c r="Q31" s="7">
        <f t="shared" si="156"/>
        <v>5271197.6500000004</v>
      </c>
      <c r="R31" s="18">
        <f t="shared" si="180"/>
        <v>3514.1317666666664</v>
      </c>
      <c r="S31" s="7">
        <v>3777271</v>
      </c>
      <c r="T31" s="7">
        <f t="shared" si="157"/>
        <v>2832953.25</v>
      </c>
      <c r="U31" s="7">
        <f>เลย!D2677+เลย!D2688+เลย!D2696</f>
        <v>2314936.2999999998</v>
      </c>
      <c r="V31" s="7">
        <f t="shared" si="158"/>
        <v>-518016.95000000019</v>
      </c>
      <c r="W31" s="18">
        <f t="shared" si="181"/>
        <v>-18.285404109651303</v>
      </c>
      <c r="X31" s="7">
        <v>1500000</v>
      </c>
      <c r="Y31" s="7">
        <f t="shared" si="159"/>
        <v>1125000</v>
      </c>
      <c r="Z31" s="7">
        <f>เลย!D3482+เลย!D3493+เลย!D3501</f>
        <v>1285027.2300000002</v>
      </c>
      <c r="AA31" s="7">
        <f t="shared" si="160"/>
        <v>160027.23000000021</v>
      </c>
      <c r="AB31" s="18">
        <f t="shared" si="182"/>
        <v>14.224642666666687</v>
      </c>
      <c r="AC31" s="7">
        <v>3000000</v>
      </c>
      <c r="AD31" s="7">
        <f t="shared" si="161"/>
        <v>2250000</v>
      </c>
      <c r="AE31" s="7">
        <f>เลย!D4287+เลย!D4298+เลย!D4306</f>
        <v>2782527.85</v>
      </c>
      <c r="AF31" s="7">
        <f t="shared" si="162"/>
        <v>532527.85000000009</v>
      </c>
      <c r="AG31" s="18">
        <f t="shared" si="183"/>
        <v>23.667904444444449</v>
      </c>
      <c r="AH31" s="7">
        <v>5000000</v>
      </c>
      <c r="AI31" s="7">
        <f t="shared" si="163"/>
        <v>3750000</v>
      </c>
      <c r="AJ31" s="7">
        <f>เลย!D5092+เลย!D5103+เลย!D5111</f>
        <v>2932674.71</v>
      </c>
      <c r="AK31" s="7">
        <f t="shared" si="164"/>
        <v>-817325.29</v>
      </c>
      <c r="AL31" s="18">
        <f t="shared" si="184"/>
        <v>-21.795341066666669</v>
      </c>
      <c r="AM31" s="7">
        <v>14000000</v>
      </c>
      <c r="AN31" s="7">
        <f t="shared" si="165"/>
        <v>10500000</v>
      </c>
      <c r="AO31" s="7">
        <f>เลย!D5897+เลย!D5908+เลย!D5916</f>
        <v>9158365.6999999993</v>
      </c>
      <c r="AP31" s="7">
        <f t="shared" si="166"/>
        <v>-1341634.3000000007</v>
      </c>
      <c r="AQ31" s="18">
        <f t="shared" si="185"/>
        <v>-12.777469523809531</v>
      </c>
      <c r="AR31" s="7">
        <v>500000</v>
      </c>
      <c r="AS31" s="7">
        <f t="shared" si="167"/>
        <v>375000</v>
      </c>
      <c r="AT31" s="7">
        <f>เลย!D6702+เลย!D6713+เลย!D6721</f>
        <v>2292873.4699999997</v>
      </c>
      <c r="AU31" s="7">
        <f t="shared" si="168"/>
        <v>1917873.4699999997</v>
      </c>
      <c r="AV31" s="18">
        <f t="shared" si="186"/>
        <v>511.43292533333329</v>
      </c>
      <c r="AW31" s="7">
        <v>3500000</v>
      </c>
      <c r="AX31" s="7">
        <f t="shared" si="169"/>
        <v>2625000</v>
      </c>
      <c r="AY31" s="7">
        <f>เลย!D7507+เลย!D7518+เลย!D7526</f>
        <v>3244682.86</v>
      </c>
      <c r="AZ31" s="7">
        <f t="shared" si="170"/>
        <v>619682.85999999987</v>
      </c>
      <c r="BA31" s="18">
        <f t="shared" si="187"/>
        <v>23.606966095238093</v>
      </c>
      <c r="BB31" s="7">
        <v>1727041</v>
      </c>
      <c r="BC31" s="7">
        <f t="shared" si="171"/>
        <v>1295280.75</v>
      </c>
      <c r="BD31" s="7">
        <f>เลย!D8312+เลย!D8323+เลย!D8331</f>
        <v>5361687.8499999996</v>
      </c>
      <c r="BE31" s="7">
        <f t="shared" si="172"/>
        <v>4066407.0999999996</v>
      </c>
      <c r="BF31" s="18">
        <f t="shared" si="188"/>
        <v>313.94020948740263</v>
      </c>
      <c r="BG31" s="7">
        <v>6523875</v>
      </c>
      <c r="BH31" s="7">
        <f t="shared" si="173"/>
        <v>4892906.25</v>
      </c>
      <c r="BI31" s="7">
        <f>เลย!D9117+เลย!D9128+เลย!D9136</f>
        <v>3601791.2000000007</v>
      </c>
      <c r="BJ31" s="7">
        <f t="shared" si="174"/>
        <v>-1291115.0499999993</v>
      </c>
      <c r="BK31" s="18">
        <f t="shared" si="189"/>
        <v>-26.387488008788218</v>
      </c>
      <c r="BL31" s="7">
        <v>5044216</v>
      </c>
      <c r="BM31" s="7">
        <f t="shared" si="175"/>
        <v>3783162</v>
      </c>
      <c r="BN31" s="7">
        <f>เลย!D9922+เลย!D9933+เลย!D9941</f>
        <v>3977098.43</v>
      </c>
      <c r="BO31" s="7">
        <f t="shared" si="176"/>
        <v>193936.43000000017</v>
      </c>
      <c r="BP31" s="18">
        <f t="shared" si="190"/>
        <v>5.126305191265935</v>
      </c>
      <c r="BQ31" s="7">
        <v>2516000</v>
      </c>
      <c r="BR31" s="7">
        <f t="shared" si="177"/>
        <v>1887000</v>
      </c>
      <c r="BS31" s="7">
        <f>เลย!D10727+เลย!D10738+เลย!D10746</f>
        <v>1945685.5099999998</v>
      </c>
      <c r="BT31" s="7">
        <f t="shared" si="178"/>
        <v>58685.509999999776</v>
      </c>
      <c r="BU31" s="18">
        <f t="shared" si="191"/>
        <v>3.1099899311075663</v>
      </c>
    </row>
    <row r="32" spans="1:73" s="50" customFormat="1" x14ac:dyDescent="0.4">
      <c r="A32" s="148"/>
      <c r="B32" s="49"/>
      <c r="C32" s="52" t="s">
        <v>1384</v>
      </c>
      <c r="D32" s="7">
        <v>40000000</v>
      </c>
      <c r="E32" s="7">
        <f t="shared" si="151"/>
        <v>30000000</v>
      </c>
      <c r="F32" s="7">
        <f>เลย!D263+เลย!D274+เลย!D282</f>
        <v>74578103.890000001</v>
      </c>
      <c r="G32" s="7">
        <f t="shared" si="152"/>
        <v>44578103.890000001</v>
      </c>
      <c r="H32" s="18">
        <f t="shared" si="27"/>
        <v>148.59367963333335</v>
      </c>
      <c r="I32" s="7">
        <v>141390</v>
      </c>
      <c r="J32" s="7">
        <f>I32/12*D$36</f>
        <v>106042.5</v>
      </c>
      <c r="K32" s="7">
        <f>เลย!D1068+เลย!D1079+เลย!D1087</f>
        <v>1194728.8599999999</v>
      </c>
      <c r="L32" s="7">
        <f t="shared" si="154"/>
        <v>1088686.3599999999</v>
      </c>
      <c r="M32" s="18">
        <f t="shared" si="179"/>
        <v>1026.6509748449912</v>
      </c>
      <c r="N32" s="7">
        <v>350000</v>
      </c>
      <c r="O32" s="7">
        <f t="shared" si="155"/>
        <v>262500</v>
      </c>
      <c r="P32" s="7">
        <f>เลย!D1873+เลย!D1884+เลย!D1892</f>
        <v>842890.82000000007</v>
      </c>
      <c r="Q32" s="7">
        <f t="shared" si="156"/>
        <v>580390.82000000007</v>
      </c>
      <c r="R32" s="18">
        <f t="shared" si="180"/>
        <v>221.10126476190479</v>
      </c>
      <c r="S32" s="7">
        <v>3800000</v>
      </c>
      <c r="T32" s="7">
        <f>S32/12*D$36</f>
        <v>2850000</v>
      </c>
      <c r="U32" s="7">
        <f>เลย!D2678+เลย!D2689+เลย!D2697</f>
        <v>5034325.3</v>
      </c>
      <c r="V32" s="7">
        <f t="shared" si="158"/>
        <v>2184325.2999999998</v>
      </c>
      <c r="W32" s="18">
        <f t="shared" si="181"/>
        <v>76.642992982456136</v>
      </c>
      <c r="X32" s="7">
        <v>500000</v>
      </c>
      <c r="Y32" s="7">
        <f t="shared" si="159"/>
        <v>375000</v>
      </c>
      <c r="Z32" s="7">
        <f>เลย!D3483+เลย!D3494+เลย!D3502</f>
        <v>1035056.6600000001</v>
      </c>
      <c r="AA32" s="7">
        <f t="shared" si="160"/>
        <v>660056.66000000015</v>
      </c>
      <c r="AB32" s="18">
        <f t="shared" si="182"/>
        <v>176.01510933333338</v>
      </c>
      <c r="AC32" s="7">
        <v>600000</v>
      </c>
      <c r="AD32" s="7">
        <f t="shared" si="161"/>
        <v>450000</v>
      </c>
      <c r="AE32" s="7">
        <f>เลย!D4288+เลย!D4299+เลย!D4307</f>
        <v>399905.62999999995</v>
      </c>
      <c r="AF32" s="7">
        <f t="shared" si="162"/>
        <v>-50094.370000000054</v>
      </c>
      <c r="AG32" s="18">
        <f t="shared" si="183"/>
        <v>-11.132082222222234</v>
      </c>
      <c r="AH32" s="7">
        <v>500000</v>
      </c>
      <c r="AI32" s="7">
        <f t="shared" si="163"/>
        <v>375000</v>
      </c>
      <c r="AJ32" s="7">
        <f>เลย!D5093+เลย!D5104+เลย!D5112</f>
        <v>1285918.5900000001</v>
      </c>
      <c r="AK32" s="7">
        <f t="shared" si="164"/>
        <v>910918.59000000008</v>
      </c>
      <c r="AL32" s="18">
        <f t="shared" si="184"/>
        <v>242.91162400000005</v>
      </c>
      <c r="AM32" s="7">
        <v>16000000</v>
      </c>
      <c r="AN32" s="7">
        <f>AM32/12*D$36</f>
        <v>12000000</v>
      </c>
      <c r="AO32" s="7">
        <f>เลย!D5898+เลย!D5909+เลย!D5917</f>
        <v>2133340.41</v>
      </c>
      <c r="AP32" s="7">
        <f t="shared" si="166"/>
        <v>-9866659.5899999999</v>
      </c>
      <c r="AQ32" s="18">
        <f t="shared" si="185"/>
        <v>-82.222163250000008</v>
      </c>
      <c r="AR32" s="7">
        <v>500000</v>
      </c>
      <c r="AS32" s="7">
        <f t="shared" si="167"/>
        <v>375000</v>
      </c>
      <c r="AT32" s="7">
        <f>เลย!D6703+เลย!D6714+เลย!D6722</f>
        <v>2676490.87</v>
      </c>
      <c r="AU32" s="7">
        <f t="shared" si="168"/>
        <v>2301490.87</v>
      </c>
      <c r="AV32" s="18">
        <f t="shared" si="186"/>
        <v>613.73089866666669</v>
      </c>
      <c r="AW32" s="7">
        <v>0</v>
      </c>
      <c r="AX32" s="7">
        <f t="shared" si="169"/>
        <v>0</v>
      </c>
      <c r="AY32" s="7">
        <f>เลย!D7508+เลย!D7519+เลย!D7527</f>
        <v>4203253.22</v>
      </c>
      <c r="AZ32" s="7">
        <f t="shared" si="170"/>
        <v>4203253.22</v>
      </c>
      <c r="BA32" s="18" t="e">
        <f t="shared" si="187"/>
        <v>#DIV/0!</v>
      </c>
      <c r="BB32" s="7">
        <v>352600</v>
      </c>
      <c r="BC32" s="7">
        <f t="shared" si="171"/>
        <v>264450</v>
      </c>
      <c r="BD32" s="7">
        <f>เลย!D8313+เลย!D8324+เลย!D8332</f>
        <v>6088026.2800000003</v>
      </c>
      <c r="BE32" s="7">
        <f t="shared" si="172"/>
        <v>5823576.2800000003</v>
      </c>
      <c r="BF32" s="18">
        <f t="shared" si="188"/>
        <v>2202.1464473435435</v>
      </c>
      <c r="BG32" s="7">
        <v>0</v>
      </c>
      <c r="BH32" s="7">
        <f>BG32/12*D$36</f>
        <v>0</v>
      </c>
      <c r="BI32" s="7">
        <f>เลย!D9118+เลย!D9129+เลย!D9137</f>
        <v>2649998.5300000003</v>
      </c>
      <c r="BJ32" s="7">
        <f t="shared" si="174"/>
        <v>2649998.5300000003</v>
      </c>
      <c r="BK32" s="18" t="e">
        <f t="shared" si="189"/>
        <v>#DIV/0!</v>
      </c>
      <c r="BL32" s="7">
        <v>1000000</v>
      </c>
      <c r="BM32" s="7">
        <f t="shared" si="175"/>
        <v>750000</v>
      </c>
      <c r="BN32" s="7">
        <f>เลย!D9923+เลย!D9934+เลย!D9942</f>
        <v>1977277.49</v>
      </c>
      <c r="BO32" s="7">
        <f t="shared" si="176"/>
        <v>1227277.49</v>
      </c>
      <c r="BP32" s="18">
        <f t="shared" si="190"/>
        <v>163.63699866666664</v>
      </c>
      <c r="BQ32" s="7">
        <v>270577</v>
      </c>
      <c r="BR32" s="7">
        <f t="shared" si="177"/>
        <v>202932.75</v>
      </c>
      <c r="BS32" s="7">
        <f>เลย!D10728+เลย!D10739+เลย!D10747</f>
        <v>1079105.92</v>
      </c>
      <c r="BT32" s="7">
        <f t="shared" si="178"/>
        <v>876173.16999999993</v>
      </c>
      <c r="BU32" s="18">
        <f t="shared" si="191"/>
        <v>431.75543129435738</v>
      </c>
    </row>
    <row r="33" spans="1:73" x14ac:dyDescent="0.4">
      <c r="A33" s="149" t="s">
        <v>1385</v>
      </c>
      <c r="B33" s="149"/>
      <c r="C33" s="149"/>
      <c r="D33" s="8">
        <v>480000000</v>
      </c>
      <c r="E33" s="8">
        <f t="shared" ref="E33:G33" si="192">SUM(E25:E32)</f>
        <v>360000000</v>
      </c>
      <c r="F33" s="8">
        <f>SUM(F25:F32)</f>
        <v>485126365.33000004</v>
      </c>
      <c r="G33" s="8">
        <f t="shared" si="192"/>
        <v>125126365.33</v>
      </c>
      <c r="H33" s="9">
        <f t="shared" si="27"/>
        <v>34.757323702777775</v>
      </c>
      <c r="I33" s="8">
        <v>15957081</v>
      </c>
      <c r="J33" s="8">
        <f t="shared" ref="J33" si="193">SUM(J25:J32)</f>
        <v>11967810.75</v>
      </c>
      <c r="K33" s="8">
        <f>SUM(K25:K32)</f>
        <v>25979740.18</v>
      </c>
      <c r="L33" s="8">
        <f t="shared" ref="L33" si="194">SUM(L25:L32)</f>
        <v>14011929.43</v>
      </c>
      <c r="M33" s="9">
        <f t="shared" si="179"/>
        <v>117.08013873798933</v>
      </c>
      <c r="N33" s="8">
        <v>53291000</v>
      </c>
      <c r="O33" s="8">
        <f t="shared" ref="O33" si="195">SUM(O25:O32)</f>
        <v>39968250</v>
      </c>
      <c r="P33" s="8">
        <f>SUM(P25:P32)</f>
        <v>41909980.890000001</v>
      </c>
      <c r="Q33" s="8">
        <f t="shared" ref="Q33" si="196">SUM(Q25:Q32)</f>
        <v>1941730.8899999985</v>
      </c>
      <c r="R33" s="9">
        <f t="shared" si="180"/>
        <v>4.8581834080801602</v>
      </c>
      <c r="S33" s="8">
        <v>64405418</v>
      </c>
      <c r="T33" s="8">
        <f t="shared" ref="T33" si="197">SUM(T25:T32)</f>
        <v>48304063.5</v>
      </c>
      <c r="U33" s="8">
        <f>SUM(U25:U32)</f>
        <v>53089983.269999996</v>
      </c>
      <c r="V33" s="8">
        <f t="shared" ref="V33" si="198">SUM(V25:V32)</f>
        <v>4785919.7699999996</v>
      </c>
      <c r="W33" s="9">
        <f t="shared" si="181"/>
        <v>9.9079030276614297</v>
      </c>
      <c r="X33" s="8">
        <v>25315000</v>
      </c>
      <c r="Y33" s="8">
        <f t="shared" ref="Y33" si="199">SUM(Y25:Y32)</f>
        <v>18986250</v>
      </c>
      <c r="Z33" s="8">
        <f>SUM(Z25:Z32)</f>
        <v>20600957.550000001</v>
      </c>
      <c r="AA33" s="8">
        <f t="shared" ref="AA33" si="200">SUM(AA25:AA32)</f>
        <v>1614707.5500000005</v>
      </c>
      <c r="AB33" s="9">
        <f t="shared" si="182"/>
        <v>8.5046154453881133</v>
      </c>
      <c r="AC33" s="8">
        <v>27326005</v>
      </c>
      <c r="AD33" s="8">
        <f t="shared" ref="AD33" si="201">SUM(AD25:AD32)</f>
        <v>20494503.75</v>
      </c>
      <c r="AE33" s="8">
        <f>SUM(AE25:AE32)</f>
        <v>24441590.300000001</v>
      </c>
      <c r="AF33" s="8">
        <f t="shared" ref="AF33" si="202">SUM(AF25:AF32)</f>
        <v>3947086.5500000003</v>
      </c>
      <c r="AG33" s="9">
        <f t="shared" si="183"/>
        <v>19.259244323005383</v>
      </c>
      <c r="AH33" s="8">
        <v>42500000</v>
      </c>
      <c r="AI33" s="8">
        <f t="shared" ref="AI33" si="203">SUM(AI25:AI32)</f>
        <v>31875000</v>
      </c>
      <c r="AJ33" s="8">
        <f>SUM(AJ25:AJ32)</f>
        <v>28733721.02</v>
      </c>
      <c r="AK33" s="8">
        <f t="shared" ref="AK33" si="204">SUM(AK25:AK32)</f>
        <v>-3141278.9800000014</v>
      </c>
      <c r="AL33" s="9">
        <f t="shared" si="184"/>
        <v>-9.8549928784313767</v>
      </c>
      <c r="AM33" s="8">
        <v>143100000</v>
      </c>
      <c r="AN33" s="8">
        <f t="shared" ref="AN33" si="205">SUM(AN25:AN32)</f>
        <v>107325000</v>
      </c>
      <c r="AO33" s="8">
        <f>SUM(AO25:AO32)</f>
        <v>77559870.230000004</v>
      </c>
      <c r="AP33" s="8">
        <f t="shared" ref="AP33" si="206">SUM(AP25:AP32)</f>
        <v>-29765129.77</v>
      </c>
      <c r="AQ33" s="9">
        <f t="shared" si="185"/>
        <v>-27.733640596319592</v>
      </c>
      <c r="AR33" s="8">
        <v>25600000</v>
      </c>
      <c r="AS33" s="8">
        <f t="shared" ref="AS33" si="207">SUM(AS25:AS32)</f>
        <v>19200000</v>
      </c>
      <c r="AT33" s="8">
        <f>SUM(AT25:AT32)</f>
        <v>28201470.899999999</v>
      </c>
      <c r="AU33" s="8">
        <f t="shared" ref="AU33" si="208">SUM(AU25:AU32)</f>
        <v>9001470.8999999985</v>
      </c>
      <c r="AV33" s="9">
        <f t="shared" si="186"/>
        <v>46.882660937499992</v>
      </c>
      <c r="AW33" s="8">
        <v>24439900</v>
      </c>
      <c r="AX33" s="8">
        <f t="shared" ref="AX33" si="209">SUM(AX25:AX32)</f>
        <v>18329925</v>
      </c>
      <c r="AY33" s="8">
        <f>SUM(AY25:AY32)</f>
        <v>32239747.959999997</v>
      </c>
      <c r="AZ33" s="8">
        <f t="shared" ref="AZ33" si="210">SUM(AZ25:AZ32)</f>
        <v>13909822.959999997</v>
      </c>
      <c r="BA33" s="9">
        <f t="shared" si="187"/>
        <v>75.885869473006565</v>
      </c>
      <c r="BB33" s="8">
        <v>26430630</v>
      </c>
      <c r="BC33" s="8">
        <f t="shared" ref="BC33" si="211">SUM(BC25:BC32)</f>
        <v>19822972.5</v>
      </c>
      <c r="BD33" s="8">
        <f>SUM(BD25:BD32)</f>
        <v>47668594.57</v>
      </c>
      <c r="BE33" s="8">
        <f t="shared" ref="BE33" si="212">SUM(BE25:BE32)</f>
        <v>27845622.07</v>
      </c>
      <c r="BF33" s="9">
        <f t="shared" si="188"/>
        <v>140.47147606142317</v>
      </c>
      <c r="BG33" s="8">
        <v>62140619</v>
      </c>
      <c r="BH33" s="8">
        <f t="shared" ref="BH33" si="213">SUM(BH25:BH32)</f>
        <v>46605464.25</v>
      </c>
      <c r="BI33" s="8">
        <f>SUM(BI25:BI32)</f>
        <v>41902519.450000003</v>
      </c>
      <c r="BJ33" s="8">
        <f t="shared" ref="BJ33" si="214">SUM(BJ25:BJ32)</f>
        <v>-4702944.799999998</v>
      </c>
      <c r="BK33" s="9">
        <f t="shared" si="189"/>
        <v>-10.090972969977438</v>
      </c>
      <c r="BL33" s="8">
        <v>47039393</v>
      </c>
      <c r="BM33" s="8">
        <f t="shared" ref="BM33" si="215">SUM(BM25:BM32)</f>
        <v>35279544.75</v>
      </c>
      <c r="BN33" s="8">
        <f>SUM(BN25:BN32)</f>
        <v>33648414.93</v>
      </c>
      <c r="BO33" s="8">
        <f t="shared" ref="BO33" si="216">SUM(BO25:BO32)</f>
        <v>-1631129.820000001</v>
      </c>
      <c r="BP33" s="9">
        <f t="shared" si="190"/>
        <v>-4.623443504043518</v>
      </c>
      <c r="BQ33" s="8">
        <v>23793989</v>
      </c>
      <c r="BR33" s="8">
        <f t="shared" ref="BR33" si="217">SUM(BR25:BR32)</f>
        <v>17845491.75</v>
      </c>
      <c r="BS33" s="8">
        <f>SUM(BS25:BS32)</f>
        <v>19996862.719999999</v>
      </c>
      <c r="BT33" s="8">
        <f t="shared" ref="BT33" si="218">SUM(BT25:BT32)</f>
        <v>2151370.9699999988</v>
      </c>
      <c r="BU33" s="9">
        <f t="shared" si="191"/>
        <v>12.055543215837686</v>
      </c>
    </row>
    <row r="34" spans="1:73" s="85" customFormat="1" x14ac:dyDescent="0.25">
      <c r="A34" s="87"/>
      <c r="B34" s="87" t="s">
        <v>1422</v>
      </c>
      <c r="C34" s="88">
        <f>COUNTIF(H34:BU34,"ผ่าน")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ไม่ผ่าน</v>
      </c>
      <c r="BL34" s="89"/>
      <c r="BM34" s="89"/>
      <c r="BN34" s="89"/>
      <c r="BO34" s="89"/>
      <c r="BP34" s="89" t="str">
        <f>IF(AND(BP33&gt;=-5.01,BP33&lt;=5.01),"ผ่าน","ไม่ผ่าน")</f>
        <v>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</row>
    <row r="36" spans="1:73" ht="16.2" customHeight="1" x14ac:dyDescent="0.4">
      <c r="B36" s="51" t="s">
        <v>1411</v>
      </c>
      <c r="C36" s="51" t="s">
        <v>1723</v>
      </c>
      <c r="D36" s="51">
        <v>9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BB2:BF2"/>
    <mergeCell ref="BG2:BK2"/>
    <mergeCell ref="BL2:BP2"/>
    <mergeCell ref="BQ2:BU2"/>
    <mergeCell ref="AC2:AG2"/>
    <mergeCell ref="AH2:AL2"/>
    <mergeCell ref="N2:R2"/>
    <mergeCell ref="AR2:AV2"/>
    <mergeCell ref="AW2:BA2"/>
    <mergeCell ref="S2:W2"/>
    <mergeCell ref="X2:AB2"/>
    <mergeCell ref="AM2:AQ2"/>
    <mergeCell ref="I2:M2"/>
    <mergeCell ref="A7:C7"/>
    <mergeCell ref="A9:A20"/>
    <mergeCell ref="C2:C3"/>
    <mergeCell ref="A2:B3"/>
    <mergeCell ref="A22:C22"/>
    <mergeCell ref="A24:A32"/>
    <mergeCell ref="A33:C33"/>
    <mergeCell ref="D2:H2"/>
    <mergeCell ref="A4:A6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L3" activePane="bottomRight" state="frozen"/>
      <selection pane="topRight" activeCell="F1" sqref="F1"/>
      <selection pane="bottomLeft" activeCell="A3" sqref="A3"/>
      <selection pane="bottomRight" activeCell="O32" sqref="O3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68" t="s">
        <v>1719</v>
      </c>
      <c r="G1" s="169"/>
      <c r="H1" s="170" t="s">
        <v>1424</v>
      </c>
      <c r="I1" s="171"/>
      <c r="J1" s="172" t="s">
        <v>1425</v>
      </c>
      <c r="K1" s="173"/>
      <c r="L1" s="170" t="s">
        <v>1426</v>
      </c>
      <c r="M1" s="171"/>
      <c r="N1" s="174" t="s">
        <v>1427</v>
      </c>
      <c r="O1" s="175"/>
      <c r="P1" s="176" t="s">
        <v>1428</v>
      </c>
      <c r="Q1" s="177"/>
      <c r="R1" s="174" t="s">
        <v>1429</v>
      </c>
      <c r="S1" s="175"/>
      <c r="T1" s="170" t="s">
        <v>1430</v>
      </c>
      <c r="U1" s="171"/>
      <c r="V1" s="174" t="s">
        <v>1431</v>
      </c>
      <c r="W1" s="175"/>
      <c r="X1" s="170" t="s">
        <v>1432</v>
      </c>
      <c r="Y1" s="171"/>
      <c r="Z1" s="174" t="s">
        <v>1433</v>
      </c>
      <c r="AA1" s="175"/>
      <c r="AB1" s="170" t="s">
        <v>1434</v>
      </c>
      <c r="AC1" s="171"/>
      <c r="AD1" s="141" t="s">
        <v>1386</v>
      </c>
      <c r="AE1" s="130"/>
      <c r="AF1" s="63" t="s">
        <v>1386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1701</v>
      </c>
      <c r="G2" s="37" t="s">
        <v>1702</v>
      </c>
      <c r="H2" s="38" t="s">
        <v>1701</v>
      </c>
      <c r="I2" s="38" t="s">
        <v>1702</v>
      </c>
      <c r="J2" s="38" t="s">
        <v>1701</v>
      </c>
      <c r="K2" s="38" t="s">
        <v>1702</v>
      </c>
      <c r="L2" s="38" t="s">
        <v>1701</v>
      </c>
      <c r="M2" s="38" t="s">
        <v>1702</v>
      </c>
      <c r="N2" s="38" t="s">
        <v>1701</v>
      </c>
      <c r="O2" s="38" t="s">
        <v>1702</v>
      </c>
      <c r="P2" s="102" t="s">
        <v>1701</v>
      </c>
      <c r="Q2" s="102" t="s">
        <v>1702</v>
      </c>
      <c r="R2" s="38" t="s">
        <v>1701</v>
      </c>
      <c r="S2" s="38" t="s">
        <v>1702</v>
      </c>
      <c r="T2" s="38" t="s">
        <v>1701</v>
      </c>
      <c r="U2" s="38" t="s">
        <v>1702</v>
      </c>
      <c r="V2" s="38" t="s">
        <v>1701</v>
      </c>
      <c r="W2" s="38" t="s">
        <v>1702</v>
      </c>
      <c r="X2" s="38" t="s">
        <v>1694</v>
      </c>
      <c r="Y2" s="38" t="s">
        <v>1695</v>
      </c>
      <c r="Z2" s="38" t="s">
        <v>1694</v>
      </c>
      <c r="AA2" s="38" t="s">
        <v>1695</v>
      </c>
      <c r="AB2" s="38" t="s">
        <v>1694</v>
      </c>
      <c r="AC2" s="38" t="s">
        <v>1695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1703</v>
      </c>
      <c r="B3" s="143" t="s">
        <v>3</v>
      </c>
      <c r="C3" s="129" t="s">
        <v>4</v>
      </c>
      <c r="D3" s="21">
        <f t="shared" ref="D3:D66" si="0">F3+H3+J4+L3+N3+P3+R3+T3+V3+X3+Z3+AB3</f>
        <v>34946507.990000002</v>
      </c>
      <c r="E3" s="24">
        <f t="shared" ref="E3:E66" si="1">G3+I3+K4+M3+O3+Q3+S3+U3+W3+Y3+AA3+AC3</f>
        <v>34996923.990000002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44">
        <v>4961083.68</v>
      </c>
      <c r="K3" s="144">
        <v>4910467.68</v>
      </c>
      <c r="L3" s="105">
        <v>4100069.83</v>
      </c>
      <c r="M3" s="105">
        <v>4139563.83</v>
      </c>
      <c r="N3" s="106">
        <v>4713714.47</v>
      </c>
      <c r="O3" s="107">
        <v>4725036.47</v>
      </c>
      <c r="P3" s="108">
        <v>4780964.78</v>
      </c>
      <c r="Q3" s="109">
        <v>4780764.78</v>
      </c>
      <c r="R3" s="106">
        <v>4266964.26</v>
      </c>
      <c r="S3" s="107">
        <v>4264844.26</v>
      </c>
      <c r="T3" s="105">
        <v>3784263.28</v>
      </c>
      <c r="U3" s="105">
        <v>3786583.28</v>
      </c>
      <c r="V3" s="106">
        <v>4109629.39</v>
      </c>
      <c r="W3" s="107">
        <v>4109429.39</v>
      </c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1703</v>
      </c>
      <c r="B4" s="127" t="s">
        <v>5</v>
      </c>
      <c r="C4" s="128" t="s">
        <v>6</v>
      </c>
      <c r="D4" s="21">
        <f t="shared" si="0"/>
        <v>0</v>
      </c>
      <c r="E4" s="24">
        <f t="shared" si="1"/>
        <v>0</v>
      </c>
      <c r="F4" s="104"/>
      <c r="G4" s="104"/>
      <c r="H4" s="113"/>
      <c r="I4" s="113"/>
      <c r="J4" s="106"/>
      <c r="K4" s="107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1703</v>
      </c>
      <c r="B5" s="127" t="s">
        <v>7</v>
      </c>
      <c r="C5" s="128" t="s">
        <v>8</v>
      </c>
      <c r="D5" s="21">
        <f t="shared" si="0"/>
        <v>0</v>
      </c>
      <c r="E5" s="24">
        <f t="shared" si="1"/>
        <v>0</v>
      </c>
      <c r="F5" s="104"/>
      <c r="G5" s="104"/>
      <c r="H5" s="105"/>
      <c r="I5" s="105"/>
      <c r="J5" s="31"/>
      <c r="K5" s="32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1703</v>
      </c>
      <c r="B6" s="127" t="s">
        <v>9</v>
      </c>
      <c r="C6" s="128" t="s">
        <v>10</v>
      </c>
      <c r="D6" s="21">
        <f t="shared" si="0"/>
        <v>2558700</v>
      </c>
      <c r="E6" s="24">
        <f t="shared" si="1"/>
        <v>130200</v>
      </c>
      <c r="F6" s="104"/>
      <c r="G6" s="104"/>
      <c r="H6" s="113"/>
      <c r="I6" s="113"/>
      <c r="J6" s="106"/>
      <c r="K6" s="107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1703</v>
      </c>
      <c r="B7" s="127" t="s">
        <v>11</v>
      </c>
      <c r="C7" s="128" t="s">
        <v>1435</v>
      </c>
      <c r="D7" s="21">
        <f t="shared" si="0"/>
        <v>732356</v>
      </c>
      <c r="E7" s="24">
        <f t="shared" si="1"/>
        <v>2914906.75</v>
      </c>
      <c r="F7" s="104">
        <v>59368</v>
      </c>
      <c r="G7" s="104">
        <v>0</v>
      </c>
      <c r="H7" s="105">
        <v>0</v>
      </c>
      <c r="I7" s="105">
        <v>0</v>
      </c>
      <c r="J7" s="31">
        <v>2558700</v>
      </c>
      <c r="K7" s="32">
        <v>130200</v>
      </c>
      <c r="L7" s="105">
        <v>37285</v>
      </c>
      <c r="M7" s="105">
        <v>0</v>
      </c>
      <c r="N7" s="106">
        <v>24750</v>
      </c>
      <c r="O7" s="107">
        <v>90905.75</v>
      </c>
      <c r="P7" s="113">
        <v>289924</v>
      </c>
      <c r="Q7" s="113">
        <v>10000</v>
      </c>
      <c r="R7" s="106">
        <v>0</v>
      </c>
      <c r="S7" s="107">
        <v>90176</v>
      </c>
      <c r="T7" s="105">
        <v>133977</v>
      </c>
      <c r="U7" s="105">
        <v>2571959</v>
      </c>
      <c r="V7" s="106">
        <v>187052</v>
      </c>
      <c r="W7" s="107">
        <v>151866</v>
      </c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1703</v>
      </c>
      <c r="B8" s="26" t="s">
        <v>12</v>
      </c>
      <c r="C8" s="27" t="s">
        <v>1436</v>
      </c>
      <c r="D8" s="21">
        <f t="shared" si="0"/>
        <v>0</v>
      </c>
      <c r="E8" s="24">
        <f t="shared" si="1"/>
        <v>0</v>
      </c>
      <c r="F8" s="104"/>
      <c r="G8" s="104"/>
      <c r="H8" s="113"/>
      <c r="I8" s="113"/>
      <c r="J8" s="106"/>
      <c r="K8" s="107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1703</v>
      </c>
      <c r="B9" s="29" t="s">
        <v>1437</v>
      </c>
      <c r="C9" s="30" t="s">
        <v>1438</v>
      </c>
      <c r="D9" s="21">
        <f t="shared" si="0"/>
        <v>0</v>
      </c>
      <c r="E9" s="24">
        <f t="shared" si="1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1703</v>
      </c>
      <c r="B10" s="111" t="s">
        <v>1439</v>
      </c>
      <c r="C10" s="112" t="s">
        <v>1440</v>
      </c>
      <c r="D10" s="21">
        <f t="shared" si="0"/>
        <v>0</v>
      </c>
      <c r="E10" s="24">
        <f t="shared" si="1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1703</v>
      </c>
      <c r="B11" s="111" t="s">
        <v>13</v>
      </c>
      <c r="C11" s="112" t="s">
        <v>1441</v>
      </c>
      <c r="D11" s="21">
        <f t="shared" si="0"/>
        <v>0</v>
      </c>
      <c r="E11" s="24">
        <f t="shared" si="1"/>
        <v>0</v>
      </c>
      <c r="F11" s="104"/>
      <c r="G11" s="104"/>
      <c r="H11" s="105"/>
      <c r="I11" s="105"/>
      <c r="J11" s="31"/>
      <c r="K11" s="32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1703</v>
      </c>
      <c r="B12" s="111" t="s">
        <v>14</v>
      </c>
      <c r="C12" s="112" t="s">
        <v>15</v>
      </c>
      <c r="D12" s="21">
        <f t="shared" si="0"/>
        <v>16523519.52</v>
      </c>
      <c r="E12" s="24">
        <f t="shared" si="1"/>
        <v>16523519.52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1703</v>
      </c>
      <c r="B13" s="111" t="s">
        <v>16</v>
      </c>
      <c r="C13" s="112" t="s">
        <v>1442</v>
      </c>
      <c r="D13" s="21">
        <f t="shared" si="0"/>
        <v>138119804.17000002</v>
      </c>
      <c r="E13" s="24">
        <f t="shared" si="1"/>
        <v>138119804.17000002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106">
        <v>16523519.52</v>
      </c>
      <c r="K13" s="107">
        <v>16523519.52</v>
      </c>
      <c r="L13" s="113">
        <v>19365176.09</v>
      </c>
      <c r="M13" s="113">
        <v>19365176.09</v>
      </c>
      <c r="N13" s="31">
        <v>16642873.48</v>
      </c>
      <c r="O13" s="32">
        <v>16642873.48</v>
      </c>
      <c r="P13" s="105">
        <v>15746078.130000001</v>
      </c>
      <c r="Q13" s="105">
        <v>15746078.130000001</v>
      </c>
      <c r="R13" s="31">
        <v>18228660.02</v>
      </c>
      <c r="S13" s="32">
        <v>18228660.02</v>
      </c>
      <c r="T13" s="113">
        <v>15917897.279999999</v>
      </c>
      <c r="U13" s="113">
        <v>15917897.279999999</v>
      </c>
      <c r="V13" s="31">
        <v>19979787</v>
      </c>
      <c r="W13" s="32">
        <v>19979787</v>
      </c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1703</v>
      </c>
      <c r="B14" s="111" t="s">
        <v>17</v>
      </c>
      <c r="C14" s="112" t="s">
        <v>1443</v>
      </c>
      <c r="D14" s="21">
        <f t="shared" si="0"/>
        <v>0</v>
      </c>
      <c r="E14" s="24">
        <f t="shared" si="1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1703</v>
      </c>
      <c r="B15" s="111" t="s">
        <v>18</v>
      </c>
      <c r="C15" s="112" t="s">
        <v>19</v>
      </c>
      <c r="D15" s="21">
        <f t="shared" si="0"/>
        <v>0</v>
      </c>
      <c r="E15" s="24">
        <f t="shared" si="1"/>
        <v>0</v>
      </c>
      <c r="F15" s="104"/>
      <c r="G15" s="104"/>
      <c r="H15" s="105"/>
      <c r="I15" s="105"/>
      <c r="J15" s="31"/>
      <c r="K15" s="32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1703</v>
      </c>
      <c r="B16" s="111" t="s">
        <v>20</v>
      </c>
      <c r="C16" s="112" t="s">
        <v>21</v>
      </c>
      <c r="D16" s="21">
        <f t="shared" si="0"/>
        <v>649119.55000000005</v>
      </c>
      <c r="E16" s="24">
        <f t="shared" si="1"/>
        <v>649119.55000000005</v>
      </c>
      <c r="F16" s="104"/>
      <c r="G16" s="104"/>
      <c r="H16" s="113"/>
      <c r="I16" s="113"/>
      <c r="J16" s="106"/>
      <c r="K16" s="107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1703</v>
      </c>
      <c r="B17" s="111" t="s">
        <v>22</v>
      </c>
      <c r="C17" s="112" t="s">
        <v>1444</v>
      </c>
      <c r="D17" s="21">
        <f t="shared" si="0"/>
        <v>0</v>
      </c>
      <c r="E17" s="24">
        <f t="shared" si="1"/>
        <v>0</v>
      </c>
      <c r="F17" s="104"/>
      <c r="G17" s="104"/>
      <c r="H17" s="105"/>
      <c r="I17" s="105"/>
      <c r="J17" s="31">
        <v>649119.55000000005</v>
      </c>
      <c r="K17" s="32">
        <v>649119.55000000005</v>
      </c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1703</v>
      </c>
      <c r="B18" s="111" t="s">
        <v>23</v>
      </c>
      <c r="C18" s="112" t="s">
        <v>1696</v>
      </c>
      <c r="D18" s="21">
        <f t="shared" si="0"/>
        <v>0</v>
      </c>
      <c r="E18" s="24">
        <f t="shared" si="1"/>
        <v>0</v>
      </c>
      <c r="F18" s="104"/>
      <c r="G18" s="104"/>
      <c r="H18" s="113"/>
      <c r="I18" s="113"/>
      <c r="J18" s="106"/>
      <c r="K18" s="107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1703</v>
      </c>
      <c r="B19" s="111" t="s">
        <v>24</v>
      </c>
      <c r="C19" s="112" t="s">
        <v>1445</v>
      </c>
      <c r="D19" s="21">
        <f t="shared" si="0"/>
        <v>0</v>
      </c>
      <c r="E19" s="24">
        <f t="shared" si="1"/>
        <v>0</v>
      </c>
      <c r="F19" s="104"/>
      <c r="G19" s="104"/>
      <c r="H19" s="105"/>
      <c r="I19" s="105"/>
      <c r="J19" s="31"/>
      <c r="K19" s="32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1703</v>
      </c>
      <c r="B20" s="111" t="s">
        <v>25</v>
      </c>
      <c r="C20" s="112" t="s">
        <v>26</v>
      </c>
      <c r="D20" s="21">
        <f t="shared" si="0"/>
        <v>71075789.120000005</v>
      </c>
      <c r="E20" s="24">
        <f t="shared" si="1"/>
        <v>125106103.14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1703</v>
      </c>
      <c r="B21" s="111" t="s">
        <v>27</v>
      </c>
      <c r="C21" s="112" t="s">
        <v>1446</v>
      </c>
      <c r="D21" s="21">
        <f t="shared" si="0"/>
        <v>890409633.18999982</v>
      </c>
      <c r="E21" s="24">
        <f t="shared" si="1"/>
        <v>878641660.45000005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>
        <v>71075789.120000005</v>
      </c>
      <c r="K21" s="107">
        <v>125106103.14</v>
      </c>
      <c r="L21" s="105">
        <v>170948264.94999999</v>
      </c>
      <c r="M21" s="105">
        <v>105760350.43000001</v>
      </c>
      <c r="N21" s="106">
        <v>82787282.549999997</v>
      </c>
      <c r="O21" s="107">
        <v>110158763.08</v>
      </c>
      <c r="P21" s="105">
        <v>141597547.78</v>
      </c>
      <c r="Q21" s="105">
        <v>162893081.37</v>
      </c>
      <c r="R21" s="106">
        <v>119241863.67</v>
      </c>
      <c r="S21" s="107">
        <v>126131441.27</v>
      </c>
      <c r="T21" s="105">
        <v>113289496.27</v>
      </c>
      <c r="U21" s="105">
        <v>146167054.08000001</v>
      </c>
      <c r="V21" s="106">
        <v>99642951.569999993</v>
      </c>
      <c r="W21" s="107">
        <v>95869734.140000001</v>
      </c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1703</v>
      </c>
      <c r="B22" s="111" t="s">
        <v>28</v>
      </c>
      <c r="C22" s="112" t="s">
        <v>1447</v>
      </c>
      <c r="D22" s="21">
        <f t="shared" si="0"/>
        <v>74174041.100000009</v>
      </c>
      <c r="E22" s="24">
        <f t="shared" si="1"/>
        <v>69634706.629999995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>
        <v>10605342.189999999</v>
      </c>
      <c r="K22" s="107">
        <v>11828170.550000001</v>
      </c>
      <c r="L22" s="105">
        <v>12175009.23</v>
      </c>
      <c r="M22" s="105">
        <v>6874343.3799999999</v>
      </c>
      <c r="N22" s="106">
        <v>12696018.98</v>
      </c>
      <c r="O22" s="107">
        <v>10380408.17</v>
      </c>
      <c r="P22" s="105">
        <v>8049100.0099999998</v>
      </c>
      <c r="Q22" s="105">
        <v>13834292.43</v>
      </c>
      <c r="R22" s="106">
        <v>7207446.4699999997</v>
      </c>
      <c r="S22" s="107">
        <v>18907613.18</v>
      </c>
      <c r="T22" s="105">
        <v>6162934.4699999997</v>
      </c>
      <c r="U22" s="105">
        <v>6618513</v>
      </c>
      <c r="V22" s="106">
        <v>6371697.0599999996</v>
      </c>
      <c r="W22" s="107">
        <v>6839728.1500000004</v>
      </c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1703</v>
      </c>
      <c r="B23" s="111" t="s">
        <v>29</v>
      </c>
      <c r="C23" s="112" t="s">
        <v>1448</v>
      </c>
      <c r="D23" s="21">
        <f t="shared" si="0"/>
        <v>22123494.57</v>
      </c>
      <c r="E23" s="24">
        <f t="shared" si="1"/>
        <v>7917673.8900000006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106">
        <v>324.72000000000003</v>
      </c>
      <c r="K23" s="107">
        <v>221875.34</v>
      </c>
      <c r="L23" s="113">
        <v>0</v>
      </c>
      <c r="M23" s="113">
        <v>940000</v>
      </c>
      <c r="N23" s="31">
        <v>480615</v>
      </c>
      <c r="O23" s="32">
        <v>430106.23</v>
      </c>
      <c r="P23" s="105">
        <v>0</v>
      </c>
      <c r="Q23" s="105">
        <v>0</v>
      </c>
      <c r="R23" s="31">
        <v>110000</v>
      </c>
      <c r="S23" s="32">
        <v>0</v>
      </c>
      <c r="T23" s="113">
        <v>115840</v>
      </c>
      <c r="U23" s="113">
        <v>0</v>
      </c>
      <c r="V23" s="31">
        <v>237.81</v>
      </c>
      <c r="W23" s="32">
        <v>125840</v>
      </c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1703</v>
      </c>
      <c r="B24" s="111" t="s">
        <v>30</v>
      </c>
      <c r="C24" s="112" t="s">
        <v>1449</v>
      </c>
      <c r="D24" s="21">
        <f t="shared" si="0"/>
        <v>732527.64</v>
      </c>
      <c r="E24" s="24">
        <f t="shared" si="1"/>
        <v>13945226.640000001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>
        <v>21050154.460000001</v>
      </c>
      <c r="K24" s="32">
        <v>31831.78</v>
      </c>
      <c r="L24" s="113">
        <v>0</v>
      </c>
      <c r="M24" s="113">
        <v>532971.96</v>
      </c>
      <c r="N24" s="31">
        <v>0</v>
      </c>
      <c r="O24" s="32">
        <v>3169870.24</v>
      </c>
      <c r="P24" s="113">
        <v>14592.23</v>
      </c>
      <c r="Q24" s="113">
        <v>356635.52</v>
      </c>
      <c r="R24" s="31">
        <v>0</v>
      </c>
      <c r="S24" s="32">
        <v>3364.48</v>
      </c>
      <c r="T24" s="113">
        <v>0</v>
      </c>
      <c r="U24" s="113">
        <v>1256035.6100000001</v>
      </c>
      <c r="V24" s="31">
        <v>118838.88</v>
      </c>
      <c r="W24" s="32">
        <v>688831.08</v>
      </c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1703</v>
      </c>
      <c r="B25" s="111" t="s">
        <v>31</v>
      </c>
      <c r="C25" s="112" t="s">
        <v>1661</v>
      </c>
      <c r="D25" s="21">
        <f t="shared" si="0"/>
        <v>2730778.16</v>
      </c>
      <c r="E25" s="24">
        <f t="shared" si="1"/>
        <v>3374349.92</v>
      </c>
      <c r="F25" s="104">
        <v>0</v>
      </c>
      <c r="G25" s="104">
        <v>0</v>
      </c>
      <c r="H25" s="113">
        <v>206981.25</v>
      </c>
      <c r="I25" s="113">
        <v>101564.48</v>
      </c>
      <c r="J25" s="31">
        <v>599096.53</v>
      </c>
      <c r="K25" s="32">
        <v>2178349.5299999998</v>
      </c>
      <c r="L25" s="113">
        <v>427098</v>
      </c>
      <c r="M25" s="113">
        <v>1896369.31</v>
      </c>
      <c r="N25" s="31">
        <v>190041</v>
      </c>
      <c r="O25" s="32">
        <v>77267.16</v>
      </c>
      <c r="P25" s="113">
        <v>74689</v>
      </c>
      <c r="Q25" s="113">
        <v>842616.82</v>
      </c>
      <c r="R25" s="31">
        <v>332486.28999999998</v>
      </c>
      <c r="S25" s="32">
        <v>7943.93</v>
      </c>
      <c r="T25" s="113">
        <v>872095.2</v>
      </c>
      <c r="U25" s="113">
        <v>42023.55</v>
      </c>
      <c r="V25" s="31">
        <v>627387.42000000004</v>
      </c>
      <c r="W25" s="32">
        <v>406564.67</v>
      </c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1703</v>
      </c>
      <c r="B26" s="111" t="s">
        <v>32</v>
      </c>
      <c r="C26" s="112" t="s">
        <v>33</v>
      </c>
      <c r="D26" s="21">
        <f t="shared" si="0"/>
        <v>0</v>
      </c>
      <c r="E26" s="24">
        <f t="shared" si="1"/>
        <v>0</v>
      </c>
      <c r="F26" s="104"/>
      <c r="G26" s="104"/>
      <c r="H26" s="105"/>
      <c r="I26" s="105"/>
      <c r="J26" s="31"/>
      <c r="K26" s="32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1703</v>
      </c>
      <c r="B27" s="111" t="s">
        <v>34</v>
      </c>
      <c r="C27" s="112" t="s">
        <v>35</v>
      </c>
      <c r="D27" s="21">
        <f t="shared" si="0"/>
        <v>114500</v>
      </c>
      <c r="E27" s="24">
        <f t="shared" si="1"/>
        <v>160344</v>
      </c>
      <c r="F27" s="104"/>
      <c r="G27" s="104"/>
      <c r="H27" s="113"/>
      <c r="I27" s="113"/>
      <c r="J27" s="106"/>
      <c r="K27" s="107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1703</v>
      </c>
      <c r="B28" s="111" t="s">
        <v>36</v>
      </c>
      <c r="C28" s="112" t="s">
        <v>1450</v>
      </c>
      <c r="D28" s="21">
        <f t="shared" si="0"/>
        <v>1592938</v>
      </c>
      <c r="E28" s="24">
        <f t="shared" si="1"/>
        <v>1692722</v>
      </c>
      <c r="F28" s="104">
        <v>154074</v>
      </c>
      <c r="G28" s="104">
        <v>349972</v>
      </c>
      <c r="H28" s="113">
        <v>139214</v>
      </c>
      <c r="I28" s="113">
        <v>119920</v>
      </c>
      <c r="J28" s="31">
        <v>114500</v>
      </c>
      <c r="K28" s="32">
        <v>160344</v>
      </c>
      <c r="L28" s="113">
        <v>125000</v>
      </c>
      <c r="M28" s="113">
        <v>87660</v>
      </c>
      <c r="N28" s="31">
        <v>74000</v>
      </c>
      <c r="O28" s="32">
        <v>125000</v>
      </c>
      <c r="P28" s="113">
        <v>405674</v>
      </c>
      <c r="Q28" s="113">
        <v>74000</v>
      </c>
      <c r="R28" s="31">
        <v>235536</v>
      </c>
      <c r="S28" s="32">
        <v>271674</v>
      </c>
      <c r="T28" s="113">
        <v>294960</v>
      </c>
      <c r="U28" s="113">
        <v>324536</v>
      </c>
      <c r="V28" s="31">
        <v>164480</v>
      </c>
      <c r="W28" s="32">
        <v>339960</v>
      </c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1703</v>
      </c>
      <c r="B29" s="111" t="s">
        <v>37</v>
      </c>
      <c r="C29" s="112" t="s">
        <v>1451</v>
      </c>
      <c r="D29" s="21">
        <f t="shared" si="0"/>
        <v>0</v>
      </c>
      <c r="E29" s="24">
        <f t="shared" si="1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45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1703</v>
      </c>
      <c r="B30" s="111" t="s">
        <v>38</v>
      </c>
      <c r="C30" s="112" t="s">
        <v>1452</v>
      </c>
      <c r="D30" s="21">
        <f t="shared" si="0"/>
        <v>0</v>
      </c>
      <c r="E30" s="24">
        <f t="shared" si="1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1703</v>
      </c>
      <c r="B31" s="111" t="s">
        <v>39</v>
      </c>
      <c r="C31" s="112" t="s">
        <v>1453</v>
      </c>
      <c r="D31" s="21">
        <f t="shared" si="0"/>
        <v>0</v>
      </c>
      <c r="E31" s="24">
        <f t="shared" si="1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1703</v>
      </c>
      <c r="B32" s="111" t="s">
        <v>40</v>
      </c>
      <c r="C32" s="112" t="s">
        <v>1454</v>
      </c>
      <c r="D32" s="21">
        <f t="shared" si="0"/>
        <v>593755.75</v>
      </c>
      <c r="E32" s="24">
        <f t="shared" si="1"/>
        <v>12541.75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1703</v>
      </c>
      <c r="B33" s="111" t="s">
        <v>1455</v>
      </c>
      <c r="C33" s="112" t="s">
        <v>56</v>
      </c>
      <c r="D33" s="21">
        <f t="shared" si="0"/>
        <v>3702211.25</v>
      </c>
      <c r="E33" s="24">
        <f t="shared" si="1"/>
        <v>6714917</v>
      </c>
      <c r="F33" s="104">
        <v>46095</v>
      </c>
      <c r="G33" s="104">
        <v>32156</v>
      </c>
      <c r="H33" s="113">
        <v>585794.25</v>
      </c>
      <c r="I33" s="113">
        <v>11466</v>
      </c>
      <c r="J33" s="31">
        <v>593755.75</v>
      </c>
      <c r="K33" s="32">
        <v>12541.75</v>
      </c>
      <c r="L33" s="113">
        <v>1097255.25</v>
      </c>
      <c r="M33" s="113">
        <v>6411632.25</v>
      </c>
      <c r="N33" s="31">
        <v>1553912</v>
      </c>
      <c r="O33" s="32">
        <v>10302</v>
      </c>
      <c r="P33" s="113">
        <v>39732</v>
      </c>
      <c r="Q33" s="113">
        <v>10278</v>
      </c>
      <c r="R33" s="31">
        <v>16243.25</v>
      </c>
      <c r="S33" s="32">
        <v>14230.25</v>
      </c>
      <c r="T33" s="113">
        <v>0</v>
      </c>
      <c r="U33" s="113">
        <v>0</v>
      </c>
      <c r="V33" s="31">
        <v>26597.5</v>
      </c>
      <c r="W33" s="32">
        <v>32432.5</v>
      </c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1703</v>
      </c>
      <c r="B34" s="111" t="s">
        <v>1456</v>
      </c>
      <c r="C34" s="112" t="s">
        <v>58</v>
      </c>
      <c r="D34" s="21">
        <f t="shared" si="0"/>
        <v>2629054</v>
      </c>
      <c r="E34" s="24">
        <f t="shared" si="1"/>
        <v>1938125</v>
      </c>
      <c r="F34" s="104">
        <v>256366</v>
      </c>
      <c r="G34" s="104">
        <v>261740</v>
      </c>
      <c r="H34" s="105">
        <v>295530</v>
      </c>
      <c r="I34" s="105">
        <v>247470</v>
      </c>
      <c r="J34" s="31">
        <v>336582</v>
      </c>
      <c r="K34" s="32">
        <v>192420</v>
      </c>
      <c r="L34" s="105">
        <v>11586</v>
      </c>
      <c r="M34" s="105">
        <v>113730</v>
      </c>
      <c r="N34" s="106">
        <v>432370</v>
      </c>
      <c r="O34" s="107">
        <v>127570</v>
      </c>
      <c r="P34" s="113">
        <v>826890</v>
      </c>
      <c r="Q34" s="113">
        <v>162170</v>
      </c>
      <c r="R34" s="106">
        <v>36754</v>
      </c>
      <c r="S34" s="107">
        <v>6550</v>
      </c>
      <c r="T34" s="105">
        <v>162690</v>
      </c>
      <c r="U34" s="105">
        <v>858505</v>
      </c>
      <c r="V34" s="106">
        <v>606868</v>
      </c>
      <c r="W34" s="107">
        <v>160390</v>
      </c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1703</v>
      </c>
      <c r="B35" s="111" t="s">
        <v>1457</v>
      </c>
      <c r="C35" s="112" t="s">
        <v>59</v>
      </c>
      <c r="D35" s="21">
        <f t="shared" si="0"/>
        <v>0</v>
      </c>
      <c r="E35" s="24">
        <f t="shared" si="1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1703</v>
      </c>
      <c r="B36" s="111" t="s">
        <v>1458</v>
      </c>
      <c r="C36" s="112" t="s">
        <v>61</v>
      </c>
      <c r="D36" s="21">
        <f t="shared" si="0"/>
        <v>0</v>
      </c>
      <c r="E36" s="24">
        <f t="shared" si="1"/>
        <v>71250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1703</v>
      </c>
      <c r="B37" s="111" t="s">
        <v>1459</v>
      </c>
      <c r="C37" s="112" t="s">
        <v>1460</v>
      </c>
      <c r="D37" s="21">
        <f t="shared" si="0"/>
        <v>9997257</v>
      </c>
      <c r="E37" s="24">
        <f t="shared" si="1"/>
        <v>9892707</v>
      </c>
      <c r="F37" s="104">
        <v>148400</v>
      </c>
      <c r="G37" s="104">
        <v>65750</v>
      </c>
      <c r="H37" s="105">
        <v>71250</v>
      </c>
      <c r="I37" s="105">
        <v>148400</v>
      </c>
      <c r="J37" s="106">
        <v>0</v>
      </c>
      <c r="K37" s="107">
        <v>71250</v>
      </c>
      <c r="L37" s="105">
        <v>155250</v>
      </c>
      <c r="M37" s="105">
        <v>82950</v>
      </c>
      <c r="N37" s="106">
        <v>34700</v>
      </c>
      <c r="O37" s="107">
        <v>72300</v>
      </c>
      <c r="P37" s="105">
        <v>57100</v>
      </c>
      <c r="Q37" s="105">
        <v>0</v>
      </c>
      <c r="R37" s="106">
        <v>96650</v>
      </c>
      <c r="S37" s="107">
        <v>151000</v>
      </c>
      <c r="T37" s="105">
        <v>38150</v>
      </c>
      <c r="U37" s="105">
        <v>60750</v>
      </c>
      <c r="V37" s="106">
        <v>84200</v>
      </c>
      <c r="W37" s="107">
        <v>0</v>
      </c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1703</v>
      </c>
      <c r="B38" s="111" t="s">
        <v>1461</v>
      </c>
      <c r="C38" s="112" t="s">
        <v>67</v>
      </c>
      <c r="D38" s="21">
        <f t="shared" si="0"/>
        <v>119603569</v>
      </c>
      <c r="E38" s="24">
        <f t="shared" si="1"/>
        <v>104714767.06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>
        <v>9311557</v>
      </c>
      <c r="K38" s="107">
        <v>9311557</v>
      </c>
      <c r="L38" s="105">
        <v>9940958</v>
      </c>
      <c r="M38" s="105">
        <v>9940958</v>
      </c>
      <c r="N38" s="106">
        <v>8650259</v>
      </c>
      <c r="O38" s="107">
        <v>8650259</v>
      </c>
      <c r="P38" s="105">
        <v>10733593</v>
      </c>
      <c r="Q38" s="105">
        <v>10733593</v>
      </c>
      <c r="R38" s="106">
        <v>9210038</v>
      </c>
      <c r="S38" s="107">
        <v>9210038</v>
      </c>
      <c r="T38" s="105">
        <v>8419735</v>
      </c>
      <c r="U38" s="105">
        <v>8419735</v>
      </c>
      <c r="V38" s="106">
        <v>9870808</v>
      </c>
      <c r="W38" s="107">
        <v>9870808</v>
      </c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1703</v>
      </c>
      <c r="B39" s="111" t="s">
        <v>1462</v>
      </c>
      <c r="C39" s="112" t="s">
        <v>1463</v>
      </c>
      <c r="D39" s="21">
        <f t="shared" si="0"/>
        <v>327934712.24999994</v>
      </c>
      <c r="E39" s="24">
        <f t="shared" si="1"/>
        <v>292846855.38999999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>
        <v>43793034</v>
      </c>
      <c r="K39" s="107">
        <v>28904232.059999999</v>
      </c>
      <c r="L39" s="105">
        <v>39241813.509999998</v>
      </c>
      <c r="M39" s="105">
        <v>46886150.780000001</v>
      </c>
      <c r="N39" s="106">
        <v>38142537.57</v>
      </c>
      <c r="O39" s="107">
        <v>43968403.57</v>
      </c>
      <c r="P39" s="105">
        <v>43743914.850000001</v>
      </c>
      <c r="Q39" s="105">
        <v>30726390.850000001</v>
      </c>
      <c r="R39" s="106">
        <v>36439200.170000002</v>
      </c>
      <c r="S39" s="107">
        <v>46423720.170000002</v>
      </c>
      <c r="T39" s="105">
        <v>38352159.460000001</v>
      </c>
      <c r="U39" s="105">
        <v>32413494.460000001</v>
      </c>
      <c r="V39" s="106">
        <v>39179405.189999998</v>
      </c>
      <c r="W39" s="107">
        <v>43327106.189999998</v>
      </c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1703</v>
      </c>
      <c r="B40" s="111" t="s">
        <v>1464</v>
      </c>
      <c r="C40" s="112" t="s">
        <v>1465</v>
      </c>
      <c r="D40" s="21">
        <f t="shared" si="0"/>
        <v>85957647</v>
      </c>
      <c r="E40" s="24">
        <f t="shared" si="1"/>
        <v>155704233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>
        <v>11041157</v>
      </c>
      <c r="K40" s="107">
        <v>8031996.5</v>
      </c>
      <c r="L40" s="105">
        <v>10826230</v>
      </c>
      <c r="M40" s="105">
        <v>100260959</v>
      </c>
      <c r="N40" s="106">
        <v>9899464</v>
      </c>
      <c r="O40" s="107">
        <v>7345171.5</v>
      </c>
      <c r="P40" s="105">
        <v>12392331</v>
      </c>
      <c r="Q40" s="105">
        <v>9008231</v>
      </c>
      <c r="R40" s="106">
        <v>10530635</v>
      </c>
      <c r="S40" s="107">
        <v>7662261</v>
      </c>
      <c r="T40" s="105">
        <v>9863460</v>
      </c>
      <c r="U40" s="105">
        <v>7621144.5</v>
      </c>
      <c r="V40" s="106">
        <v>11241412</v>
      </c>
      <c r="W40" s="107">
        <v>8612366.5</v>
      </c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1703</v>
      </c>
      <c r="B41" s="111" t="s">
        <v>1466</v>
      </c>
      <c r="C41" s="112" t="s">
        <v>1467</v>
      </c>
      <c r="D41" s="21">
        <f t="shared" si="0"/>
        <v>902197</v>
      </c>
      <c r="E41" s="24">
        <f t="shared" si="1"/>
        <v>579724.74</v>
      </c>
      <c r="F41" s="104">
        <v>79852</v>
      </c>
      <c r="G41" s="104">
        <v>0</v>
      </c>
      <c r="H41" s="113">
        <v>69676</v>
      </c>
      <c r="I41" s="113">
        <v>53907.56</v>
      </c>
      <c r="J41" s="106">
        <v>153984</v>
      </c>
      <c r="K41" s="107">
        <v>42872.5</v>
      </c>
      <c r="L41" s="113">
        <v>97123</v>
      </c>
      <c r="M41" s="113">
        <v>56461.5</v>
      </c>
      <c r="N41" s="31">
        <v>52472</v>
      </c>
      <c r="O41" s="32">
        <v>90939</v>
      </c>
      <c r="P41" s="105">
        <v>78687</v>
      </c>
      <c r="Q41" s="105">
        <v>59655</v>
      </c>
      <c r="R41" s="31">
        <v>235936</v>
      </c>
      <c r="S41" s="32">
        <v>0</v>
      </c>
      <c r="T41" s="113">
        <v>113341</v>
      </c>
      <c r="U41" s="113">
        <v>178029.06</v>
      </c>
      <c r="V41" s="31">
        <v>141599</v>
      </c>
      <c r="W41" s="32">
        <v>107221.62</v>
      </c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1703</v>
      </c>
      <c r="B42" s="111" t="s">
        <v>1468</v>
      </c>
      <c r="C42" s="112" t="s">
        <v>68</v>
      </c>
      <c r="D42" s="21">
        <f t="shared" si="0"/>
        <v>5263064.5</v>
      </c>
      <c r="E42" s="24">
        <f t="shared" si="1"/>
        <v>5255016</v>
      </c>
      <c r="F42" s="104">
        <v>30366</v>
      </c>
      <c r="G42" s="104">
        <v>30366</v>
      </c>
      <c r="H42" s="105">
        <v>24701</v>
      </c>
      <c r="I42" s="105">
        <v>24701</v>
      </c>
      <c r="J42" s="31">
        <v>33511</v>
      </c>
      <c r="K42" s="32">
        <v>33511</v>
      </c>
      <c r="L42" s="105">
        <v>28965</v>
      </c>
      <c r="M42" s="105">
        <v>28965</v>
      </c>
      <c r="N42" s="106">
        <v>28646</v>
      </c>
      <c r="O42" s="107">
        <v>28646</v>
      </c>
      <c r="P42" s="113">
        <v>39327</v>
      </c>
      <c r="Q42" s="113">
        <v>39327</v>
      </c>
      <c r="R42" s="106">
        <v>9160</v>
      </c>
      <c r="S42" s="107">
        <v>9160</v>
      </c>
      <c r="T42" s="105">
        <v>3194948</v>
      </c>
      <c r="U42" s="105">
        <v>3194948</v>
      </c>
      <c r="V42" s="106">
        <v>1544133</v>
      </c>
      <c r="W42" s="107">
        <v>1544133</v>
      </c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1703</v>
      </c>
      <c r="B43" s="111" t="s">
        <v>1469</v>
      </c>
      <c r="C43" s="112" t="s">
        <v>1470</v>
      </c>
      <c r="D43" s="21">
        <f t="shared" si="0"/>
        <v>5284643.4499999993</v>
      </c>
      <c r="E43" s="24">
        <f t="shared" si="1"/>
        <v>5323637.7899999991</v>
      </c>
      <c r="F43" s="104">
        <v>54213</v>
      </c>
      <c r="G43" s="104">
        <v>0</v>
      </c>
      <c r="H43" s="113">
        <v>337242.56</v>
      </c>
      <c r="I43" s="113">
        <v>307524.56</v>
      </c>
      <c r="J43" s="106">
        <v>362818.5</v>
      </c>
      <c r="K43" s="107">
        <v>354770</v>
      </c>
      <c r="L43" s="113">
        <v>382934.5</v>
      </c>
      <c r="M43" s="113">
        <v>457966.5</v>
      </c>
      <c r="N43" s="31">
        <v>346521</v>
      </c>
      <c r="O43" s="32">
        <v>348019</v>
      </c>
      <c r="P43" s="105">
        <v>384540</v>
      </c>
      <c r="Q43" s="105">
        <v>355304</v>
      </c>
      <c r="R43" s="31">
        <v>134019</v>
      </c>
      <c r="S43" s="32">
        <v>64800</v>
      </c>
      <c r="T43" s="113">
        <v>468262.56</v>
      </c>
      <c r="U43" s="113">
        <v>437804.56</v>
      </c>
      <c r="V43" s="31">
        <v>476999.62</v>
      </c>
      <c r="W43" s="32">
        <v>465288.62</v>
      </c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1703</v>
      </c>
      <c r="B44" s="111" t="s">
        <v>1471</v>
      </c>
      <c r="C44" s="112" t="s">
        <v>1472</v>
      </c>
      <c r="D44" s="21">
        <f t="shared" si="0"/>
        <v>26481976.710000001</v>
      </c>
      <c r="E44" s="24">
        <f t="shared" si="1"/>
        <v>25807576.710000001</v>
      </c>
      <c r="F44" s="104">
        <v>755884</v>
      </c>
      <c r="G44" s="104">
        <v>0</v>
      </c>
      <c r="H44" s="105">
        <v>3427083.27</v>
      </c>
      <c r="I44" s="105">
        <v>3690440.27</v>
      </c>
      <c r="J44" s="31">
        <v>2699911.21</v>
      </c>
      <c r="K44" s="32">
        <v>2886930.55</v>
      </c>
      <c r="L44" s="105">
        <v>3772095.82</v>
      </c>
      <c r="M44" s="105">
        <v>4207916.82</v>
      </c>
      <c r="N44" s="106">
        <v>3330144.34</v>
      </c>
      <c r="O44" s="107">
        <v>3547084.34</v>
      </c>
      <c r="P44" s="113">
        <v>2862730.78</v>
      </c>
      <c r="Q44" s="113">
        <v>2868401.78</v>
      </c>
      <c r="R44" s="106">
        <v>3723346.38</v>
      </c>
      <c r="S44" s="107">
        <v>3713540.38</v>
      </c>
      <c r="T44" s="105">
        <v>2999280.98</v>
      </c>
      <c r="U44" s="105">
        <v>2639685.98</v>
      </c>
      <c r="V44" s="106">
        <v>5611411.1399999997</v>
      </c>
      <c r="W44" s="107">
        <v>5140507.1399999997</v>
      </c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1703</v>
      </c>
      <c r="B45" s="111" t="s">
        <v>1473</v>
      </c>
      <c r="C45" s="112" t="s">
        <v>1474</v>
      </c>
      <c r="D45" s="21">
        <f t="shared" si="0"/>
        <v>0</v>
      </c>
      <c r="E45" s="24">
        <f t="shared" si="1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1703</v>
      </c>
      <c r="B46" s="111" t="s">
        <v>1475</v>
      </c>
      <c r="C46" s="112" t="s">
        <v>1476</v>
      </c>
      <c r="D46" s="21">
        <f t="shared" si="0"/>
        <v>3336700</v>
      </c>
      <c r="E46" s="24">
        <f t="shared" si="1"/>
        <v>3177200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>
        <v>45200</v>
      </c>
      <c r="Q46" s="105">
        <v>45200</v>
      </c>
      <c r="R46" s="106">
        <v>328200</v>
      </c>
      <c r="S46" s="107">
        <v>0</v>
      </c>
      <c r="T46" s="105">
        <v>762100</v>
      </c>
      <c r="U46" s="105">
        <v>1090300</v>
      </c>
      <c r="V46" s="106">
        <v>2201200</v>
      </c>
      <c r="W46" s="107">
        <v>2041700</v>
      </c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1703</v>
      </c>
      <c r="B47" s="111" t="s">
        <v>1477</v>
      </c>
      <c r="C47" s="112" t="s">
        <v>1478</v>
      </c>
      <c r="D47" s="21">
        <f t="shared" si="0"/>
        <v>2869516.03</v>
      </c>
      <c r="E47" s="24">
        <f t="shared" si="1"/>
        <v>627387.03</v>
      </c>
      <c r="F47" s="104"/>
      <c r="G47" s="104"/>
      <c r="H47" s="113"/>
      <c r="I47" s="113"/>
      <c r="J47" s="106"/>
      <c r="K47" s="107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1703</v>
      </c>
      <c r="B48" s="111" t="s">
        <v>1479</v>
      </c>
      <c r="C48" s="112" t="s">
        <v>1480</v>
      </c>
      <c r="D48" s="21">
        <f t="shared" si="0"/>
        <v>23130204.480000004</v>
      </c>
      <c r="E48" s="24">
        <f t="shared" si="1"/>
        <v>35071044.590000004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31">
        <v>2869516.03</v>
      </c>
      <c r="K48" s="32">
        <v>627387.03</v>
      </c>
      <c r="L48" s="105">
        <v>2733383.4</v>
      </c>
      <c r="M48" s="105">
        <v>483777.4</v>
      </c>
      <c r="N48" s="106">
        <v>2261643.7999999998</v>
      </c>
      <c r="O48" s="107">
        <v>6170698.0700000003</v>
      </c>
      <c r="P48" s="113">
        <v>3108067.97</v>
      </c>
      <c r="Q48" s="113">
        <v>12215144.41</v>
      </c>
      <c r="R48" s="106">
        <v>2654561.88</v>
      </c>
      <c r="S48" s="107">
        <v>6930810.6699999999</v>
      </c>
      <c r="T48" s="105">
        <v>2625448.7599999998</v>
      </c>
      <c r="U48" s="105">
        <v>6170192.3499999996</v>
      </c>
      <c r="V48" s="106">
        <v>2898741.1</v>
      </c>
      <c r="W48" s="107">
        <v>2609857.85</v>
      </c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1703</v>
      </c>
      <c r="B49" s="111" t="s">
        <v>1481</v>
      </c>
      <c r="C49" s="112" t="s">
        <v>1482</v>
      </c>
      <c r="D49" s="21">
        <f t="shared" si="0"/>
        <v>14171849.930000002</v>
      </c>
      <c r="E49" s="24">
        <f t="shared" si="1"/>
        <v>23178316.91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>
        <v>1599379.73</v>
      </c>
      <c r="K49" s="107">
        <v>1500</v>
      </c>
      <c r="L49" s="105">
        <v>1637194.8</v>
      </c>
      <c r="M49" s="105">
        <v>31283</v>
      </c>
      <c r="N49" s="106">
        <v>1401071.96</v>
      </c>
      <c r="O49" s="107">
        <v>4388821.7699999996</v>
      </c>
      <c r="P49" s="105">
        <v>1736226.62</v>
      </c>
      <c r="Q49" s="105">
        <v>7518989.7400000002</v>
      </c>
      <c r="R49" s="106">
        <v>1753864.68</v>
      </c>
      <c r="S49" s="107">
        <v>4070244.75</v>
      </c>
      <c r="T49" s="105">
        <v>2550034.64</v>
      </c>
      <c r="U49" s="105">
        <v>4769777.97</v>
      </c>
      <c r="V49" s="106">
        <v>2003271.16</v>
      </c>
      <c r="W49" s="107">
        <v>2099797.62</v>
      </c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1703</v>
      </c>
      <c r="B50" s="111" t="s">
        <v>1483</v>
      </c>
      <c r="C50" s="112" t="s">
        <v>1484</v>
      </c>
      <c r="D50" s="21">
        <f t="shared" si="0"/>
        <v>161729</v>
      </c>
      <c r="E50" s="24">
        <f t="shared" si="1"/>
        <v>449617</v>
      </c>
      <c r="F50" s="104">
        <v>8120</v>
      </c>
      <c r="G50" s="104">
        <v>0</v>
      </c>
      <c r="H50" s="105">
        <v>4965</v>
      </c>
      <c r="I50" s="105">
        <v>144447</v>
      </c>
      <c r="J50" s="106">
        <v>6475</v>
      </c>
      <c r="K50" s="107">
        <v>0</v>
      </c>
      <c r="L50" s="105">
        <v>1120</v>
      </c>
      <c r="M50" s="105">
        <v>325</v>
      </c>
      <c r="N50" s="106">
        <v>2916</v>
      </c>
      <c r="O50" s="107">
        <v>11700</v>
      </c>
      <c r="P50" s="105">
        <v>915</v>
      </c>
      <c r="Q50" s="105">
        <v>2705</v>
      </c>
      <c r="R50" s="106">
        <v>57435</v>
      </c>
      <c r="S50" s="107">
        <v>1020</v>
      </c>
      <c r="T50" s="105">
        <v>13910</v>
      </c>
      <c r="U50" s="105">
        <v>0</v>
      </c>
      <c r="V50" s="106">
        <v>2660</v>
      </c>
      <c r="W50" s="107">
        <v>51410</v>
      </c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1703</v>
      </c>
      <c r="B51" s="111" t="s">
        <v>1485</v>
      </c>
      <c r="C51" s="112" t="s">
        <v>1486</v>
      </c>
      <c r="D51" s="21">
        <f t="shared" si="0"/>
        <v>567007.4</v>
      </c>
      <c r="E51" s="24">
        <f t="shared" si="1"/>
        <v>514016.4</v>
      </c>
      <c r="F51" s="104">
        <v>0</v>
      </c>
      <c r="G51" s="104">
        <v>89637</v>
      </c>
      <c r="H51" s="113">
        <v>194690</v>
      </c>
      <c r="I51" s="113">
        <v>70944</v>
      </c>
      <c r="J51" s="106">
        <v>69688</v>
      </c>
      <c r="K51" s="107">
        <v>238010</v>
      </c>
      <c r="L51" s="113">
        <v>71830</v>
      </c>
      <c r="M51" s="113">
        <v>71909</v>
      </c>
      <c r="N51" s="31">
        <v>46229</v>
      </c>
      <c r="O51" s="32">
        <v>0</v>
      </c>
      <c r="P51" s="105">
        <v>38074</v>
      </c>
      <c r="Q51" s="105">
        <v>64793</v>
      </c>
      <c r="R51" s="31">
        <v>21558</v>
      </c>
      <c r="S51" s="32">
        <v>78098</v>
      </c>
      <c r="T51" s="113">
        <v>8542</v>
      </c>
      <c r="U51" s="113">
        <v>23386</v>
      </c>
      <c r="V51" s="31">
        <v>0</v>
      </c>
      <c r="W51" s="32">
        <v>10675</v>
      </c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1703</v>
      </c>
      <c r="B52" s="111" t="s">
        <v>1487</v>
      </c>
      <c r="C52" s="112" t="s">
        <v>1488</v>
      </c>
      <c r="D52" s="21">
        <f t="shared" si="0"/>
        <v>825506</v>
      </c>
      <c r="E52" s="24">
        <f t="shared" si="1"/>
        <v>919487.22</v>
      </c>
      <c r="F52" s="104">
        <v>53769</v>
      </c>
      <c r="G52" s="104">
        <v>77468</v>
      </c>
      <c r="H52" s="105">
        <v>32805</v>
      </c>
      <c r="I52" s="105">
        <v>49315</v>
      </c>
      <c r="J52" s="31">
        <v>186084.4</v>
      </c>
      <c r="K52" s="32">
        <v>104574.39999999999</v>
      </c>
      <c r="L52" s="105">
        <v>88070</v>
      </c>
      <c r="M52" s="105">
        <v>368849.22</v>
      </c>
      <c r="N52" s="106">
        <v>45450</v>
      </c>
      <c r="O52" s="107">
        <v>10990</v>
      </c>
      <c r="P52" s="113">
        <v>77908</v>
      </c>
      <c r="Q52" s="113">
        <v>66235</v>
      </c>
      <c r="R52" s="106">
        <v>25046</v>
      </c>
      <c r="S52" s="107">
        <v>26390</v>
      </c>
      <c r="T52" s="105">
        <v>93957</v>
      </c>
      <c r="U52" s="105">
        <v>211322</v>
      </c>
      <c r="V52" s="106">
        <v>93522</v>
      </c>
      <c r="W52" s="107">
        <v>39230</v>
      </c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1703</v>
      </c>
      <c r="B53" s="111" t="s">
        <v>1489</v>
      </c>
      <c r="C53" s="112" t="s">
        <v>70</v>
      </c>
      <c r="D53" s="21">
        <f t="shared" si="0"/>
        <v>2036297.26</v>
      </c>
      <c r="E53" s="24">
        <f t="shared" si="1"/>
        <v>3019269.86</v>
      </c>
      <c r="F53" s="104">
        <v>248463</v>
      </c>
      <c r="G53" s="104">
        <v>0</v>
      </c>
      <c r="H53" s="105">
        <v>122595</v>
      </c>
      <c r="I53" s="105">
        <v>165359</v>
      </c>
      <c r="J53" s="106">
        <v>314979</v>
      </c>
      <c r="K53" s="107">
        <v>69688</v>
      </c>
      <c r="L53" s="105">
        <v>233658</v>
      </c>
      <c r="M53" s="105">
        <v>770785</v>
      </c>
      <c r="N53" s="106">
        <v>370797</v>
      </c>
      <c r="O53" s="107">
        <v>503678</v>
      </c>
      <c r="P53" s="105">
        <v>113678</v>
      </c>
      <c r="Q53" s="105">
        <v>138501</v>
      </c>
      <c r="R53" s="106">
        <v>299678.26</v>
      </c>
      <c r="S53" s="107">
        <v>790188</v>
      </c>
      <c r="T53" s="105">
        <v>175228</v>
      </c>
      <c r="U53" s="105">
        <v>210165.26</v>
      </c>
      <c r="V53" s="106">
        <v>219481</v>
      </c>
      <c r="W53" s="107">
        <v>202147.6</v>
      </c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1703</v>
      </c>
      <c r="B54" s="111" t="s">
        <v>1490</v>
      </c>
      <c r="C54" s="112" t="s">
        <v>1491</v>
      </c>
      <c r="D54" s="21">
        <f t="shared" si="0"/>
        <v>1953281.5</v>
      </c>
      <c r="E54" s="24">
        <f t="shared" si="1"/>
        <v>1951958</v>
      </c>
      <c r="F54" s="104">
        <v>125129</v>
      </c>
      <c r="G54" s="104">
        <v>100440</v>
      </c>
      <c r="H54" s="105">
        <v>183239</v>
      </c>
      <c r="I54" s="105">
        <v>110321</v>
      </c>
      <c r="J54" s="106">
        <v>252719</v>
      </c>
      <c r="K54" s="107">
        <v>238446</v>
      </c>
      <c r="L54" s="105">
        <v>279598</v>
      </c>
      <c r="M54" s="105">
        <v>98520</v>
      </c>
      <c r="N54" s="106">
        <v>143731</v>
      </c>
      <c r="O54" s="107">
        <v>359862</v>
      </c>
      <c r="P54" s="105">
        <v>303465</v>
      </c>
      <c r="Q54" s="105">
        <v>162615</v>
      </c>
      <c r="R54" s="106">
        <v>147788</v>
      </c>
      <c r="S54" s="107">
        <v>106739</v>
      </c>
      <c r="T54" s="105">
        <v>190514.5</v>
      </c>
      <c r="U54" s="105">
        <v>127953</v>
      </c>
      <c r="V54" s="106">
        <v>152786</v>
      </c>
      <c r="W54" s="107">
        <v>156320</v>
      </c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1703</v>
      </c>
      <c r="B55" s="111" t="s">
        <v>1492</v>
      </c>
      <c r="C55" s="112" t="s">
        <v>1493</v>
      </c>
      <c r="D55" s="21">
        <f t="shared" si="0"/>
        <v>7521959.6900000004</v>
      </c>
      <c r="E55" s="24">
        <f t="shared" si="1"/>
        <v>7400419.2800000003</v>
      </c>
      <c r="F55" s="104">
        <v>65793</v>
      </c>
      <c r="G55" s="104">
        <v>5434.8</v>
      </c>
      <c r="H55" s="105">
        <v>279003</v>
      </c>
      <c r="I55" s="105">
        <v>10242</v>
      </c>
      <c r="J55" s="106">
        <v>427031</v>
      </c>
      <c r="K55" s="107">
        <v>729188</v>
      </c>
      <c r="L55" s="105">
        <v>259398</v>
      </c>
      <c r="M55" s="105">
        <v>112520</v>
      </c>
      <c r="N55" s="106">
        <v>122322</v>
      </c>
      <c r="O55" s="107">
        <v>4298</v>
      </c>
      <c r="P55" s="105">
        <v>118346</v>
      </c>
      <c r="Q55" s="105">
        <v>480294</v>
      </c>
      <c r="R55" s="106">
        <v>101809</v>
      </c>
      <c r="S55" s="107">
        <v>385811</v>
      </c>
      <c r="T55" s="105">
        <v>134626.4</v>
      </c>
      <c r="U55" s="105">
        <v>13696.4</v>
      </c>
      <c r="V55" s="106">
        <v>138754</v>
      </c>
      <c r="W55" s="107">
        <v>1470</v>
      </c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1703</v>
      </c>
      <c r="B56" s="111" t="s">
        <v>1494</v>
      </c>
      <c r="C56" s="112" t="s">
        <v>71</v>
      </c>
      <c r="D56" s="21">
        <f t="shared" si="0"/>
        <v>59393454.530000001</v>
      </c>
      <c r="E56" s="24">
        <f t="shared" si="1"/>
        <v>56995359.629999988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>
        <v>6301908.29</v>
      </c>
      <c r="K56" s="107">
        <v>6386653.0800000001</v>
      </c>
      <c r="L56" s="105">
        <v>6671423.6500000004</v>
      </c>
      <c r="M56" s="105">
        <v>15382682.029999999</v>
      </c>
      <c r="N56" s="106">
        <v>5944631.5099999998</v>
      </c>
      <c r="O56" s="107">
        <v>2200237.23</v>
      </c>
      <c r="P56" s="105">
        <v>7280255.75</v>
      </c>
      <c r="Q56" s="105">
        <v>9779254.2100000009</v>
      </c>
      <c r="R56" s="106">
        <v>6181139.9800000004</v>
      </c>
      <c r="S56" s="107">
        <v>3685430.91</v>
      </c>
      <c r="T56" s="105">
        <v>6677441.7800000003</v>
      </c>
      <c r="U56" s="105">
        <v>5385995.2999999998</v>
      </c>
      <c r="V56" s="106">
        <v>6817222.75</v>
      </c>
      <c r="W56" s="107">
        <v>8279090.1500000004</v>
      </c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1703</v>
      </c>
      <c r="B57" s="111" t="s">
        <v>1495</v>
      </c>
      <c r="C57" s="112" t="s">
        <v>1496</v>
      </c>
      <c r="D57" s="21">
        <f t="shared" si="0"/>
        <v>44562097.850000001</v>
      </c>
      <c r="E57" s="24">
        <f t="shared" si="1"/>
        <v>39137905.170000002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106">
        <v>6161305.9299999997</v>
      </c>
      <c r="K57" s="107">
        <v>625380.63</v>
      </c>
      <c r="L57" s="113">
        <v>6481319.7999999998</v>
      </c>
      <c r="M57" s="113">
        <v>10354924.199999999</v>
      </c>
      <c r="N57" s="31">
        <v>3903305.58</v>
      </c>
      <c r="O57" s="32">
        <v>6539658.7300000004</v>
      </c>
      <c r="P57" s="105">
        <v>5383998.3799999999</v>
      </c>
      <c r="Q57" s="105">
        <v>5105699.4000000004</v>
      </c>
      <c r="R57" s="31">
        <v>5817653.2800000003</v>
      </c>
      <c r="S57" s="32">
        <v>4245494.75</v>
      </c>
      <c r="T57" s="113">
        <v>5717062.0899999999</v>
      </c>
      <c r="U57" s="113">
        <v>3786043.09</v>
      </c>
      <c r="V57" s="31">
        <v>5816702.9199999999</v>
      </c>
      <c r="W57" s="32">
        <v>3770618.31</v>
      </c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1703</v>
      </c>
      <c r="B58" s="111" t="s">
        <v>1497</v>
      </c>
      <c r="C58" s="112" t="s">
        <v>1498</v>
      </c>
      <c r="D58" s="21">
        <f t="shared" si="0"/>
        <v>232403</v>
      </c>
      <c r="E58" s="24">
        <f t="shared" si="1"/>
        <v>232403</v>
      </c>
      <c r="F58" s="104">
        <v>30061</v>
      </c>
      <c r="G58" s="104">
        <v>30061</v>
      </c>
      <c r="H58" s="113">
        <v>28448</v>
      </c>
      <c r="I58" s="113">
        <v>28448</v>
      </c>
      <c r="J58" s="31">
        <v>37202</v>
      </c>
      <c r="K58" s="32">
        <v>37202</v>
      </c>
      <c r="L58" s="113">
        <v>26165</v>
      </c>
      <c r="M58" s="113">
        <v>26165</v>
      </c>
      <c r="N58" s="31">
        <v>18657</v>
      </c>
      <c r="O58" s="32">
        <v>18657</v>
      </c>
      <c r="P58" s="113">
        <v>33560</v>
      </c>
      <c r="Q58" s="113">
        <v>33560</v>
      </c>
      <c r="R58" s="31">
        <v>25009</v>
      </c>
      <c r="S58" s="32">
        <v>25009</v>
      </c>
      <c r="T58" s="113">
        <v>47230</v>
      </c>
      <c r="U58" s="113">
        <v>47230</v>
      </c>
      <c r="V58" s="31">
        <v>20137</v>
      </c>
      <c r="W58" s="32">
        <v>20137</v>
      </c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1703</v>
      </c>
      <c r="B59" s="111" t="s">
        <v>1499</v>
      </c>
      <c r="C59" s="112" t="s">
        <v>1500</v>
      </c>
      <c r="D59" s="21">
        <f t="shared" si="0"/>
        <v>241887</v>
      </c>
      <c r="E59" s="24">
        <f t="shared" si="1"/>
        <v>240998</v>
      </c>
      <c r="F59" s="104">
        <v>12952</v>
      </c>
      <c r="G59" s="104">
        <v>12952</v>
      </c>
      <c r="H59" s="113">
        <v>23972</v>
      </c>
      <c r="I59" s="113">
        <v>23972</v>
      </c>
      <c r="J59" s="31">
        <v>3136</v>
      </c>
      <c r="K59" s="32">
        <v>3136</v>
      </c>
      <c r="L59" s="113">
        <v>43996</v>
      </c>
      <c r="M59" s="113">
        <v>43996</v>
      </c>
      <c r="N59" s="31">
        <v>7319</v>
      </c>
      <c r="O59" s="32">
        <v>7319</v>
      </c>
      <c r="P59" s="113">
        <v>15643</v>
      </c>
      <c r="Q59" s="113">
        <v>15643</v>
      </c>
      <c r="R59" s="31">
        <v>7499</v>
      </c>
      <c r="S59" s="32">
        <v>7499</v>
      </c>
      <c r="T59" s="113">
        <v>100488</v>
      </c>
      <c r="U59" s="113">
        <v>100488</v>
      </c>
      <c r="V59" s="31">
        <v>29129</v>
      </c>
      <c r="W59" s="32">
        <v>29129</v>
      </c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1703</v>
      </c>
      <c r="B60" s="111" t="s">
        <v>1501</v>
      </c>
      <c r="C60" s="112" t="s">
        <v>1502</v>
      </c>
      <c r="D60" s="21">
        <f t="shared" si="0"/>
        <v>128232</v>
      </c>
      <c r="E60" s="24">
        <f t="shared" si="1"/>
        <v>0</v>
      </c>
      <c r="F60" s="104">
        <v>13374</v>
      </c>
      <c r="G60" s="104">
        <v>0</v>
      </c>
      <c r="H60" s="113">
        <v>13611</v>
      </c>
      <c r="I60" s="113">
        <v>0</v>
      </c>
      <c r="J60" s="31">
        <v>889</v>
      </c>
      <c r="K60" s="32">
        <v>0</v>
      </c>
      <c r="L60" s="113">
        <v>600</v>
      </c>
      <c r="M60" s="113">
        <v>0</v>
      </c>
      <c r="N60" s="31">
        <v>5324</v>
      </c>
      <c r="O60" s="32">
        <v>0</v>
      </c>
      <c r="P60" s="113">
        <v>19127</v>
      </c>
      <c r="Q60" s="113">
        <v>0</v>
      </c>
      <c r="R60" s="31">
        <v>7867</v>
      </c>
      <c r="S60" s="32">
        <v>0</v>
      </c>
      <c r="T60" s="113">
        <v>5075</v>
      </c>
      <c r="U60" s="113">
        <v>0</v>
      </c>
      <c r="V60" s="31">
        <v>7539</v>
      </c>
      <c r="W60" s="32">
        <v>0</v>
      </c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1703</v>
      </c>
      <c r="B61" s="111" t="s">
        <v>1503</v>
      </c>
      <c r="C61" s="112" t="s">
        <v>1504</v>
      </c>
      <c r="D61" s="21">
        <f t="shared" si="0"/>
        <v>148236</v>
      </c>
      <c r="E61" s="24">
        <f t="shared" si="1"/>
        <v>0</v>
      </c>
      <c r="F61" s="104">
        <v>3932</v>
      </c>
      <c r="G61" s="104">
        <v>0</v>
      </c>
      <c r="H61" s="105">
        <v>34654</v>
      </c>
      <c r="I61" s="105">
        <v>0</v>
      </c>
      <c r="J61" s="31">
        <v>55715</v>
      </c>
      <c r="K61" s="32">
        <v>0</v>
      </c>
      <c r="L61" s="105">
        <v>28855</v>
      </c>
      <c r="M61" s="105">
        <v>0</v>
      </c>
      <c r="N61" s="106">
        <v>3915</v>
      </c>
      <c r="O61" s="107">
        <v>0</v>
      </c>
      <c r="P61" s="113">
        <v>22324</v>
      </c>
      <c r="Q61" s="113">
        <v>0</v>
      </c>
      <c r="R61" s="106">
        <v>24537</v>
      </c>
      <c r="S61" s="107">
        <v>0</v>
      </c>
      <c r="T61" s="105">
        <v>3697</v>
      </c>
      <c r="U61" s="105">
        <v>0</v>
      </c>
      <c r="V61" s="106">
        <v>26322</v>
      </c>
      <c r="W61" s="107">
        <v>0</v>
      </c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1703</v>
      </c>
      <c r="B62" s="111" t="s">
        <v>1505</v>
      </c>
      <c r="C62" s="112" t="s">
        <v>1662</v>
      </c>
      <c r="D62" s="21">
        <f t="shared" si="0"/>
        <v>309</v>
      </c>
      <c r="E62" s="24">
        <f t="shared" si="1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>
        <v>309</v>
      </c>
      <c r="W62" s="107">
        <v>0</v>
      </c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1703</v>
      </c>
      <c r="B63" s="111" t="s">
        <v>1506</v>
      </c>
      <c r="C63" s="112" t="s">
        <v>1507</v>
      </c>
      <c r="D63" s="21">
        <f t="shared" si="0"/>
        <v>36966</v>
      </c>
      <c r="E63" s="24">
        <f t="shared" si="1"/>
        <v>36966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1703</v>
      </c>
      <c r="B64" s="111" t="s">
        <v>1508</v>
      </c>
      <c r="C64" s="112" t="s">
        <v>1509</v>
      </c>
      <c r="D64" s="21">
        <f t="shared" si="0"/>
        <v>323557</v>
      </c>
      <c r="E64" s="24">
        <f t="shared" si="1"/>
        <v>220549</v>
      </c>
      <c r="F64" s="104">
        <v>35131</v>
      </c>
      <c r="G64" s="104">
        <v>35131</v>
      </c>
      <c r="H64" s="105">
        <v>28499</v>
      </c>
      <c r="I64" s="105">
        <v>28499</v>
      </c>
      <c r="J64" s="106">
        <v>36966</v>
      </c>
      <c r="K64" s="107">
        <v>36966</v>
      </c>
      <c r="L64" s="105">
        <v>15669</v>
      </c>
      <c r="M64" s="105">
        <v>15669</v>
      </c>
      <c r="N64" s="106">
        <v>14720</v>
      </c>
      <c r="O64" s="107">
        <v>14720</v>
      </c>
      <c r="P64" s="105">
        <v>58896</v>
      </c>
      <c r="Q64" s="105">
        <v>58896</v>
      </c>
      <c r="R64" s="106">
        <v>14495</v>
      </c>
      <c r="S64" s="107">
        <v>14495</v>
      </c>
      <c r="T64" s="105">
        <v>30365</v>
      </c>
      <c r="U64" s="105">
        <v>30365</v>
      </c>
      <c r="V64" s="106">
        <v>22774</v>
      </c>
      <c r="W64" s="107">
        <v>22774</v>
      </c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1703</v>
      </c>
      <c r="B65" s="111" t="s">
        <v>1510</v>
      </c>
      <c r="C65" s="112" t="s">
        <v>1511</v>
      </c>
      <c r="D65" s="21">
        <f t="shared" si="0"/>
        <v>633644</v>
      </c>
      <c r="E65" s="24">
        <f t="shared" si="1"/>
        <v>330824.99</v>
      </c>
      <c r="F65" s="104">
        <v>61136</v>
      </c>
      <c r="G65" s="104">
        <v>0</v>
      </c>
      <c r="H65" s="105">
        <v>104527</v>
      </c>
      <c r="I65" s="105">
        <v>0</v>
      </c>
      <c r="J65" s="106">
        <v>103008</v>
      </c>
      <c r="K65" s="107">
        <v>0</v>
      </c>
      <c r="L65" s="105">
        <v>83655</v>
      </c>
      <c r="M65" s="105">
        <v>330824.99</v>
      </c>
      <c r="N65" s="106">
        <v>71373</v>
      </c>
      <c r="O65" s="107">
        <v>0</v>
      </c>
      <c r="P65" s="105">
        <v>97717</v>
      </c>
      <c r="Q65" s="105">
        <v>0</v>
      </c>
      <c r="R65" s="106">
        <v>70976</v>
      </c>
      <c r="S65" s="107">
        <v>0</v>
      </c>
      <c r="T65" s="105">
        <v>81236</v>
      </c>
      <c r="U65" s="105">
        <v>0</v>
      </c>
      <c r="V65" s="106">
        <v>63024</v>
      </c>
      <c r="W65" s="107">
        <v>0</v>
      </c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1703</v>
      </c>
      <c r="B66" s="111" t="s">
        <v>1512</v>
      </c>
      <c r="C66" s="112" t="s">
        <v>1513</v>
      </c>
      <c r="D66" s="21">
        <f t="shared" si="0"/>
        <v>323643</v>
      </c>
      <c r="E66" s="24">
        <f t="shared" si="1"/>
        <v>546369</v>
      </c>
      <c r="F66" s="104">
        <v>213</v>
      </c>
      <c r="G66" s="104">
        <v>0</v>
      </c>
      <c r="H66" s="105">
        <v>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0</v>
      </c>
      <c r="P66" s="105">
        <v>0</v>
      </c>
      <c r="Q66" s="105">
        <v>0</v>
      </c>
      <c r="R66" s="106">
        <v>0</v>
      </c>
      <c r="S66" s="107">
        <v>0</v>
      </c>
      <c r="T66" s="105">
        <v>0</v>
      </c>
      <c r="U66" s="105">
        <v>0</v>
      </c>
      <c r="V66" s="106">
        <v>0</v>
      </c>
      <c r="W66" s="107">
        <v>0</v>
      </c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1703</v>
      </c>
      <c r="B67" s="111" t="s">
        <v>1514</v>
      </c>
      <c r="C67" s="112" t="s">
        <v>1515</v>
      </c>
      <c r="D67" s="21">
        <f t="shared" ref="D67:D130" si="2">F67+H67+J68+L67+N67+P67+R67+T67+V67+X67+Z67+AB67</f>
        <v>1830789.25</v>
      </c>
      <c r="E67" s="24">
        <f t="shared" ref="E67:E130" si="3">G67+I67+K68+M67+O67+Q67+S67+U67+W67+Y67+AA67+AC67</f>
        <v>1566533.5</v>
      </c>
      <c r="F67" s="104">
        <v>283215</v>
      </c>
      <c r="G67" s="104">
        <v>509229</v>
      </c>
      <c r="H67" s="105">
        <v>118914</v>
      </c>
      <c r="I67" s="105">
        <v>0</v>
      </c>
      <c r="J67" s="106">
        <v>323430</v>
      </c>
      <c r="K67" s="107">
        <v>546369</v>
      </c>
      <c r="L67" s="105">
        <v>213929</v>
      </c>
      <c r="M67" s="105">
        <v>0</v>
      </c>
      <c r="N67" s="106">
        <v>216637.5</v>
      </c>
      <c r="O67" s="107">
        <v>442581.5</v>
      </c>
      <c r="P67" s="105">
        <v>306093</v>
      </c>
      <c r="Q67" s="105">
        <v>191811</v>
      </c>
      <c r="R67" s="106">
        <v>119723</v>
      </c>
      <c r="S67" s="107">
        <v>0</v>
      </c>
      <c r="T67" s="105">
        <v>280034</v>
      </c>
      <c r="U67" s="105">
        <v>148407</v>
      </c>
      <c r="V67" s="106">
        <v>290548</v>
      </c>
      <c r="W67" s="107">
        <v>274505</v>
      </c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1703</v>
      </c>
      <c r="B68" s="111" t="s">
        <v>1516</v>
      </c>
      <c r="C68" s="112" t="s">
        <v>57</v>
      </c>
      <c r="D68" s="21">
        <f t="shared" si="2"/>
        <v>45050</v>
      </c>
      <c r="E68" s="24">
        <f t="shared" si="3"/>
        <v>30663.75</v>
      </c>
      <c r="F68" s="104">
        <v>0</v>
      </c>
      <c r="G68" s="104">
        <v>0</v>
      </c>
      <c r="H68" s="105">
        <v>4250</v>
      </c>
      <c r="I68" s="105">
        <v>0</v>
      </c>
      <c r="J68" s="106">
        <v>1695.75</v>
      </c>
      <c r="K68" s="107">
        <v>0</v>
      </c>
      <c r="L68" s="105">
        <v>14246</v>
      </c>
      <c r="M68" s="105">
        <v>30663.75</v>
      </c>
      <c r="N68" s="106">
        <v>2040</v>
      </c>
      <c r="O68" s="107">
        <v>0</v>
      </c>
      <c r="P68" s="105">
        <v>0</v>
      </c>
      <c r="Q68" s="105">
        <v>0</v>
      </c>
      <c r="R68" s="106">
        <v>10812</v>
      </c>
      <c r="S68" s="107">
        <v>0</v>
      </c>
      <c r="T68" s="105">
        <v>0</v>
      </c>
      <c r="U68" s="105">
        <v>0</v>
      </c>
      <c r="V68" s="106">
        <v>13702</v>
      </c>
      <c r="W68" s="107">
        <v>0</v>
      </c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1703</v>
      </c>
      <c r="B69" s="111" t="s">
        <v>1517</v>
      </c>
      <c r="C69" s="112" t="s">
        <v>1518</v>
      </c>
      <c r="D69" s="21">
        <f t="shared" si="2"/>
        <v>0</v>
      </c>
      <c r="E69" s="24">
        <f t="shared" si="3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1703</v>
      </c>
      <c r="B70" s="111" t="s">
        <v>1519</v>
      </c>
      <c r="C70" s="112" t="s">
        <v>60</v>
      </c>
      <c r="D70" s="21">
        <f t="shared" si="2"/>
        <v>0</v>
      </c>
      <c r="E70" s="24">
        <f t="shared" si="3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1703</v>
      </c>
      <c r="B71" s="111" t="s">
        <v>1520</v>
      </c>
      <c r="C71" s="112" t="s">
        <v>62</v>
      </c>
      <c r="D71" s="21">
        <f t="shared" si="2"/>
        <v>517607.5</v>
      </c>
      <c r="E71" s="24">
        <f t="shared" si="3"/>
        <v>112412.5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1703</v>
      </c>
      <c r="B72" s="111" t="s">
        <v>1521</v>
      </c>
      <c r="C72" s="112" t="s">
        <v>1522</v>
      </c>
      <c r="D72" s="21">
        <f t="shared" si="2"/>
        <v>4947548.55</v>
      </c>
      <c r="E72" s="24">
        <f t="shared" si="3"/>
        <v>3360320.55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>
        <v>517607.5</v>
      </c>
      <c r="K72" s="107">
        <v>112412.5</v>
      </c>
      <c r="L72" s="105">
        <v>501052</v>
      </c>
      <c r="M72" s="105">
        <v>1886208</v>
      </c>
      <c r="N72" s="106">
        <v>555310.5</v>
      </c>
      <c r="O72" s="107">
        <v>66157.5</v>
      </c>
      <c r="P72" s="105">
        <v>351513</v>
      </c>
      <c r="Q72" s="105">
        <v>109217</v>
      </c>
      <c r="R72" s="106">
        <v>488339.5</v>
      </c>
      <c r="S72" s="107">
        <v>311712.5</v>
      </c>
      <c r="T72" s="105">
        <v>488552.9</v>
      </c>
      <c r="U72" s="105">
        <v>148472.9</v>
      </c>
      <c r="V72" s="106">
        <v>418855.1</v>
      </c>
      <c r="W72" s="107">
        <v>195632.1</v>
      </c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1703</v>
      </c>
      <c r="B73" s="111" t="s">
        <v>1523</v>
      </c>
      <c r="C73" s="112" t="s">
        <v>1524</v>
      </c>
      <c r="D73" s="21">
        <f t="shared" si="2"/>
        <v>7056955</v>
      </c>
      <c r="E73" s="24">
        <f t="shared" si="3"/>
        <v>12004270.42</v>
      </c>
      <c r="F73" s="104">
        <v>891884</v>
      </c>
      <c r="G73" s="104">
        <v>265992</v>
      </c>
      <c r="H73" s="105">
        <v>708893</v>
      </c>
      <c r="I73" s="105">
        <v>217757</v>
      </c>
      <c r="J73" s="106">
        <v>1258704</v>
      </c>
      <c r="K73" s="107">
        <v>526282</v>
      </c>
      <c r="L73" s="105">
        <v>1429167</v>
      </c>
      <c r="M73" s="105">
        <v>7984906.9199999999</v>
      </c>
      <c r="N73" s="106">
        <v>758389</v>
      </c>
      <c r="O73" s="107">
        <v>781749.5</v>
      </c>
      <c r="P73" s="105">
        <v>1263778</v>
      </c>
      <c r="Q73" s="105">
        <v>1169956</v>
      </c>
      <c r="R73" s="106">
        <v>785201</v>
      </c>
      <c r="S73" s="107">
        <v>764042</v>
      </c>
      <c r="T73" s="105">
        <v>665136</v>
      </c>
      <c r="U73" s="105">
        <v>278119</v>
      </c>
      <c r="V73" s="106">
        <v>554507</v>
      </c>
      <c r="W73" s="107">
        <v>541748</v>
      </c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1703</v>
      </c>
      <c r="B74" s="111" t="s">
        <v>1525</v>
      </c>
      <c r="C74" s="112" t="s">
        <v>1526</v>
      </c>
      <c r="D74" s="21">
        <f t="shared" si="2"/>
        <v>256807</v>
      </c>
      <c r="E74" s="24">
        <f t="shared" si="3"/>
        <v>91307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1703</v>
      </c>
      <c r="B75" s="111" t="s">
        <v>1527</v>
      </c>
      <c r="C75" s="112" t="s">
        <v>1528</v>
      </c>
      <c r="D75" s="21">
        <f t="shared" si="2"/>
        <v>2414325</v>
      </c>
      <c r="E75" s="24">
        <f t="shared" si="3"/>
        <v>2318110</v>
      </c>
      <c r="F75" s="104">
        <v>79357</v>
      </c>
      <c r="G75" s="104">
        <v>142827</v>
      </c>
      <c r="H75" s="105">
        <v>49211</v>
      </c>
      <c r="I75" s="105">
        <v>47128</v>
      </c>
      <c r="J75" s="106">
        <v>256807</v>
      </c>
      <c r="K75" s="107">
        <v>91307</v>
      </c>
      <c r="L75" s="105">
        <v>324226</v>
      </c>
      <c r="M75" s="105">
        <v>374728</v>
      </c>
      <c r="N75" s="106">
        <v>214579</v>
      </c>
      <c r="O75" s="107">
        <v>303067</v>
      </c>
      <c r="P75" s="105">
        <v>481217</v>
      </c>
      <c r="Q75" s="105">
        <v>170222</v>
      </c>
      <c r="R75" s="106">
        <v>220459</v>
      </c>
      <c r="S75" s="107">
        <v>188456</v>
      </c>
      <c r="T75" s="105">
        <v>701187</v>
      </c>
      <c r="U75" s="105">
        <v>226198</v>
      </c>
      <c r="V75" s="106">
        <v>344089</v>
      </c>
      <c r="W75" s="107">
        <v>857334</v>
      </c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1703</v>
      </c>
      <c r="B76" s="111" t="s">
        <v>1529</v>
      </c>
      <c r="C76" s="112" t="s">
        <v>1530</v>
      </c>
      <c r="D76" s="21">
        <f t="shared" si="2"/>
        <v>45711.9</v>
      </c>
      <c r="E76" s="24">
        <f t="shared" si="3"/>
        <v>11628.1</v>
      </c>
      <c r="F76" s="104">
        <v>2470</v>
      </c>
      <c r="G76" s="104">
        <v>2380</v>
      </c>
      <c r="H76" s="105">
        <v>1810</v>
      </c>
      <c r="I76" s="105">
        <v>0</v>
      </c>
      <c r="J76" s="106">
        <v>0</v>
      </c>
      <c r="K76" s="107">
        <v>8150</v>
      </c>
      <c r="L76" s="105">
        <v>7258.1</v>
      </c>
      <c r="M76" s="105">
        <v>680</v>
      </c>
      <c r="N76" s="106">
        <v>3815.5</v>
      </c>
      <c r="O76" s="107">
        <v>0</v>
      </c>
      <c r="P76" s="105">
        <v>6621</v>
      </c>
      <c r="Q76" s="105">
        <v>8568.1</v>
      </c>
      <c r="R76" s="106">
        <v>2741.8</v>
      </c>
      <c r="S76" s="107">
        <v>0</v>
      </c>
      <c r="T76" s="105">
        <v>6037</v>
      </c>
      <c r="U76" s="105">
        <v>0</v>
      </c>
      <c r="V76" s="106">
        <v>0</v>
      </c>
      <c r="W76" s="107">
        <v>0</v>
      </c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1703</v>
      </c>
      <c r="B77" s="111" t="s">
        <v>1531</v>
      </c>
      <c r="C77" s="112" t="s">
        <v>1532</v>
      </c>
      <c r="D77" s="21">
        <f t="shared" si="2"/>
        <v>4114</v>
      </c>
      <c r="E77" s="24">
        <f t="shared" si="3"/>
        <v>23341.5</v>
      </c>
      <c r="F77" s="104"/>
      <c r="G77" s="104"/>
      <c r="H77" s="105"/>
      <c r="I77" s="105"/>
      <c r="J77" s="106">
        <v>14958.5</v>
      </c>
      <c r="K77" s="107">
        <v>0</v>
      </c>
      <c r="L77" s="105">
        <v>0</v>
      </c>
      <c r="M77" s="105">
        <v>0</v>
      </c>
      <c r="N77" s="106">
        <v>0</v>
      </c>
      <c r="O77" s="107">
        <v>5932.48</v>
      </c>
      <c r="P77" s="105">
        <v>0</v>
      </c>
      <c r="Q77" s="105">
        <v>0</v>
      </c>
      <c r="R77" s="106">
        <v>0</v>
      </c>
      <c r="S77" s="107">
        <v>0</v>
      </c>
      <c r="T77" s="105">
        <v>0</v>
      </c>
      <c r="U77" s="105">
        <v>9026.02</v>
      </c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1703</v>
      </c>
      <c r="B78" s="111" t="s">
        <v>1533</v>
      </c>
      <c r="C78" s="112" t="s">
        <v>69</v>
      </c>
      <c r="D78" s="21">
        <f t="shared" si="2"/>
        <v>150718</v>
      </c>
      <c r="E78" s="24">
        <f t="shared" si="3"/>
        <v>37977</v>
      </c>
      <c r="F78" s="104">
        <v>45523</v>
      </c>
      <c r="G78" s="104">
        <v>0</v>
      </c>
      <c r="H78" s="105">
        <v>7121</v>
      </c>
      <c r="I78" s="105">
        <v>3170</v>
      </c>
      <c r="J78" s="106">
        <v>4114</v>
      </c>
      <c r="K78" s="107">
        <v>8383</v>
      </c>
      <c r="L78" s="105">
        <v>6062</v>
      </c>
      <c r="M78" s="105">
        <v>4540</v>
      </c>
      <c r="N78" s="106">
        <v>2301</v>
      </c>
      <c r="O78" s="107">
        <v>2804</v>
      </c>
      <c r="P78" s="105">
        <v>6380</v>
      </c>
      <c r="Q78" s="105">
        <v>5972</v>
      </c>
      <c r="R78" s="106">
        <v>8382</v>
      </c>
      <c r="S78" s="107">
        <v>0</v>
      </c>
      <c r="T78" s="105">
        <v>47152</v>
      </c>
      <c r="U78" s="105">
        <v>7209</v>
      </c>
      <c r="V78" s="106">
        <v>21025</v>
      </c>
      <c r="W78" s="107">
        <v>14282</v>
      </c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1703</v>
      </c>
      <c r="B79" s="111" t="s">
        <v>1534</v>
      </c>
      <c r="C79" s="112" t="s">
        <v>1535</v>
      </c>
      <c r="D79" s="21">
        <f t="shared" si="2"/>
        <v>269096</v>
      </c>
      <c r="E79" s="24">
        <f t="shared" si="3"/>
        <v>44556</v>
      </c>
      <c r="F79" s="104"/>
      <c r="G79" s="104"/>
      <c r="H79" s="105">
        <v>151148</v>
      </c>
      <c r="I79" s="105">
        <v>0</v>
      </c>
      <c r="J79" s="106">
        <v>6772</v>
      </c>
      <c r="K79" s="107">
        <v>0</v>
      </c>
      <c r="L79" s="105">
        <v>4767</v>
      </c>
      <c r="M79" s="105">
        <v>1306</v>
      </c>
      <c r="N79" s="106">
        <v>3078</v>
      </c>
      <c r="O79" s="107">
        <v>0</v>
      </c>
      <c r="P79" s="105">
        <v>5455</v>
      </c>
      <c r="Q79" s="105">
        <v>0</v>
      </c>
      <c r="R79" s="106">
        <v>53673</v>
      </c>
      <c r="S79" s="107">
        <v>0</v>
      </c>
      <c r="T79" s="105">
        <v>33350</v>
      </c>
      <c r="U79" s="105">
        <v>0</v>
      </c>
      <c r="V79" s="106">
        <v>17625</v>
      </c>
      <c r="W79" s="107">
        <v>43250</v>
      </c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1703</v>
      </c>
      <c r="B80" s="111" t="s">
        <v>1536</v>
      </c>
      <c r="C80" s="112" t="s">
        <v>1537</v>
      </c>
      <c r="D80" s="21">
        <f t="shared" si="2"/>
        <v>580678</v>
      </c>
      <c r="E80" s="24">
        <f t="shared" si="3"/>
        <v>24569</v>
      </c>
      <c r="F80" s="104"/>
      <c r="G80" s="104"/>
      <c r="H80" s="105">
        <v>63668</v>
      </c>
      <c r="I80" s="105">
        <v>0</v>
      </c>
      <c r="J80" s="106">
        <v>0</v>
      </c>
      <c r="K80" s="107">
        <v>0</v>
      </c>
      <c r="L80" s="105">
        <v>0</v>
      </c>
      <c r="M80" s="105">
        <v>0</v>
      </c>
      <c r="N80" s="106">
        <v>0</v>
      </c>
      <c r="O80" s="107">
        <v>0</v>
      </c>
      <c r="P80" s="105">
        <v>0</v>
      </c>
      <c r="Q80" s="105">
        <v>0</v>
      </c>
      <c r="R80" s="106">
        <v>70762</v>
      </c>
      <c r="S80" s="107">
        <v>3755</v>
      </c>
      <c r="T80" s="105">
        <v>275765</v>
      </c>
      <c r="U80" s="105">
        <v>18344</v>
      </c>
      <c r="V80" s="106">
        <v>0</v>
      </c>
      <c r="W80" s="107">
        <v>0</v>
      </c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1703</v>
      </c>
      <c r="B81" s="111" t="s">
        <v>1538</v>
      </c>
      <c r="C81" s="112" t="s">
        <v>1539</v>
      </c>
      <c r="D81" s="21">
        <f t="shared" si="2"/>
        <v>3434847</v>
      </c>
      <c r="E81" s="24">
        <f t="shared" si="3"/>
        <v>2895153</v>
      </c>
      <c r="F81" s="104">
        <v>104189</v>
      </c>
      <c r="G81" s="104">
        <v>117170</v>
      </c>
      <c r="H81" s="105">
        <v>203100</v>
      </c>
      <c r="I81" s="105">
        <v>63190</v>
      </c>
      <c r="J81" s="106">
        <v>170483</v>
      </c>
      <c r="K81" s="107">
        <v>2470</v>
      </c>
      <c r="L81" s="105">
        <v>70697</v>
      </c>
      <c r="M81" s="105">
        <v>0</v>
      </c>
      <c r="N81" s="106">
        <v>110483</v>
      </c>
      <c r="O81" s="107">
        <v>0</v>
      </c>
      <c r="P81" s="105">
        <v>74182</v>
      </c>
      <c r="Q81" s="105">
        <v>119941</v>
      </c>
      <c r="R81" s="106">
        <v>96157</v>
      </c>
      <c r="S81" s="107">
        <v>393241</v>
      </c>
      <c r="T81" s="105">
        <v>62368</v>
      </c>
      <c r="U81" s="105">
        <v>119622</v>
      </c>
      <c r="V81" s="106">
        <v>91602</v>
      </c>
      <c r="W81" s="107">
        <v>115</v>
      </c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1703</v>
      </c>
      <c r="B82" s="111" t="s">
        <v>1540</v>
      </c>
      <c r="C82" s="112" t="s">
        <v>1541</v>
      </c>
      <c r="D82" s="21">
        <f t="shared" si="2"/>
        <v>17273474.300000001</v>
      </c>
      <c r="E82" s="24">
        <f t="shared" si="3"/>
        <v>15953128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>
        <v>2622069</v>
      </c>
      <c r="K82" s="107">
        <v>2081874</v>
      </c>
      <c r="L82" s="105">
        <v>2170598</v>
      </c>
      <c r="M82" s="105">
        <v>2632541</v>
      </c>
      <c r="N82" s="106">
        <v>2323611</v>
      </c>
      <c r="O82" s="107">
        <v>2601595</v>
      </c>
      <c r="P82" s="105">
        <v>2693815</v>
      </c>
      <c r="Q82" s="105">
        <v>2369556</v>
      </c>
      <c r="R82" s="106">
        <v>1778002</v>
      </c>
      <c r="S82" s="107">
        <v>2402322</v>
      </c>
      <c r="T82" s="105">
        <v>1104136</v>
      </c>
      <c r="U82" s="105">
        <v>1787578</v>
      </c>
      <c r="V82" s="106">
        <v>1762332</v>
      </c>
      <c r="W82" s="107">
        <v>1531601</v>
      </c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1703</v>
      </c>
      <c r="B83" s="111" t="s">
        <v>1542</v>
      </c>
      <c r="C83" s="112" t="s">
        <v>1543</v>
      </c>
      <c r="D83" s="21">
        <f t="shared" si="2"/>
        <v>8304105.9499999993</v>
      </c>
      <c r="E83" s="24">
        <f t="shared" si="3"/>
        <v>6510922.209999999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>
        <v>982189.3</v>
      </c>
      <c r="K83" s="107">
        <v>1659.5</v>
      </c>
      <c r="L83" s="105">
        <v>944243.85</v>
      </c>
      <c r="M83" s="105">
        <v>3942668.8</v>
      </c>
      <c r="N83" s="106">
        <v>934086.5</v>
      </c>
      <c r="O83" s="107">
        <v>914426.6</v>
      </c>
      <c r="P83" s="105">
        <v>1100262.8</v>
      </c>
      <c r="Q83" s="105">
        <v>91391</v>
      </c>
      <c r="R83" s="106">
        <v>895102.1</v>
      </c>
      <c r="S83" s="107">
        <v>2862.5</v>
      </c>
      <c r="T83" s="105">
        <v>879648.5</v>
      </c>
      <c r="U83" s="105">
        <v>1468549.8</v>
      </c>
      <c r="V83" s="106">
        <v>1068034.1000000001</v>
      </c>
      <c r="W83" s="107">
        <v>66296.100000000006</v>
      </c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1703</v>
      </c>
      <c r="B84" s="111" t="s">
        <v>1544</v>
      </c>
      <c r="C84" s="112" t="s">
        <v>1545</v>
      </c>
      <c r="D84" s="21">
        <f t="shared" si="2"/>
        <v>7351342.4299999997</v>
      </c>
      <c r="E84" s="24">
        <f t="shared" si="3"/>
        <v>6482607.6400000006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106">
        <v>597227</v>
      </c>
      <c r="K84" s="107">
        <v>18756.46</v>
      </c>
      <c r="L84" s="113">
        <v>1305664</v>
      </c>
      <c r="M84" s="113">
        <v>1624339.79</v>
      </c>
      <c r="N84" s="31">
        <v>1262633</v>
      </c>
      <c r="O84" s="32">
        <v>707832.52</v>
      </c>
      <c r="P84" s="105">
        <v>971487.47</v>
      </c>
      <c r="Q84" s="105">
        <v>866388.09</v>
      </c>
      <c r="R84" s="31">
        <v>858307</v>
      </c>
      <c r="S84" s="32">
        <v>231827.31</v>
      </c>
      <c r="T84" s="113">
        <v>661762</v>
      </c>
      <c r="U84" s="113">
        <v>2725625.25</v>
      </c>
      <c r="V84" s="31">
        <v>587676</v>
      </c>
      <c r="W84" s="32">
        <v>0</v>
      </c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1703</v>
      </c>
      <c r="B85" s="111" t="s">
        <v>1546</v>
      </c>
      <c r="C85" s="112" t="s">
        <v>1547</v>
      </c>
      <c r="D85" s="21">
        <f t="shared" si="2"/>
        <v>544638.53999999992</v>
      </c>
      <c r="E85" s="24">
        <f t="shared" si="3"/>
        <v>247563.63</v>
      </c>
      <c r="F85" s="104">
        <v>45058.1</v>
      </c>
      <c r="G85" s="104">
        <v>0</v>
      </c>
      <c r="H85" s="113">
        <v>47790.81</v>
      </c>
      <c r="I85" s="113">
        <v>39599.75</v>
      </c>
      <c r="J85" s="31">
        <v>30616.959999999999</v>
      </c>
      <c r="K85" s="32">
        <v>44288.1</v>
      </c>
      <c r="L85" s="113">
        <v>41876.75</v>
      </c>
      <c r="M85" s="113">
        <v>69914.77</v>
      </c>
      <c r="N85" s="31">
        <v>33745.74</v>
      </c>
      <c r="O85" s="32">
        <v>9126</v>
      </c>
      <c r="P85" s="113">
        <v>66537.87</v>
      </c>
      <c r="Q85" s="113">
        <v>35981.75</v>
      </c>
      <c r="R85" s="31">
        <v>29026.55</v>
      </c>
      <c r="S85" s="32">
        <v>33460.74</v>
      </c>
      <c r="T85" s="113">
        <v>31891.919999999998</v>
      </c>
      <c r="U85" s="113">
        <v>53818.62</v>
      </c>
      <c r="V85" s="31">
        <v>43988</v>
      </c>
      <c r="W85" s="32">
        <v>5662</v>
      </c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1703</v>
      </c>
      <c r="B86" s="111" t="s">
        <v>1548</v>
      </c>
      <c r="C86" s="112" t="s">
        <v>1549</v>
      </c>
      <c r="D86" s="21">
        <f t="shared" si="2"/>
        <v>447709.68</v>
      </c>
      <c r="E86" s="24">
        <f t="shared" si="3"/>
        <v>475717.73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31">
        <v>204722.8</v>
      </c>
      <c r="K86" s="32">
        <v>0</v>
      </c>
      <c r="L86" s="105">
        <v>108246.5</v>
      </c>
      <c r="M86" s="105">
        <v>217791.33</v>
      </c>
      <c r="N86" s="106">
        <v>45240.5</v>
      </c>
      <c r="O86" s="107">
        <v>123040.05</v>
      </c>
      <c r="P86" s="113">
        <v>6134</v>
      </c>
      <c r="Q86" s="113">
        <v>43517.24</v>
      </c>
      <c r="R86" s="106">
        <v>32769.75</v>
      </c>
      <c r="S86" s="107">
        <v>11924.51</v>
      </c>
      <c r="T86" s="105">
        <v>15223.25</v>
      </c>
      <c r="U86" s="105">
        <v>6134</v>
      </c>
      <c r="V86" s="106">
        <v>53594.75</v>
      </c>
      <c r="W86" s="107">
        <v>19314.25</v>
      </c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1703</v>
      </c>
      <c r="B87" s="111" t="s">
        <v>41</v>
      </c>
      <c r="C87" s="112" t="s">
        <v>1550</v>
      </c>
      <c r="D87" s="21">
        <f t="shared" si="2"/>
        <v>0</v>
      </c>
      <c r="E87" s="24">
        <f t="shared" si="3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1703</v>
      </c>
      <c r="B88" s="111" t="s">
        <v>42</v>
      </c>
      <c r="C88" s="112" t="s">
        <v>1551</v>
      </c>
      <c r="D88" s="21">
        <f t="shared" si="2"/>
        <v>0</v>
      </c>
      <c r="E88" s="24">
        <f t="shared" si="3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1703</v>
      </c>
      <c r="B89" s="111" t="s">
        <v>43</v>
      </c>
      <c r="C89" s="112" t="s">
        <v>44</v>
      </c>
      <c r="D89" s="21">
        <f t="shared" si="2"/>
        <v>0</v>
      </c>
      <c r="E89" s="24">
        <f t="shared" si="3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1703</v>
      </c>
      <c r="B90" s="111" t="s">
        <v>45</v>
      </c>
      <c r="C90" s="112" t="s">
        <v>1552</v>
      </c>
      <c r="D90" s="21">
        <f t="shared" si="2"/>
        <v>1230357.68</v>
      </c>
      <c r="E90" s="24">
        <f t="shared" si="3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1703</v>
      </c>
      <c r="B91" s="111" t="s">
        <v>46</v>
      </c>
      <c r="C91" s="112" t="s">
        <v>1553</v>
      </c>
      <c r="D91" s="21">
        <f t="shared" si="2"/>
        <v>9523469.4800000004</v>
      </c>
      <c r="E91" s="24">
        <f t="shared" si="3"/>
        <v>9871477.6099999994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>
        <v>1230357.68</v>
      </c>
      <c r="K91" s="107">
        <v>0</v>
      </c>
      <c r="L91" s="105">
        <v>1422339.8</v>
      </c>
      <c r="M91" s="105">
        <v>2680537.85</v>
      </c>
      <c r="N91" s="106">
        <v>1577199.16</v>
      </c>
      <c r="O91" s="107">
        <v>1422339.8</v>
      </c>
      <c r="P91" s="105">
        <v>892633.92</v>
      </c>
      <c r="Q91" s="105">
        <v>1577199.16</v>
      </c>
      <c r="R91" s="106">
        <v>1115317.8600000001</v>
      </c>
      <c r="S91" s="107">
        <v>728510.85</v>
      </c>
      <c r="T91" s="105">
        <v>943031.56</v>
      </c>
      <c r="U91" s="105">
        <v>1472099.58</v>
      </c>
      <c r="V91" s="106">
        <v>882349.55</v>
      </c>
      <c r="W91" s="107">
        <v>750372.91</v>
      </c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1703</v>
      </c>
      <c r="B92" s="111" t="s">
        <v>47</v>
      </c>
      <c r="C92" s="112" t="s">
        <v>1554</v>
      </c>
      <c r="D92" s="21">
        <f t="shared" si="2"/>
        <v>6155050.7699999996</v>
      </c>
      <c r="E92" s="24">
        <f t="shared" si="3"/>
        <v>6155050.7699999996</v>
      </c>
      <c r="F92" s="104"/>
      <c r="G92" s="104"/>
      <c r="H92" s="105">
        <v>2007.5</v>
      </c>
      <c r="I92" s="105">
        <v>2007.5</v>
      </c>
      <c r="J92" s="106">
        <v>4011</v>
      </c>
      <c r="K92" s="107">
        <v>4011</v>
      </c>
      <c r="L92" s="105">
        <v>17771</v>
      </c>
      <c r="M92" s="105">
        <v>17771</v>
      </c>
      <c r="N92" s="106">
        <v>50</v>
      </c>
      <c r="O92" s="107">
        <v>50</v>
      </c>
      <c r="P92" s="105">
        <v>1656</v>
      </c>
      <c r="Q92" s="105">
        <v>1656</v>
      </c>
      <c r="R92" s="106">
        <v>15050</v>
      </c>
      <c r="S92" s="107">
        <v>15050</v>
      </c>
      <c r="T92" s="105">
        <v>6088.75</v>
      </c>
      <c r="U92" s="105">
        <v>6088.75</v>
      </c>
      <c r="V92" s="106">
        <v>12.5</v>
      </c>
      <c r="W92" s="107">
        <v>12.5</v>
      </c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1703</v>
      </c>
      <c r="B93" s="111" t="s">
        <v>48</v>
      </c>
      <c r="C93" s="112" t="s">
        <v>1555</v>
      </c>
      <c r="D93" s="21">
        <f t="shared" si="2"/>
        <v>51208782.280000001</v>
      </c>
      <c r="E93" s="24">
        <f t="shared" si="3"/>
        <v>51266903.68</v>
      </c>
      <c r="F93" s="104"/>
      <c r="G93" s="104"/>
      <c r="H93" s="105">
        <v>8051024.4900000002</v>
      </c>
      <c r="I93" s="105">
        <v>8051024.4900000002</v>
      </c>
      <c r="J93" s="106">
        <v>6112415.0199999996</v>
      </c>
      <c r="K93" s="107">
        <v>6112415.0199999996</v>
      </c>
      <c r="L93" s="105">
        <v>8734623.2899999991</v>
      </c>
      <c r="M93" s="105">
        <v>8734623.2899999991</v>
      </c>
      <c r="N93" s="106">
        <v>7611429.2000000002</v>
      </c>
      <c r="O93" s="107">
        <v>7611429.2000000002</v>
      </c>
      <c r="P93" s="105">
        <v>4732536.82</v>
      </c>
      <c r="Q93" s="105">
        <v>4732536.82</v>
      </c>
      <c r="R93" s="106">
        <v>7280326.3799999999</v>
      </c>
      <c r="S93" s="107">
        <v>7280326.3799999999</v>
      </c>
      <c r="T93" s="105">
        <v>5885502.7800000003</v>
      </c>
      <c r="U93" s="105">
        <v>5885502.7800000003</v>
      </c>
      <c r="V93" s="106">
        <v>8187049.8200000003</v>
      </c>
      <c r="W93" s="107">
        <v>8187049.8200000003</v>
      </c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1703</v>
      </c>
      <c r="B94" s="111" t="s">
        <v>49</v>
      </c>
      <c r="C94" s="112" t="s">
        <v>1556</v>
      </c>
      <c r="D94" s="21">
        <f t="shared" si="2"/>
        <v>3765990.62</v>
      </c>
      <c r="E94" s="24">
        <f t="shared" si="3"/>
        <v>3204365.4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>
        <v>726289.5</v>
      </c>
      <c r="K94" s="107">
        <v>784410.9</v>
      </c>
      <c r="L94" s="105">
        <v>784410.9</v>
      </c>
      <c r="M94" s="105">
        <v>252973.2</v>
      </c>
      <c r="N94" s="106">
        <v>252973.2</v>
      </c>
      <c r="O94" s="107">
        <v>407334.2</v>
      </c>
      <c r="P94" s="105">
        <v>407334.2</v>
      </c>
      <c r="Q94" s="105">
        <v>410279.6</v>
      </c>
      <c r="R94" s="106">
        <v>410279.6</v>
      </c>
      <c r="S94" s="107">
        <v>410480.9</v>
      </c>
      <c r="T94" s="105">
        <v>410480.9</v>
      </c>
      <c r="U94" s="105">
        <v>164192.35999999999</v>
      </c>
      <c r="V94" s="106">
        <v>164192.35999999999</v>
      </c>
      <c r="W94" s="107">
        <v>163958.96</v>
      </c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1703</v>
      </c>
      <c r="B95" s="111" t="s">
        <v>50</v>
      </c>
      <c r="C95" s="112" t="s">
        <v>1557</v>
      </c>
      <c r="D95" s="21">
        <f t="shared" si="2"/>
        <v>0</v>
      </c>
      <c r="E95" s="24">
        <f t="shared" si="3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1703</v>
      </c>
      <c r="B96" s="111" t="s">
        <v>1558</v>
      </c>
      <c r="C96" s="112" t="s">
        <v>1559</v>
      </c>
      <c r="D96" s="21">
        <f t="shared" si="2"/>
        <v>4432898.55</v>
      </c>
      <c r="E96" s="24">
        <f t="shared" si="3"/>
        <v>4817833.8</v>
      </c>
      <c r="F96" s="104"/>
      <c r="G96" s="104"/>
      <c r="H96" s="113"/>
      <c r="I96" s="113"/>
      <c r="J96" s="106"/>
      <c r="K96" s="107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1703</v>
      </c>
      <c r="B97" s="111" t="s">
        <v>51</v>
      </c>
      <c r="C97" s="112" t="s">
        <v>1560</v>
      </c>
      <c r="D97" s="21">
        <f t="shared" si="2"/>
        <v>40690981.089999996</v>
      </c>
      <c r="E97" s="24">
        <f t="shared" si="3"/>
        <v>37711712.199999996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31">
        <v>4432898.55</v>
      </c>
      <c r="K97" s="32">
        <v>4817833.8</v>
      </c>
      <c r="L97" s="105">
        <v>4817833.8</v>
      </c>
      <c r="M97" s="105">
        <v>3501935.6</v>
      </c>
      <c r="N97" s="106">
        <v>3501935.6</v>
      </c>
      <c r="O97" s="107">
        <v>3966630.95</v>
      </c>
      <c r="P97" s="113">
        <v>3966630.95</v>
      </c>
      <c r="Q97" s="113">
        <v>4196812.1500000004</v>
      </c>
      <c r="R97" s="106">
        <v>4196812.1500000004</v>
      </c>
      <c r="S97" s="107">
        <v>4364607.8</v>
      </c>
      <c r="T97" s="105">
        <v>4364607.8</v>
      </c>
      <c r="U97" s="105">
        <v>394752.32</v>
      </c>
      <c r="V97" s="106">
        <v>394752.32</v>
      </c>
      <c r="W97" s="107">
        <v>412610.16</v>
      </c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1703</v>
      </c>
      <c r="B98" s="111" t="s">
        <v>52</v>
      </c>
      <c r="C98" s="112" t="s">
        <v>1561</v>
      </c>
      <c r="D98" s="21">
        <f t="shared" si="2"/>
        <v>58100632.109999999</v>
      </c>
      <c r="E98" s="24">
        <f t="shared" si="3"/>
        <v>47522280.82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106">
        <v>11484269.67</v>
      </c>
      <c r="K98" s="107">
        <v>12180070.57</v>
      </c>
      <c r="L98" s="113">
        <v>12180070.57</v>
      </c>
      <c r="M98" s="113">
        <v>5952117.6500000004</v>
      </c>
      <c r="N98" s="31">
        <v>5952117.6500000004</v>
      </c>
      <c r="O98" s="32">
        <v>5929925.1799999997</v>
      </c>
      <c r="P98" s="105">
        <v>5929925.1799999997</v>
      </c>
      <c r="Q98" s="105">
        <v>6019056.0800000001</v>
      </c>
      <c r="R98" s="31">
        <v>6019056.0800000001</v>
      </c>
      <c r="S98" s="32">
        <v>6039157.1299999999</v>
      </c>
      <c r="T98" s="113">
        <v>6039157.1299999999</v>
      </c>
      <c r="U98" s="113">
        <v>539521.96</v>
      </c>
      <c r="V98" s="31">
        <v>539521.96</v>
      </c>
      <c r="W98" s="32">
        <v>540542.68000000005</v>
      </c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1703</v>
      </c>
      <c r="B99" s="111" t="s">
        <v>1697</v>
      </c>
      <c r="C99" s="112" t="s">
        <v>1562</v>
      </c>
      <c r="D99" s="21">
        <f t="shared" si="2"/>
        <v>1354052.87</v>
      </c>
      <c r="E99" s="24">
        <f t="shared" si="3"/>
        <v>2786977.1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1354052.87</v>
      </c>
      <c r="V99" s="31">
        <v>1354052.87</v>
      </c>
      <c r="W99" s="32">
        <v>1432924.23</v>
      </c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1703</v>
      </c>
      <c r="B100" s="111" t="s">
        <v>1698</v>
      </c>
      <c r="C100" s="112" t="s">
        <v>1663</v>
      </c>
      <c r="D100" s="21">
        <f t="shared" si="2"/>
        <v>2902342.04</v>
      </c>
      <c r="E100" s="24">
        <f t="shared" si="3"/>
        <v>2902342.04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1703</v>
      </c>
      <c r="B101" s="111" t="s">
        <v>53</v>
      </c>
      <c r="C101" s="112" t="s">
        <v>1563</v>
      </c>
      <c r="D101" s="21">
        <f t="shared" si="2"/>
        <v>26337989.240000002</v>
      </c>
      <c r="E101" s="24">
        <f t="shared" si="3"/>
        <v>26390228.240000002</v>
      </c>
      <c r="F101" s="104">
        <v>764046</v>
      </c>
      <c r="G101" s="104">
        <v>816285</v>
      </c>
      <c r="H101" s="105">
        <v>3846590</v>
      </c>
      <c r="I101" s="105">
        <v>3846590</v>
      </c>
      <c r="J101" s="31">
        <v>2902342.04</v>
      </c>
      <c r="K101" s="32">
        <v>2902342.04</v>
      </c>
      <c r="L101" s="105">
        <v>5266676</v>
      </c>
      <c r="M101" s="105">
        <v>5266676</v>
      </c>
      <c r="N101" s="106">
        <v>2567573.75</v>
      </c>
      <c r="O101" s="107">
        <v>2567573.75</v>
      </c>
      <c r="P101" s="113">
        <v>843192</v>
      </c>
      <c r="Q101" s="113">
        <v>843192</v>
      </c>
      <c r="R101" s="106">
        <v>3740504.49</v>
      </c>
      <c r="S101" s="107">
        <v>3740504.49</v>
      </c>
      <c r="T101" s="105">
        <v>3764319</v>
      </c>
      <c r="U101" s="105">
        <v>3764319</v>
      </c>
      <c r="V101" s="106">
        <v>5545088</v>
      </c>
      <c r="W101" s="107">
        <v>5545088</v>
      </c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1703</v>
      </c>
      <c r="B102" s="111" t="s">
        <v>54</v>
      </c>
      <c r="C102" s="112" t="s">
        <v>55</v>
      </c>
      <c r="D102" s="21">
        <f t="shared" si="2"/>
        <v>0</v>
      </c>
      <c r="E102" s="24">
        <f t="shared" si="3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1703</v>
      </c>
      <c r="B103" s="111" t="s">
        <v>63</v>
      </c>
      <c r="C103" s="112" t="s">
        <v>64</v>
      </c>
      <c r="D103" s="21">
        <f t="shared" si="2"/>
        <v>0</v>
      </c>
      <c r="E103" s="24">
        <f t="shared" si="3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1703</v>
      </c>
      <c r="B104" s="111" t="s">
        <v>65</v>
      </c>
      <c r="C104" s="112" t="s">
        <v>66</v>
      </c>
      <c r="D104" s="21">
        <f t="shared" si="2"/>
        <v>0</v>
      </c>
      <c r="E104" s="24">
        <f t="shared" si="3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1703</v>
      </c>
      <c r="B105" s="111" t="s">
        <v>72</v>
      </c>
      <c r="C105" s="112" t="s">
        <v>73</v>
      </c>
      <c r="D105" s="21">
        <f t="shared" si="2"/>
        <v>0</v>
      </c>
      <c r="E105" s="24">
        <f t="shared" si="3"/>
        <v>0</v>
      </c>
      <c r="F105" s="104"/>
      <c r="G105" s="104"/>
      <c r="H105" s="113"/>
      <c r="I105" s="113"/>
      <c r="J105" s="106"/>
      <c r="K105" s="107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1703</v>
      </c>
      <c r="B106" s="111" t="s">
        <v>74</v>
      </c>
      <c r="C106" s="112" t="s">
        <v>75</v>
      </c>
      <c r="D106" s="21">
        <f t="shared" si="2"/>
        <v>0</v>
      </c>
      <c r="E106" s="24">
        <f t="shared" si="3"/>
        <v>0</v>
      </c>
      <c r="F106" s="104"/>
      <c r="G106" s="104"/>
      <c r="H106" s="105"/>
      <c r="I106" s="105"/>
      <c r="J106" s="31"/>
      <c r="K106" s="32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1703</v>
      </c>
      <c r="B107" s="111" t="s">
        <v>76</v>
      </c>
      <c r="C107" s="112" t="s">
        <v>77</v>
      </c>
      <c r="D107" s="21">
        <f t="shared" si="2"/>
        <v>0</v>
      </c>
      <c r="E107" s="24">
        <f t="shared" si="3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1703</v>
      </c>
      <c r="B108" s="111" t="s">
        <v>78</v>
      </c>
      <c r="C108" s="112" t="s">
        <v>79</v>
      </c>
      <c r="D108" s="21">
        <f t="shared" si="2"/>
        <v>0</v>
      </c>
      <c r="E108" s="24">
        <f t="shared" si="3"/>
        <v>0</v>
      </c>
      <c r="F108" s="104"/>
      <c r="G108" s="104"/>
      <c r="H108" s="113"/>
      <c r="I108" s="113"/>
      <c r="J108" s="106"/>
      <c r="K108" s="107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1703</v>
      </c>
      <c r="B109" s="111" t="s">
        <v>80</v>
      </c>
      <c r="C109" s="112" t="s">
        <v>81</v>
      </c>
      <c r="D109" s="21">
        <f t="shared" si="2"/>
        <v>13707014.869999999</v>
      </c>
      <c r="E109" s="24">
        <f t="shared" si="3"/>
        <v>18145626.300000001</v>
      </c>
      <c r="F109" s="104"/>
      <c r="G109" s="104"/>
      <c r="H109" s="105"/>
      <c r="I109" s="105"/>
      <c r="J109" s="31"/>
      <c r="K109" s="32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1703</v>
      </c>
      <c r="B110" s="111" t="s">
        <v>82</v>
      </c>
      <c r="C110" s="112" t="s">
        <v>83</v>
      </c>
      <c r="D110" s="21">
        <f t="shared" si="2"/>
        <v>142578862.44</v>
      </c>
      <c r="E110" s="24">
        <f t="shared" si="3"/>
        <v>138050292.53999999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106">
        <v>13707014.869999999</v>
      </c>
      <c r="K110" s="107">
        <v>18145626.300000001</v>
      </c>
      <c r="L110" s="113">
        <v>18047932.829999998</v>
      </c>
      <c r="M110" s="113">
        <v>16688337.99</v>
      </c>
      <c r="N110" s="31">
        <v>18451738.940000001</v>
      </c>
      <c r="O110" s="32">
        <v>18074557.559999999</v>
      </c>
      <c r="P110" s="105">
        <v>16285464.640000001</v>
      </c>
      <c r="Q110" s="105">
        <v>17193947.879999999</v>
      </c>
      <c r="R110" s="31">
        <v>14025708.689999999</v>
      </c>
      <c r="S110" s="32">
        <v>11010612.140000001</v>
      </c>
      <c r="T110" s="113">
        <v>19602989.199999999</v>
      </c>
      <c r="U110" s="113">
        <v>17848011.649999999</v>
      </c>
      <c r="V110" s="31">
        <v>20282859.600000001</v>
      </c>
      <c r="W110" s="32">
        <v>20488949.460000001</v>
      </c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1703</v>
      </c>
      <c r="B111" s="111" t="s">
        <v>84</v>
      </c>
      <c r="C111" s="112" t="s">
        <v>85</v>
      </c>
      <c r="D111" s="21">
        <f t="shared" si="2"/>
        <v>46765020.849999994</v>
      </c>
      <c r="E111" s="24">
        <f t="shared" si="3"/>
        <v>43398852.920000002</v>
      </c>
      <c r="F111" s="104"/>
      <c r="G111" s="104"/>
      <c r="H111" s="105">
        <v>7309497.75</v>
      </c>
      <c r="I111" s="105">
        <v>5792406.5499999998</v>
      </c>
      <c r="J111" s="31">
        <v>5364657.05</v>
      </c>
      <c r="K111" s="32">
        <v>3979541.58</v>
      </c>
      <c r="L111" s="105">
        <v>6116657.6799999997</v>
      </c>
      <c r="M111" s="105">
        <v>5517724.8799999999</v>
      </c>
      <c r="N111" s="106">
        <v>5231168.45</v>
      </c>
      <c r="O111" s="107">
        <v>4498299.24</v>
      </c>
      <c r="P111" s="113">
        <v>6370603.7599999998</v>
      </c>
      <c r="Q111" s="113">
        <v>6100447.4000000004</v>
      </c>
      <c r="R111" s="106">
        <v>4242803.75</v>
      </c>
      <c r="S111" s="107">
        <v>4009497.49</v>
      </c>
      <c r="T111" s="105">
        <v>4395466.5999999996</v>
      </c>
      <c r="U111" s="105">
        <v>6047983.7800000003</v>
      </c>
      <c r="V111" s="106">
        <v>7114449.1600000001</v>
      </c>
      <c r="W111" s="107">
        <v>5448139.7400000002</v>
      </c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1703</v>
      </c>
      <c r="B112" s="111" t="s">
        <v>86</v>
      </c>
      <c r="C112" s="112" t="s">
        <v>87</v>
      </c>
      <c r="D112" s="21">
        <f t="shared" si="2"/>
        <v>46622392.259999998</v>
      </c>
      <c r="E112" s="24">
        <f t="shared" si="3"/>
        <v>48572282.779999994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>
        <v>5984373.7000000002</v>
      </c>
      <c r="K112" s="107">
        <v>5984353.8399999999</v>
      </c>
      <c r="L112" s="105">
        <v>6203308.6399999997</v>
      </c>
      <c r="M112" s="105">
        <v>6069356.7400000002</v>
      </c>
      <c r="N112" s="106">
        <v>4754856.13</v>
      </c>
      <c r="O112" s="107">
        <v>4536681.34</v>
      </c>
      <c r="P112" s="105">
        <v>4769202.1100000003</v>
      </c>
      <c r="Q112" s="105">
        <v>5329066.87</v>
      </c>
      <c r="R112" s="106">
        <v>5517479.7999999998</v>
      </c>
      <c r="S112" s="107">
        <v>6033930.5</v>
      </c>
      <c r="T112" s="105">
        <v>6909536.9500000002</v>
      </c>
      <c r="U112" s="105">
        <v>5926988.5099999998</v>
      </c>
      <c r="V112" s="106">
        <v>3944348.6</v>
      </c>
      <c r="W112" s="107">
        <v>4046599.3</v>
      </c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1703</v>
      </c>
      <c r="B113" s="111" t="s">
        <v>88</v>
      </c>
      <c r="C113" s="112" t="s">
        <v>89</v>
      </c>
      <c r="D113" s="21">
        <f t="shared" si="2"/>
        <v>20176041.630000003</v>
      </c>
      <c r="E113" s="24">
        <f t="shared" si="3"/>
        <v>20946270.709999997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106">
        <v>2717450.9</v>
      </c>
      <c r="K113" s="107">
        <v>2322372.8199999998</v>
      </c>
      <c r="L113" s="113">
        <v>2742728.02</v>
      </c>
      <c r="M113" s="113">
        <v>2246671.81</v>
      </c>
      <c r="N113" s="31">
        <v>1682750.44</v>
      </c>
      <c r="O113" s="32">
        <v>2251766.9300000002</v>
      </c>
      <c r="P113" s="105">
        <v>4314288.62</v>
      </c>
      <c r="Q113" s="105">
        <v>4134278.88</v>
      </c>
      <c r="R113" s="31">
        <v>2689651.49</v>
      </c>
      <c r="S113" s="32">
        <v>2480330.1800000002</v>
      </c>
      <c r="T113" s="113">
        <v>3751785.65</v>
      </c>
      <c r="U113" s="113">
        <v>2860527.45</v>
      </c>
      <c r="V113" s="31">
        <v>1900239.21</v>
      </c>
      <c r="W113" s="32">
        <v>3289742.41</v>
      </c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1703</v>
      </c>
      <c r="B114" s="111" t="s">
        <v>90</v>
      </c>
      <c r="C114" s="112" t="s">
        <v>91</v>
      </c>
      <c r="D114" s="21">
        <f t="shared" si="2"/>
        <v>67899</v>
      </c>
      <c r="E114" s="24">
        <f t="shared" si="3"/>
        <v>67899</v>
      </c>
      <c r="F114" s="104"/>
      <c r="G114" s="104"/>
      <c r="H114" s="105"/>
      <c r="I114" s="105"/>
      <c r="J114" s="31"/>
      <c r="K114" s="32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1703</v>
      </c>
      <c r="B115" s="111" t="s">
        <v>92</v>
      </c>
      <c r="C115" s="112" t="s">
        <v>93</v>
      </c>
      <c r="D115" s="21">
        <f t="shared" si="2"/>
        <v>1820208.43</v>
      </c>
      <c r="E115" s="24">
        <f t="shared" si="3"/>
        <v>1822061.3599999999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>
        <v>67899</v>
      </c>
      <c r="K115" s="107">
        <v>67899</v>
      </c>
      <c r="L115" s="105">
        <v>90035</v>
      </c>
      <c r="M115" s="105">
        <v>90035</v>
      </c>
      <c r="N115" s="106">
        <v>41010</v>
      </c>
      <c r="O115" s="107">
        <v>41010</v>
      </c>
      <c r="P115" s="105">
        <v>52200</v>
      </c>
      <c r="Q115" s="105">
        <v>52200</v>
      </c>
      <c r="R115" s="106">
        <v>127797.9</v>
      </c>
      <c r="S115" s="107">
        <v>127797.9</v>
      </c>
      <c r="T115" s="105">
        <v>135710</v>
      </c>
      <c r="U115" s="105">
        <v>135710</v>
      </c>
      <c r="V115" s="106">
        <v>136660</v>
      </c>
      <c r="W115" s="107">
        <v>136660</v>
      </c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1703</v>
      </c>
      <c r="B116" s="111" t="s">
        <v>94</v>
      </c>
      <c r="C116" s="112" t="s">
        <v>95</v>
      </c>
      <c r="D116" s="21">
        <f t="shared" si="2"/>
        <v>6256788.8800000008</v>
      </c>
      <c r="E116" s="24">
        <f t="shared" si="3"/>
        <v>6264857.1200000001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>
        <v>906748.55</v>
      </c>
      <c r="K116" s="107">
        <v>908601.48</v>
      </c>
      <c r="L116" s="105">
        <v>677030.55</v>
      </c>
      <c r="M116" s="105">
        <v>688063.62</v>
      </c>
      <c r="N116" s="106">
        <v>365363.20000000001</v>
      </c>
      <c r="O116" s="107">
        <v>360526.4</v>
      </c>
      <c r="P116" s="105">
        <v>706926.6</v>
      </c>
      <c r="Q116" s="105">
        <v>715564.37</v>
      </c>
      <c r="R116" s="106">
        <v>912561.4</v>
      </c>
      <c r="S116" s="107">
        <v>885675.38</v>
      </c>
      <c r="T116" s="105">
        <v>424818.25</v>
      </c>
      <c r="U116" s="105">
        <v>449638.21</v>
      </c>
      <c r="V116" s="106">
        <v>1535360.83</v>
      </c>
      <c r="W116" s="107">
        <v>1530541.21</v>
      </c>
      <c r="X116" s="105"/>
      <c r="Y116" s="105"/>
      <c r="Z116" s="106"/>
      <c r="AA116" s="107"/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1703</v>
      </c>
      <c r="B117" s="111" t="s">
        <v>96</v>
      </c>
      <c r="C117" s="112" t="s">
        <v>97</v>
      </c>
      <c r="D117" s="21">
        <f t="shared" si="2"/>
        <v>1060443.3</v>
      </c>
      <c r="E117" s="24">
        <f t="shared" si="3"/>
        <v>1235508.2</v>
      </c>
      <c r="F117" s="104"/>
      <c r="G117" s="104"/>
      <c r="H117" s="113">
        <v>53920</v>
      </c>
      <c r="I117" s="113">
        <v>53920</v>
      </c>
      <c r="J117" s="106"/>
      <c r="K117" s="107"/>
      <c r="L117" s="113"/>
      <c r="M117" s="113"/>
      <c r="N117" s="31"/>
      <c r="O117" s="32"/>
      <c r="P117" s="105"/>
      <c r="Q117" s="105"/>
      <c r="R117" s="31">
        <v>593960</v>
      </c>
      <c r="S117" s="32">
        <v>593960</v>
      </c>
      <c r="T117" s="113">
        <v>149440</v>
      </c>
      <c r="U117" s="113">
        <v>149440</v>
      </c>
      <c r="V117" s="31">
        <v>23000</v>
      </c>
      <c r="W117" s="32">
        <v>23000</v>
      </c>
      <c r="X117" s="113"/>
      <c r="Y117" s="113"/>
      <c r="Z117" s="31"/>
      <c r="AA117" s="32"/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1703</v>
      </c>
      <c r="B118" s="111" t="s">
        <v>98</v>
      </c>
      <c r="C118" s="112" t="s">
        <v>99</v>
      </c>
      <c r="D118" s="21">
        <f t="shared" si="2"/>
        <v>4122657.92</v>
      </c>
      <c r="E118" s="24">
        <f t="shared" si="3"/>
        <v>3914368.7600000002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>
        <v>240123.3</v>
      </c>
      <c r="K118" s="32">
        <v>415188.2</v>
      </c>
      <c r="L118" s="113">
        <v>831904.5</v>
      </c>
      <c r="M118" s="113">
        <v>574522</v>
      </c>
      <c r="N118" s="31">
        <v>458591.9</v>
      </c>
      <c r="O118" s="32">
        <v>585516.1</v>
      </c>
      <c r="P118" s="113">
        <v>296913.5</v>
      </c>
      <c r="Q118" s="113">
        <v>426320.6</v>
      </c>
      <c r="R118" s="31">
        <v>452908</v>
      </c>
      <c r="S118" s="32">
        <v>350191.13</v>
      </c>
      <c r="T118" s="113">
        <v>657689.4</v>
      </c>
      <c r="U118" s="113">
        <v>729072.81</v>
      </c>
      <c r="V118" s="31">
        <v>536688.1</v>
      </c>
      <c r="W118" s="32">
        <v>488613</v>
      </c>
      <c r="X118" s="113"/>
      <c r="Y118" s="113"/>
      <c r="Z118" s="31"/>
      <c r="AA118" s="32"/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1703</v>
      </c>
      <c r="B119" s="111" t="s">
        <v>100</v>
      </c>
      <c r="C119" s="112" t="s">
        <v>101</v>
      </c>
      <c r="D119" s="21">
        <f t="shared" si="2"/>
        <v>579308.69999999995</v>
      </c>
      <c r="E119" s="24">
        <f t="shared" si="3"/>
        <v>579308.69999999995</v>
      </c>
      <c r="F119" s="104"/>
      <c r="G119" s="104"/>
      <c r="H119" s="113"/>
      <c r="I119" s="113"/>
      <c r="J119" s="31"/>
      <c r="K119" s="32"/>
      <c r="L119" s="113">
        <v>14300</v>
      </c>
      <c r="M119" s="113">
        <v>14300</v>
      </c>
      <c r="N119" s="31">
        <v>6060</v>
      </c>
      <c r="O119" s="32">
        <v>6060</v>
      </c>
      <c r="P119" s="113"/>
      <c r="Q119" s="113"/>
      <c r="R119" s="31">
        <v>17419.599999999999</v>
      </c>
      <c r="S119" s="32">
        <v>17419.599999999999</v>
      </c>
      <c r="T119" s="113"/>
      <c r="U119" s="113"/>
      <c r="V119" s="31">
        <v>74252.600000000006</v>
      </c>
      <c r="W119" s="32">
        <v>74252.600000000006</v>
      </c>
      <c r="X119" s="113"/>
      <c r="Y119" s="113"/>
      <c r="Z119" s="31"/>
      <c r="AA119" s="32"/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1703</v>
      </c>
      <c r="B120" s="111" t="s">
        <v>102</v>
      </c>
      <c r="C120" s="112" t="s">
        <v>103</v>
      </c>
      <c r="D120" s="21">
        <f t="shared" si="2"/>
        <v>4065704.1000000006</v>
      </c>
      <c r="E120" s="24">
        <f t="shared" si="3"/>
        <v>4065704.1000000006</v>
      </c>
      <c r="F120" s="104"/>
      <c r="G120" s="104"/>
      <c r="H120" s="113">
        <v>381891.8</v>
      </c>
      <c r="I120" s="113">
        <v>381891.8</v>
      </c>
      <c r="J120" s="31">
        <v>467276.5</v>
      </c>
      <c r="K120" s="32">
        <v>467276.5</v>
      </c>
      <c r="L120" s="113">
        <v>1165665.6000000001</v>
      </c>
      <c r="M120" s="113">
        <v>1165665.6000000001</v>
      </c>
      <c r="N120" s="31">
        <v>484557.9</v>
      </c>
      <c r="O120" s="32">
        <v>484557.9</v>
      </c>
      <c r="P120" s="113">
        <v>510723.7</v>
      </c>
      <c r="Q120" s="113">
        <v>510723.7</v>
      </c>
      <c r="R120" s="31">
        <v>428833.3</v>
      </c>
      <c r="S120" s="32">
        <v>428833.3</v>
      </c>
      <c r="T120" s="113">
        <v>469027.2</v>
      </c>
      <c r="U120" s="113">
        <v>469027.2</v>
      </c>
      <c r="V120" s="31">
        <v>367302.6</v>
      </c>
      <c r="W120" s="32">
        <v>367302.6</v>
      </c>
      <c r="X120" s="113"/>
      <c r="Y120" s="113"/>
      <c r="Z120" s="31"/>
      <c r="AA120" s="32"/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1703</v>
      </c>
      <c r="B121" s="111" t="s">
        <v>104</v>
      </c>
      <c r="C121" s="112" t="s">
        <v>105</v>
      </c>
      <c r="D121" s="21">
        <f t="shared" si="2"/>
        <v>1214425.25</v>
      </c>
      <c r="E121" s="24">
        <f t="shared" si="3"/>
        <v>1207111.25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>
        <v>257702</v>
      </c>
      <c r="K121" s="32">
        <v>257702</v>
      </c>
      <c r="L121" s="113">
        <v>189174</v>
      </c>
      <c r="M121" s="113">
        <v>189174</v>
      </c>
      <c r="N121" s="31">
        <v>161537.04999999999</v>
      </c>
      <c r="O121" s="32">
        <v>147137.04999999999</v>
      </c>
      <c r="P121" s="113">
        <v>6680</v>
      </c>
      <c r="Q121" s="113">
        <v>6680</v>
      </c>
      <c r="R121" s="31">
        <v>141905</v>
      </c>
      <c r="S121" s="32">
        <v>135305</v>
      </c>
      <c r="T121" s="113">
        <v>120760</v>
      </c>
      <c r="U121" s="113">
        <v>136360</v>
      </c>
      <c r="V121" s="31">
        <v>68684</v>
      </c>
      <c r="W121" s="32">
        <v>63284</v>
      </c>
      <c r="X121" s="113"/>
      <c r="Y121" s="113"/>
      <c r="Z121" s="31"/>
      <c r="AA121" s="32"/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1703</v>
      </c>
      <c r="B122" s="111" t="s">
        <v>106</v>
      </c>
      <c r="C122" s="112" t="s">
        <v>107</v>
      </c>
      <c r="D122" s="21">
        <f t="shared" si="2"/>
        <v>1324170</v>
      </c>
      <c r="E122" s="24">
        <f t="shared" si="3"/>
        <v>1427511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>
        <v>1560</v>
      </c>
      <c r="K122" s="32">
        <v>5046</v>
      </c>
      <c r="L122" s="113">
        <v>100390</v>
      </c>
      <c r="M122" s="113">
        <v>90520</v>
      </c>
      <c r="N122" s="31">
        <v>390950</v>
      </c>
      <c r="O122" s="32">
        <v>400050</v>
      </c>
      <c r="P122" s="113">
        <v>319190</v>
      </c>
      <c r="Q122" s="113">
        <v>311735</v>
      </c>
      <c r="R122" s="31">
        <v>10800</v>
      </c>
      <c r="S122" s="32">
        <v>10830</v>
      </c>
      <c r="T122" s="113">
        <v>9700</v>
      </c>
      <c r="U122" s="113">
        <v>16985</v>
      </c>
      <c r="V122" s="31">
        <v>36310</v>
      </c>
      <c r="W122" s="32">
        <v>12915</v>
      </c>
      <c r="X122" s="113"/>
      <c r="Y122" s="113"/>
      <c r="Z122" s="31"/>
      <c r="AA122" s="32"/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1703</v>
      </c>
      <c r="B123" s="111" t="s">
        <v>108</v>
      </c>
      <c r="C123" s="112" t="s">
        <v>109</v>
      </c>
      <c r="D123" s="21">
        <f t="shared" si="2"/>
        <v>2389460.5</v>
      </c>
      <c r="E123" s="24">
        <f t="shared" si="3"/>
        <v>2402701.2400000002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>
        <v>174400</v>
      </c>
      <c r="K123" s="32">
        <v>293602</v>
      </c>
      <c r="L123" s="113">
        <v>371390</v>
      </c>
      <c r="M123" s="113">
        <v>284792</v>
      </c>
      <c r="N123" s="31">
        <v>105160</v>
      </c>
      <c r="O123" s="32">
        <v>139976</v>
      </c>
      <c r="P123" s="113">
        <v>319360</v>
      </c>
      <c r="Q123" s="113">
        <v>332104</v>
      </c>
      <c r="R123" s="31">
        <v>36690</v>
      </c>
      <c r="S123" s="32">
        <v>88502</v>
      </c>
      <c r="T123" s="113">
        <v>188030</v>
      </c>
      <c r="U123" s="113">
        <v>243742</v>
      </c>
      <c r="V123" s="31">
        <v>494218</v>
      </c>
      <c r="W123" s="32">
        <v>309672</v>
      </c>
      <c r="X123" s="113"/>
      <c r="Y123" s="113"/>
      <c r="Z123" s="31"/>
      <c r="AA123" s="32"/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1703</v>
      </c>
      <c r="B124" s="111" t="s">
        <v>110</v>
      </c>
      <c r="C124" s="112" t="s">
        <v>111</v>
      </c>
      <c r="D124" s="21">
        <f t="shared" si="2"/>
        <v>5168354.05</v>
      </c>
      <c r="E124" s="24">
        <f t="shared" si="3"/>
        <v>4950435.1899999995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31">
        <v>394212.5</v>
      </c>
      <c r="K124" s="32">
        <v>551955.24</v>
      </c>
      <c r="L124" s="105">
        <v>737654.5</v>
      </c>
      <c r="M124" s="105">
        <v>603467.46</v>
      </c>
      <c r="N124" s="106">
        <v>385834</v>
      </c>
      <c r="O124" s="107">
        <v>503648.68</v>
      </c>
      <c r="P124" s="113">
        <v>695537</v>
      </c>
      <c r="Q124" s="113">
        <v>609845.76000000001</v>
      </c>
      <c r="R124" s="106">
        <v>757732</v>
      </c>
      <c r="S124" s="107">
        <v>495474.4</v>
      </c>
      <c r="T124" s="105">
        <v>780612.5</v>
      </c>
      <c r="U124" s="105">
        <v>976701.1</v>
      </c>
      <c r="V124" s="106">
        <v>624863</v>
      </c>
      <c r="W124" s="107">
        <v>575565.56000000006</v>
      </c>
      <c r="X124" s="105"/>
      <c r="Y124" s="105"/>
      <c r="Z124" s="106"/>
      <c r="AA124" s="107"/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1703</v>
      </c>
      <c r="B125" s="111" t="s">
        <v>112</v>
      </c>
      <c r="C125" s="112" t="s">
        <v>113</v>
      </c>
      <c r="D125" s="21">
        <f t="shared" si="2"/>
        <v>3509248.49</v>
      </c>
      <c r="E125" s="24">
        <f t="shared" si="3"/>
        <v>3502088.49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>
        <v>271093.05</v>
      </c>
      <c r="K125" s="107">
        <v>271733.05</v>
      </c>
      <c r="L125" s="105">
        <v>421880.7</v>
      </c>
      <c r="M125" s="105">
        <v>422520.7</v>
      </c>
      <c r="N125" s="106">
        <v>425224</v>
      </c>
      <c r="O125" s="107">
        <v>425584</v>
      </c>
      <c r="P125" s="105">
        <v>176502.66</v>
      </c>
      <c r="Q125" s="105">
        <v>172322.66</v>
      </c>
      <c r="R125" s="106">
        <v>275079.84999999998</v>
      </c>
      <c r="S125" s="107">
        <v>275079.84999999998</v>
      </c>
      <c r="T125" s="105">
        <v>204052</v>
      </c>
      <c r="U125" s="105">
        <v>205092</v>
      </c>
      <c r="V125" s="106">
        <v>214291.74</v>
      </c>
      <c r="W125" s="107">
        <v>214291.74</v>
      </c>
      <c r="X125" s="105"/>
      <c r="Y125" s="105"/>
      <c r="Z125" s="106"/>
      <c r="AA125" s="107"/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1703</v>
      </c>
      <c r="B126" s="111" t="s">
        <v>114</v>
      </c>
      <c r="C126" s="112" t="s">
        <v>115</v>
      </c>
      <c r="D126" s="21">
        <f t="shared" si="2"/>
        <v>49092.2</v>
      </c>
      <c r="E126" s="24">
        <f t="shared" si="3"/>
        <v>49092.2</v>
      </c>
      <c r="F126" s="104"/>
      <c r="G126" s="104"/>
      <c r="H126" s="113">
        <v>950</v>
      </c>
      <c r="I126" s="113">
        <v>950</v>
      </c>
      <c r="J126" s="106"/>
      <c r="K126" s="107"/>
      <c r="L126" s="113"/>
      <c r="M126" s="113"/>
      <c r="N126" s="31"/>
      <c r="O126" s="32"/>
      <c r="P126" s="105"/>
      <c r="Q126" s="105"/>
      <c r="R126" s="31">
        <v>21200</v>
      </c>
      <c r="S126" s="32">
        <v>21200</v>
      </c>
      <c r="T126" s="113">
        <v>13092.2</v>
      </c>
      <c r="U126" s="113">
        <v>13092.2</v>
      </c>
      <c r="V126" s="31">
        <v>13850</v>
      </c>
      <c r="W126" s="32">
        <v>13850</v>
      </c>
      <c r="X126" s="113"/>
      <c r="Y126" s="113"/>
      <c r="Z126" s="31"/>
      <c r="AA126" s="32"/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1703</v>
      </c>
      <c r="B127" s="111" t="s">
        <v>116</v>
      </c>
      <c r="C127" s="112" t="s">
        <v>117</v>
      </c>
      <c r="D127" s="21">
        <f t="shared" si="2"/>
        <v>0</v>
      </c>
      <c r="E127" s="24">
        <f t="shared" si="3"/>
        <v>0</v>
      </c>
      <c r="F127" s="104"/>
      <c r="G127" s="104"/>
      <c r="H127" s="105"/>
      <c r="I127" s="105"/>
      <c r="J127" s="31"/>
      <c r="K127" s="32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1703</v>
      </c>
      <c r="B128" s="111" t="s">
        <v>118</v>
      </c>
      <c r="C128" s="112" t="s">
        <v>119</v>
      </c>
      <c r="D128" s="21">
        <f t="shared" si="2"/>
        <v>498358.54</v>
      </c>
      <c r="E128" s="24">
        <f t="shared" si="3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1703</v>
      </c>
      <c r="B129" s="111" t="s">
        <v>120</v>
      </c>
      <c r="C129" s="112" t="s">
        <v>121</v>
      </c>
      <c r="D129" s="21">
        <f t="shared" si="2"/>
        <v>0</v>
      </c>
      <c r="E129" s="24">
        <f t="shared" si="3"/>
        <v>0</v>
      </c>
      <c r="F129" s="104"/>
      <c r="G129" s="104"/>
      <c r="H129" s="113"/>
      <c r="I129" s="113"/>
      <c r="J129" s="106"/>
      <c r="K129" s="107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1703</v>
      </c>
      <c r="B130" s="111" t="s">
        <v>122</v>
      </c>
      <c r="C130" s="112" t="s">
        <v>123</v>
      </c>
      <c r="D130" s="21">
        <f t="shared" si="2"/>
        <v>0</v>
      </c>
      <c r="E130" s="24">
        <f t="shared" si="3"/>
        <v>0</v>
      </c>
      <c r="F130" s="104"/>
      <c r="G130" s="104"/>
      <c r="H130" s="105"/>
      <c r="I130" s="105"/>
      <c r="J130" s="31"/>
      <c r="K130" s="32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1703</v>
      </c>
      <c r="B131" s="111" t="s">
        <v>124</v>
      </c>
      <c r="C131" s="112" t="s">
        <v>125</v>
      </c>
      <c r="D131" s="21">
        <f t="shared" ref="D131:D194" si="4">F131+H131+J132+L131+N131+P131+R131+T131+V131+X131+Z131+AB131</f>
        <v>0</v>
      </c>
      <c r="E131" s="24">
        <f t="shared" ref="E131:E194" si="5">G131+I131+K132+M131+O131+Q131+S131+U131+W131+Y131+AA131+AC131</f>
        <v>0</v>
      </c>
      <c r="F131" s="104"/>
      <c r="G131" s="104"/>
      <c r="H131" s="113"/>
      <c r="I131" s="113"/>
      <c r="J131" s="106"/>
      <c r="K131" s="107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1703</v>
      </c>
      <c r="B132" s="111" t="s">
        <v>126</v>
      </c>
      <c r="C132" s="112" t="s">
        <v>127</v>
      </c>
      <c r="D132" s="21">
        <f t="shared" si="4"/>
        <v>0</v>
      </c>
      <c r="E132" s="24">
        <f t="shared" si="5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1703</v>
      </c>
      <c r="B133" s="111" t="s">
        <v>128</v>
      </c>
      <c r="C133" s="112" t="s">
        <v>129</v>
      </c>
      <c r="D133" s="21">
        <f t="shared" si="4"/>
        <v>0</v>
      </c>
      <c r="E133" s="24">
        <f t="shared" si="5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1703</v>
      </c>
      <c r="B134" s="111" t="s">
        <v>130</v>
      </c>
      <c r="C134" s="112" t="s">
        <v>131</v>
      </c>
      <c r="D134" s="21">
        <f t="shared" si="4"/>
        <v>0</v>
      </c>
      <c r="E134" s="24">
        <f t="shared" si="5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1703</v>
      </c>
      <c r="B135" s="111" t="s">
        <v>132</v>
      </c>
      <c r="C135" s="112" t="s">
        <v>133</v>
      </c>
      <c r="D135" s="21">
        <f t="shared" si="4"/>
        <v>0</v>
      </c>
      <c r="E135" s="24">
        <f t="shared" si="5"/>
        <v>392813.32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1703</v>
      </c>
      <c r="B136" s="111" t="s">
        <v>134</v>
      </c>
      <c r="C136" s="112" t="s">
        <v>135</v>
      </c>
      <c r="D136" s="21">
        <f t="shared" si="4"/>
        <v>0</v>
      </c>
      <c r="E136" s="24">
        <f t="shared" si="5"/>
        <v>3079149.56</v>
      </c>
      <c r="F136" s="104">
        <v>0</v>
      </c>
      <c r="G136" s="104">
        <v>392813.32</v>
      </c>
      <c r="H136" s="113">
        <v>0</v>
      </c>
      <c r="I136" s="113">
        <v>380141.92</v>
      </c>
      <c r="J136" s="31">
        <v>0</v>
      </c>
      <c r="K136" s="32">
        <v>392813.32</v>
      </c>
      <c r="L136" s="113">
        <v>0</v>
      </c>
      <c r="M136" s="113">
        <v>392813.32</v>
      </c>
      <c r="N136" s="31">
        <v>0</v>
      </c>
      <c r="O136" s="32">
        <v>354799.12</v>
      </c>
      <c r="P136" s="113">
        <v>0</v>
      </c>
      <c r="Q136" s="113">
        <v>405484.72</v>
      </c>
      <c r="R136" s="31">
        <v>0</v>
      </c>
      <c r="S136" s="32">
        <v>380141.92</v>
      </c>
      <c r="T136" s="113">
        <v>0</v>
      </c>
      <c r="U136" s="113">
        <v>392813.32</v>
      </c>
      <c r="V136" s="31">
        <v>0</v>
      </c>
      <c r="W136" s="32">
        <v>380141.92</v>
      </c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1703</v>
      </c>
      <c r="B137" s="111" t="s">
        <v>136</v>
      </c>
      <c r="C137" s="112" t="s">
        <v>137</v>
      </c>
      <c r="D137" s="21">
        <f t="shared" si="4"/>
        <v>0</v>
      </c>
      <c r="E137" s="24">
        <f t="shared" si="5"/>
        <v>0</v>
      </c>
      <c r="F137" s="104">
        <v>0</v>
      </c>
      <c r="G137" s="104">
        <v>0</v>
      </c>
      <c r="H137" s="105">
        <v>0</v>
      </c>
      <c r="I137" s="105">
        <v>0</v>
      </c>
      <c r="J137" s="31">
        <v>0</v>
      </c>
      <c r="K137" s="32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1703</v>
      </c>
      <c r="B138" s="111" t="s">
        <v>138</v>
      </c>
      <c r="C138" s="112" t="s">
        <v>139</v>
      </c>
      <c r="D138" s="21">
        <f t="shared" si="4"/>
        <v>0</v>
      </c>
      <c r="E138" s="24">
        <f t="shared" si="5"/>
        <v>1238488.22</v>
      </c>
      <c r="F138" s="104"/>
      <c r="G138" s="104"/>
      <c r="H138" s="113"/>
      <c r="I138" s="113"/>
      <c r="J138" s="106"/>
      <c r="K138" s="107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1703</v>
      </c>
      <c r="B139" s="111" t="s">
        <v>140</v>
      </c>
      <c r="C139" s="112" t="s">
        <v>141</v>
      </c>
      <c r="D139" s="21">
        <f t="shared" si="4"/>
        <v>0</v>
      </c>
      <c r="E139" s="24">
        <f t="shared" si="5"/>
        <v>9708149.5999999996</v>
      </c>
      <c r="F139" s="104">
        <v>0</v>
      </c>
      <c r="G139" s="104">
        <v>1238488.22</v>
      </c>
      <c r="H139" s="113">
        <v>0</v>
      </c>
      <c r="I139" s="113">
        <v>1198536.99</v>
      </c>
      <c r="J139" s="31">
        <v>0</v>
      </c>
      <c r="K139" s="32">
        <v>1238488.22</v>
      </c>
      <c r="L139" s="113">
        <v>0</v>
      </c>
      <c r="M139" s="113">
        <v>1238488.22</v>
      </c>
      <c r="N139" s="31">
        <v>0</v>
      </c>
      <c r="O139" s="32">
        <v>1118634.52</v>
      </c>
      <c r="P139" s="113">
        <v>0</v>
      </c>
      <c r="Q139" s="113">
        <v>1278439.45</v>
      </c>
      <c r="R139" s="31">
        <v>0</v>
      </c>
      <c r="S139" s="32">
        <v>1198536.99</v>
      </c>
      <c r="T139" s="113">
        <v>0</v>
      </c>
      <c r="U139" s="113">
        <v>1238488.22</v>
      </c>
      <c r="V139" s="31">
        <v>0</v>
      </c>
      <c r="W139" s="32">
        <v>1198536.99</v>
      </c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1703</v>
      </c>
      <c r="B140" s="111" t="s">
        <v>142</v>
      </c>
      <c r="C140" s="112" t="s">
        <v>143</v>
      </c>
      <c r="D140" s="21">
        <f t="shared" si="4"/>
        <v>0</v>
      </c>
      <c r="E140" s="24">
        <f t="shared" si="5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1703</v>
      </c>
      <c r="B141" s="111" t="s">
        <v>144</v>
      </c>
      <c r="C141" s="112" t="s">
        <v>145</v>
      </c>
      <c r="D141" s="21">
        <f t="shared" si="4"/>
        <v>0</v>
      </c>
      <c r="E141" s="24">
        <f t="shared" si="5"/>
        <v>30201.64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1703</v>
      </c>
      <c r="B142" s="111" t="s">
        <v>146</v>
      </c>
      <c r="C142" s="112" t="s">
        <v>147</v>
      </c>
      <c r="D142" s="21">
        <f t="shared" si="4"/>
        <v>0</v>
      </c>
      <c r="E142" s="24">
        <f t="shared" si="5"/>
        <v>236741.90999999995</v>
      </c>
      <c r="F142" s="104">
        <v>0</v>
      </c>
      <c r="G142" s="104">
        <v>30201.64</v>
      </c>
      <c r="H142" s="113">
        <v>0</v>
      </c>
      <c r="I142" s="113">
        <v>29227.4</v>
      </c>
      <c r="J142" s="31">
        <v>0</v>
      </c>
      <c r="K142" s="32">
        <v>30201.64</v>
      </c>
      <c r="L142" s="113">
        <v>0</v>
      </c>
      <c r="M142" s="113">
        <v>30201.64</v>
      </c>
      <c r="N142" s="31">
        <v>0</v>
      </c>
      <c r="O142" s="32">
        <v>27278.9</v>
      </c>
      <c r="P142" s="113">
        <v>0</v>
      </c>
      <c r="Q142" s="113">
        <v>31175.89</v>
      </c>
      <c r="R142" s="31">
        <v>0</v>
      </c>
      <c r="S142" s="32">
        <v>29227.4</v>
      </c>
      <c r="T142" s="113">
        <v>0</v>
      </c>
      <c r="U142" s="113">
        <v>30201.64</v>
      </c>
      <c r="V142" s="31">
        <v>0</v>
      </c>
      <c r="W142" s="32">
        <v>29227.4</v>
      </c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1703</v>
      </c>
      <c r="B143" s="111" t="s">
        <v>148</v>
      </c>
      <c r="C143" s="112" t="s">
        <v>149</v>
      </c>
      <c r="D143" s="21">
        <f t="shared" si="4"/>
        <v>0</v>
      </c>
      <c r="E143" s="24">
        <f t="shared" si="5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1703</v>
      </c>
      <c r="B144" s="111" t="s">
        <v>150</v>
      </c>
      <c r="C144" s="112" t="s">
        <v>151</v>
      </c>
      <c r="D144" s="21">
        <f t="shared" si="4"/>
        <v>0</v>
      </c>
      <c r="E144" s="24">
        <f t="shared" si="5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1703</v>
      </c>
      <c r="B145" s="111" t="s">
        <v>152</v>
      </c>
      <c r="C145" s="112" t="s">
        <v>153</v>
      </c>
      <c r="D145" s="21">
        <f t="shared" si="4"/>
        <v>0</v>
      </c>
      <c r="E145" s="24">
        <f t="shared" si="5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1703</v>
      </c>
      <c r="B146" s="111" t="s">
        <v>154</v>
      </c>
      <c r="C146" s="112" t="s">
        <v>155</v>
      </c>
      <c r="D146" s="21">
        <f t="shared" si="4"/>
        <v>0</v>
      </c>
      <c r="E146" s="24">
        <f t="shared" si="5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1703</v>
      </c>
      <c r="B147" s="111" t="s">
        <v>156</v>
      </c>
      <c r="C147" s="112" t="s">
        <v>157</v>
      </c>
      <c r="D147" s="21">
        <f t="shared" si="4"/>
        <v>0</v>
      </c>
      <c r="E147" s="24">
        <f t="shared" si="5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1703</v>
      </c>
      <c r="B148" s="111" t="s">
        <v>158</v>
      </c>
      <c r="C148" s="112" t="s">
        <v>159</v>
      </c>
      <c r="D148" s="21">
        <f t="shared" si="4"/>
        <v>0</v>
      </c>
      <c r="E148" s="24">
        <f t="shared" si="5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1703</v>
      </c>
      <c r="B149" s="111" t="s">
        <v>160</v>
      </c>
      <c r="C149" s="112" t="s">
        <v>161</v>
      </c>
      <c r="D149" s="21">
        <f t="shared" si="4"/>
        <v>0</v>
      </c>
      <c r="E149" s="24">
        <f t="shared" si="5"/>
        <v>0</v>
      </c>
      <c r="F149" s="104"/>
      <c r="G149" s="104"/>
      <c r="H149" s="105"/>
      <c r="I149" s="105"/>
      <c r="J149" s="31"/>
      <c r="K149" s="32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1703</v>
      </c>
      <c r="B150" s="111" t="s">
        <v>162</v>
      </c>
      <c r="C150" s="112" t="s">
        <v>163</v>
      </c>
      <c r="D150" s="21">
        <f t="shared" si="4"/>
        <v>0</v>
      </c>
      <c r="E150" s="24">
        <f t="shared" si="5"/>
        <v>0</v>
      </c>
      <c r="F150" s="104"/>
      <c r="G150" s="104"/>
      <c r="H150" s="113"/>
      <c r="I150" s="113"/>
      <c r="J150" s="106"/>
      <c r="K150" s="107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1703</v>
      </c>
      <c r="B151" s="111" t="s">
        <v>164</v>
      </c>
      <c r="C151" s="112" t="s">
        <v>165</v>
      </c>
      <c r="D151" s="21">
        <f t="shared" si="4"/>
        <v>0</v>
      </c>
      <c r="E151" s="24">
        <f t="shared" si="5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1703</v>
      </c>
      <c r="B152" s="111" t="s">
        <v>166</v>
      </c>
      <c r="C152" s="112" t="s">
        <v>167</v>
      </c>
      <c r="D152" s="21">
        <f t="shared" si="4"/>
        <v>0</v>
      </c>
      <c r="E152" s="24">
        <f t="shared" si="5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1703</v>
      </c>
      <c r="B153" s="111" t="s">
        <v>168</v>
      </c>
      <c r="C153" s="112" t="s">
        <v>169</v>
      </c>
      <c r="D153" s="21">
        <f t="shared" si="4"/>
        <v>0</v>
      </c>
      <c r="E153" s="24">
        <f t="shared" si="5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1703</v>
      </c>
      <c r="B154" s="111" t="s">
        <v>170</v>
      </c>
      <c r="C154" s="112" t="s">
        <v>171</v>
      </c>
      <c r="D154" s="21">
        <f t="shared" si="4"/>
        <v>0</v>
      </c>
      <c r="E154" s="24">
        <f t="shared" si="5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1703</v>
      </c>
      <c r="B155" s="111" t="s">
        <v>172</v>
      </c>
      <c r="C155" s="112" t="s">
        <v>173</v>
      </c>
      <c r="D155" s="21">
        <f t="shared" si="4"/>
        <v>0</v>
      </c>
      <c r="E155" s="24">
        <f t="shared" si="5"/>
        <v>0</v>
      </c>
      <c r="F155" s="104"/>
      <c r="G155" s="104"/>
      <c r="H155" s="105"/>
      <c r="I155" s="105"/>
      <c r="J155" s="31"/>
      <c r="K155" s="32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1703</v>
      </c>
      <c r="B156" s="111" t="s">
        <v>174</v>
      </c>
      <c r="C156" s="112" t="s">
        <v>175</v>
      </c>
      <c r="D156" s="21">
        <f t="shared" si="4"/>
        <v>0</v>
      </c>
      <c r="E156" s="24">
        <f t="shared" si="5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1703</v>
      </c>
      <c r="B157" s="111" t="s">
        <v>176</v>
      </c>
      <c r="C157" s="112" t="s">
        <v>177</v>
      </c>
      <c r="D157" s="21">
        <f t="shared" si="4"/>
        <v>0</v>
      </c>
      <c r="E157" s="24">
        <f t="shared" si="5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1703</v>
      </c>
      <c r="B158" s="111" t="s">
        <v>178</v>
      </c>
      <c r="C158" s="112" t="s">
        <v>179</v>
      </c>
      <c r="D158" s="21">
        <f t="shared" si="4"/>
        <v>0</v>
      </c>
      <c r="E158" s="24">
        <f t="shared" si="5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1703</v>
      </c>
      <c r="B159" s="111" t="s">
        <v>180</v>
      </c>
      <c r="C159" s="112" t="s">
        <v>181</v>
      </c>
      <c r="D159" s="21">
        <f t="shared" si="4"/>
        <v>0</v>
      </c>
      <c r="E159" s="24">
        <f t="shared" si="5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1703</v>
      </c>
      <c r="B160" s="111" t="s">
        <v>182</v>
      </c>
      <c r="C160" s="112" t="s">
        <v>183</v>
      </c>
      <c r="D160" s="21">
        <f t="shared" si="4"/>
        <v>0</v>
      </c>
      <c r="E160" s="24">
        <f t="shared" si="5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1703</v>
      </c>
      <c r="B161" s="111" t="s">
        <v>184</v>
      </c>
      <c r="C161" s="112" t="s">
        <v>185</v>
      </c>
      <c r="D161" s="21">
        <f t="shared" si="4"/>
        <v>0</v>
      </c>
      <c r="E161" s="24">
        <f t="shared" si="5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1703</v>
      </c>
      <c r="B162" s="111" t="s">
        <v>186</v>
      </c>
      <c r="C162" s="112" t="s">
        <v>187</v>
      </c>
      <c r="D162" s="21">
        <f t="shared" si="4"/>
        <v>0</v>
      </c>
      <c r="E162" s="24">
        <f t="shared" si="5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1703</v>
      </c>
      <c r="B163" s="111" t="s">
        <v>188</v>
      </c>
      <c r="C163" s="112" t="s">
        <v>189</v>
      </c>
      <c r="D163" s="21">
        <f t="shared" si="4"/>
        <v>0</v>
      </c>
      <c r="E163" s="24">
        <f t="shared" si="5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1703</v>
      </c>
      <c r="B164" s="111" t="s">
        <v>190</v>
      </c>
      <c r="C164" s="112" t="s">
        <v>191</v>
      </c>
      <c r="D164" s="21">
        <f t="shared" si="4"/>
        <v>0</v>
      </c>
      <c r="E164" s="24">
        <f t="shared" si="5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1703</v>
      </c>
      <c r="B165" s="111" t="s">
        <v>192</v>
      </c>
      <c r="C165" s="112" t="s">
        <v>193</v>
      </c>
      <c r="D165" s="21">
        <f t="shared" si="4"/>
        <v>0</v>
      </c>
      <c r="E165" s="24">
        <f t="shared" si="5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1703</v>
      </c>
      <c r="B166" s="111" t="s">
        <v>194</v>
      </c>
      <c r="C166" s="112" t="s">
        <v>195</v>
      </c>
      <c r="D166" s="21">
        <f t="shared" si="4"/>
        <v>0</v>
      </c>
      <c r="E166" s="24">
        <f t="shared" si="5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1703</v>
      </c>
      <c r="B167" s="111" t="s">
        <v>196</v>
      </c>
      <c r="C167" s="112" t="s">
        <v>197</v>
      </c>
      <c r="D167" s="21">
        <f t="shared" si="4"/>
        <v>0</v>
      </c>
      <c r="E167" s="24">
        <f t="shared" si="5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1703</v>
      </c>
      <c r="B168" s="111" t="s">
        <v>198</v>
      </c>
      <c r="C168" s="112" t="s">
        <v>199</v>
      </c>
      <c r="D168" s="21">
        <f t="shared" si="4"/>
        <v>0</v>
      </c>
      <c r="E168" s="24">
        <f t="shared" si="5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1703</v>
      </c>
      <c r="B169" s="111" t="s">
        <v>200</v>
      </c>
      <c r="C169" s="112" t="s">
        <v>201</v>
      </c>
      <c r="D169" s="21">
        <f t="shared" si="4"/>
        <v>0</v>
      </c>
      <c r="E169" s="24">
        <f t="shared" si="5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1703</v>
      </c>
      <c r="B170" s="111" t="s">
        <v>202</v>
      </c>
      <c r="C170" s="112" t="s">
        <v>203</v>
      </c>
      <c r="D170" s="21">
        <f t="shared" si="4"/>
        <v>0</v>
      </c>
      <c r="E170" s="24">
        <f t="shared" si="5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1703</v>
      </c>
      <c r="B171" s="111" t="s">
        <v>204</v>
      </c>
      <c r="C171" s="112" t="s">
        <v>205</v>
      </c>
      <c r="D171" s="21">
        <f t="shared" si="4"/>
        <v>0</v>
      </c>
      <c r="E171" s="24">
        <f t="shared" si="5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1703</v>
      </c>
      <c r="B172" s="111" t="s">
        <v>206</v>
      </c>
      <c r="C172" s="112" t="s">
        <v>207</v>
      </c>
      <c r="D172" s="21">
        <f t="shared" si="4"/>
        <v>0</v>
      </c>
      <c r="E172" s="24">
        <f t="shared" si="5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1703</v>
      </c>
      <c r="B173" s="111" t="s">
        <v>208</v>
      </c>
      <c r="C173" s="112" t="s">
        <v>209</v>
      </c>
      <c r="D173" s="21">
        <f t="shared" si="4"/>
        <v>0</v>
      </c>
      <c r="E173" s="24">
        <f t="shared" si="5"/>
        <v>232088.82</v>
      </c>
      <c r="F173" s="104"/>
      <c r="G173" s="104"/>
      <c r="H173" s="113"/>
      <c r="I173" s="113"/>
      <c r="J173" s="106"/>
      <c r="K173" s="107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1703</v>
      </c>
      <c r="B174" s="111" t="s">
        <v>210</v>
      </c>
      <c r="C174" s="112" t="s">
        <v>211</v>
      </c>
      <c r="D174" s="21">
        <f t="shared" si="4"/>
        <v>0</v>
      </c>
      <c r="E174" s="24">
        <f t="shared" si="5"/>
        <v>1831059.35</v>
      </c>
      <c r="F174" s="104">
        <v>0</v>
      </c>
      <c r="G174" s="104">
        <v>232088.82</v>
      </c>
      <c r="H174" s="113">
        <v>0</v>
      </c>
      <c r="I174" s="113">
        <v>224602.08</v>
      </c>
      <c r="J174" s="31">
        <v>0</v>
      </c>
      <c r="K174" s="32">
        <v>232088.82</v>
      </c>
      <c r="L174" s="113">
        <v>0</v>
      </c>
      <c r="M174" s="113">
        <v>232088.82</v>
      </c>
      <c r="N174" s="31">
        <v>0</v>
      </c>
      <c r="O174" s="32">
        <v>209628.61</v>
      </c>
      <c r="P174" s="113">
        <v>0</v>
      </c>
      <c r="Q174" s="113">
        <v>239575.56</v>
      </c>
      <c r="R174" s="31">
        <v>0</v>
      </c>
      <c r="S174" s="32">
        <v>224602.08</v>
      </c>
      <c r="T174" s="113">
        <v>0</v>
      </c>
      <c r="U174" s="113">
        <v>232088.82</v>
      </c>
      <c r="V174" s="31">
        <v>0</v>
      </c>
      <c r="W174" s="32">
        <v>224602.08</v>
      </c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1703</v>
      </c>
      <c r="B175" s="111" t="s">
        <v>212</v>
      </c>
      <c r="C175" s="112" t="s">
        <v>213</v>
      </c>
      <c r="D175" s="21">
        <f t="shared" si="4"/>
        <v>0</v>
      </c>
      <c r="E175" s="24">
        <f t="shared" si="5"/>
        <v>118088.01999999999</v>
      </c>
      <c r="F175" s="104">
        <v>0</v>
      </c>
      <c r="G175" s="104">
        <v>11782.48</v>
      </c>
      <c r="H175" s="105">
        <v>0</v>
      </c>
      <c r="I175" s="105">
        <v>11402.4</v>
      </c>
      <c r="J175" s="31">
        <v>0</v>
      </c>
      <c r="K175" s="32">
        <v>11782.48</v>
      </c>
      <c r="L175" s="105">
        <v>0</v>
      </c>
      <c r="M175" s="105">
        <v>11782.48</v>
      </c>
      <c r="N175" s="106">
        <v>0</v>
      </c>
      <c r="O175" s="107">
        <v>10642.24</v>
      </c>
      <c r="P175" s="113">
        <v>0</v>
      </c>
      <c r="Q175" s="113">
        <v>12162.56</v>
      </c>
      <c r="R175" s="106">
        <v>0</v>
      </c>
      <c r="S175" s="107">
        <v>11402.4</v>
      </c>
      <c r="T175" s="105">
        <v>0</v>
      </c>
      <c r="U175" s="105">
        <v>11782.48</v>
      </c>
      <c r="V175" s="106">
        <v>0</v>
      </c>
      <c r="W175" s="107">
        <v>11402.4</v>
      </c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1703</v>
      </c>
      <c r="B176" s="111" t="s">
        <v>214</v>
      </c>
      <c r="C176" s="112" t="s">
        <v>215</v>
      </c>
      <c r="D176" s="21">
        <f t="shared" si="4"/>
        <v>0</v>
      </c>
      <c r="E176" s="24">
        <f t="shared" si="5"/>
        <v>201678.84999999998</v>
      </c>
      <c r="F176" s="104">
        <v>0</v>
      </c>
      <c r="G176" s="104">
        <v>25728.58</v>
      </c>
      <c r="H176" s="113">
        <v>0</v>
      </c>
      <c r="I176" s="113">
        <v>24898.62</v>
      </c>
      <c r="J176" s="106">
        <v>0</v>
      </c>
      <c r="K176" s="107">
        <v>25728.58</v>
      </c>
      <c r="L176" s="113">
        <v>0</v>
      </c>
      <c r="M176" s="113">
        <v>25728.58</v>
      </c>
      <c r="N176" s="31">
        <v>0</v>
      </c>
      <c r="O176" s="32">
        <v>23238.720000000001</v>
      </c>
      <c r="P176" s="105">
        <v>0</v>
      </c>
      <c r="Q176" s="105">
        <v>26558.53</v>
      </c>
      <c r="R176" s="31">
        <v>0</v>
      </c>
      <c r="S176" s="32">
        <v>24898.62</v>
      </c>
      <c r="T176" s="113">
        <v>0</v>
      </c>
      <c r="U176" s="113">
        <v>25728.58</v>
      </c>
      <c r="V176" s="31">
        <v>0</v>
      </c>
      <c r="W176" s="32">
        <v>24898.62</v>
      </c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1703</v>
      </c>
      <c r="B177" s="111" t="s">
        <v>216</v>
      </c>
      <c r="C177" s="112" t="s">
        <v>217</v>
      </c>
      <c r="D177" s="21">
        <f t="shared" si="4"/>
        <v>0</v>
      </c>
      <c r="E177" s="24">
        <f t="shared" si="5"/>
        <v>0</v>
      </c>
      <c r="F177" s="104"/>
      <c r="G177" s="104"/>
      <c r="H177" s="105"/>
      <c r="I177" s="105"/>
      <c r="J177" s="31"/>
      <c r="K177" s="32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1703</v>
      </c>
      <c r="B178" s="111" t="s">
        <v>218</v>
      </c>
      <c r="C178" s="112" t="s">
        <v>1564</v>
      </c>
      <c r="D178" s="21">
        <f t="shared" si="4"/>
        <v>0</v>
      </c>
      <c r="E178" s="24">
        <f t="shared" si="5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1703</v>
      </c>
      <c r="B179" s="111" t="s">
        <v>219</v>
      </c>
      <c r="C179" s="112" t="s">
        <v>1565</v>
      </c>
      <c r="D179" s="21">
        <f t="shared" si="4"/>
        <v>0</v>
      </c>
      <c r="E179" s="24">
        <f t="shared" si="5"/>
        <v>0</v>
      </c>
      <c r="F179" s="104"/>
      <c r="G179" s="104"/>
      <c r="H179" s="113"/>
      <c r="I179" s="113"/>
      <c r="J179" s="106"/>
      <c r="K179" s="107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1703</v>
      </c>
      <c r="B180" s="111" t="s">
        <v>220</v>
      </c>
      <c r="C180" s="112" t="s">
        <v>221</v>
      </c>
      <c r="D180" s="21">
        <f t="shared" si="4"/>
        <v>0</v>
      </c>
      <c r="E180" s="24">
        <f t="shared" si="5"/>
        <v>0</v>
      </c>
      <c r="F180" s="104"/>
      <c r="G180" s="104"/>
      <c r="H180" s="105"/>
      <c r="I180" s="105"/>
      <c r="J180" s="31"/>
      <c r="K180" s="32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1703</v>
      </c>
      <c r="B181" s="111" t="s">
        <v>222</v>
      </c>
      <c r="C181" s="112" t="s">
        <v>223</v>
      </c>
      <c r="D181" s="21">
        <f t="shared" si="4"/>
        <v>0</v>
      </c>
      <c r="E181" s="24">
        <f t="shared" si="5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1703</v>
      </c>
      <c r="B182" s="111" t="s">
        <v>224</v>
      </c>
      <c r="C182" s="112" t="s">
        <v>225</v>
      </c>
      <c r="D182" s="21">
        <f t="shared" si="4"/>
        <v>0</v>
      </c>
      <c r="E182" s="24">
        <f t="shared" si="5"/>
        <v>0</v>
      </c>
      <c r="F182" s="104"/>
      <c r="G182" s="104"/>
      <c r="H182" s="113"/>
      <c r="I182" s="113"/>
      <c r="J182" s="106"/>
      <c r="K182" s="107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1703</v>
      </c>
      <c r="B183" s="111" t="s">
        <v>226</v>
      </c>
      <c r="C183" s="112" t="s">
        <v>227</v>
      </c>
      <c r="D183" s="21">
        <f t="shared" si="4"/>
        <v>0</v>
      </c>
      <c r="E183" s="24">
        <f t="shared" si="5"/>
        <v>0</v>
      </c>
      <c r="F183" s="104"/>
      <c r="G183" s="104"/>
      <c r="H183" s="105"/>
      <c r="I183" s="105"/>
      <c r="J183" s="31"/>
      <c r="K183" s="32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1703</v>
      </c>
      <c r="B184" s="111" t="s">
        <v>228</v>
      </c>
      <c r="C184" s="112" t="s">
        <v>229</v>
      </c>
      <c r="D184" s="21">
        <f t="shared" si="4"/>
        <v>0</v>
      </c>
      <c r="E184" s="24">
        <f t="shared" si="5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1703</v>
      </c>
      <c r="B185" s="111" t="s">
        <v>230</v>
      </c>
      <c r="C185" s="112" t="s">
        <v>231</v>
      </c>
      <c r="D185" s="21">
        <f t="shared" si="4"/>
        <v>0</v>
      </c>
      <c r="E185" s="24">
        <f t="shared" si="5"/>
        <v>0</v>
      </c>
      <c r="F185" s="104"/>
      <c r="G185" s="104"/>
      <c r="H185" s="113"/>
      <c r="I185" s="113"/>
      <c r="J185" s="106"/>
      <c r="K185" s="107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1703</v>
      </c>
      <c r="B186" s="111" t="s">
        <v>232</v>
      </c>
      <c r="C186" s="112" t="s">
        <v>233</v>
      </c>
      <c r="D186" s="21">
        <f t="shared" si="4"/>
        <v>0</v>
      </c>
      <c r="E186" s="24">
        <f t="shared" si="5"/>
        <v>0</v>
      </c>
      <c r="F186" s="104">
        <v>0</v>
      </c>
      <c r="G186" s="104">
        <v>0</v>
      </c>
      <c r="H186" s="105">
        <v>0</v>
      </c>
      <c r="I186" s="105">
        <v>0</v>
      </c>
      <c r="J186" s="31">
        <v>0</v>
      </c>
      <c r="K186" s="32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1703</v>
      </c>
      <c r="B187" s="111" t="s">
        <v>234</v>
      </c>
      <c r="C187" s="112" t="s">
        <v>235</v>
      </c>
      <c r="D187" s="21">
        <f t="shared" si="4"/>
        <v>0</v>
      </c>
      <c r="E187" s="24">
        <f t="shared" si="5"/>
        <v>0</v>
      </c>
      <c r="F187" s="104">
        <v>0</v>
      </c>
      <c r="G187" s="104">
        <v>0</v>
      </c>
      <c r="H187" s="113">
        <v>0</v>
      </c>
      <c r="I187" s="113">
        <v>0</v>
      </c>
      <c r="J187" s="106">
        <v>0</v>
      </c>
      <c r="K187" s="107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1703</v>
      </c>
      <c r="B188" s="111" t="s">
        <v>236</v>
      </c>
      <c r="C188" s="112" t="s">
        <v>237</v>
      </c>
      <c r="D188" s="21">
        <f t="shared" si="4"/>
        <v>0</v>
      </c>
      <c r="E188" s="24">
        <f t="shared" si="5"/>
        <v>76013.7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1703</v>
      </c>
      <c r="B189" s="111" t="s">
        <v>238</v>
      </c>
      <c r="C189" s="112" t="s">
        <v>239</v>
      </c>
      <c r="D189" s="21">
        <f t="shared" si="4"/>
        <v>0</v>
      </c>
      <c r="E189" s="24">
        <f t="shared" si="5"/>
        <v>595849.29999999993</v>
      </c>
      <c r="F189" s="104">
        <v>0</v>
      </c>
      <c r="G189" s="104">
        <v>76013.7</v>
      </c>
      <c r="H189" s="113">
        <v>0</v>
      </c>
      <c r="I189" s="113">
        <v>73561.64</v>
      </c>
      <c r="J189" s="31">
        <v>0</v>
      </c>
      <c r="K189" s="32">
        <v>76013.7</v>
      </c>
      <c r="L189" s="113">
        <v>0</v>
      </c>
      <c r="M189" s="113">
        <v>76013.7</v>
      </c>
      <c r="N189" s="31">
        <v>0</v>
      </c>
      <c r="O189" s="32">
        <v>68657.53</v>
      </c>
      <c r="P189" s="113">
        <v>0</v>
      </c>
      <c r="Q189" s="113">
        <v>78465.75</v>
      </c>
      <c r="R189" s="31">
        <v>0</v>
      </c>
      <c r="S189" s="32">
        <v>73561.64</v>
      </c>
      <c r="T189" s="113">
        <v>0</v>
      </c>
      <c r="U189" s="113">
        <v>76013.7</v>
      </c>
      <c r="V189" s="31">
        <v>0</v>
      </c>
      <c r="W189" s="32">
        <v>73561.64</v>
      </c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1703</v>
      </c>
      <c r="B190" s="111" t="s">
        <v>240</v>
      </c>
      <c r="C190" s="112" t="s">
        <v>241</v>
      </c>
      <c r="D190" s="21">
        <f t="shared" si="4"/>
        <v>0</v>
      </c>
      <c r="E190" s="24">
        <f t="shared" si="5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1703</v>
      </c>
      <c r="B191" s="111" t="s">
        <v>242</v>
      </c>
      <c r="C191" s="112" t="s">
        <v>243</v>
      </c>
      <c r="D191" s="21">
        <f t="shared" si="4"/>
        <v>0</v>
      </c>
      <c r="E191" s="24">
        <f t="shared" si="5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1703</v>
      </c>
      <c r="B192" s="111" t="s">
        <v>244</v>
      </c>
      <c r="C192" s="112" t="s">
        <v>245</v>
      </c>
      <c r="D192" s="21">
        <f t="shared" si="4"/>
        <v>0</v>
      </c>
      <c r="E192" s="24">
        <f t="shared" si="5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>
        <v>0</v>
      </c>
      <c r="S192" s="32">
        <v>0</v>
      </c>
      <c r="T192" s="113">
        <v>0</v>
      </c>
      <c r="U192" s="113">
        <v>0</v>
      </c>
      <c r="V192" s="31">
        <v>0</v>
      </c>
      <c r="W192" s="32">
        <v>0</v>
      </c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1703</v>
      </c>
      <c r="B193" s="111" t="s">
        <v>246</v>
      </c>
      <c r="C193" s="112" t="s">
        <v>247</v>
      </c>
      <c r="D193" s="21">
        <f t="shared" si="4"/>
        <v>0</v>
      </c>
      <c r="E193" s="24">
        <f t="shared" si="5"/>
        <v>0</v>
      </c>
      <c r="F193" s="104">
        <v>0</v>
      </c>
      <c r="G193" s="104">
        <v>0</v>
      </c>
      <c r="H193" s="105">
        <v>0</v>
      </c>
      <c r="I193" s="105">
        <v>0</v>
      </c>
      <c r="J193" s="31">
        <v>0</v>
      </c>
      <c r="K193" s="32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1703</v>
      </c>
      <c r="B194" s="111" t="s">
        <v>248</v>
      </c>
      <c r="C194" s="112" t="s">
        <v>249</v>
      </c>
      <c r="D194" s="21">
        <f t="shared" si="4"/>
        <v>0</v>
      </c>
      <c r="E194" s="24">
        <f t="shared" si="5"/>
        <v>0</v>
      </c>
      <c r="F194" s="104"/>
      <c r="G194" s="104"/>
      <c r="H194" s="113"/>
      <c r="I194" s="113"/>
      <c r="J194" s="106"/>
      <c r="K194" s="107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1703</v>
      </c>
      <c r="B195" s="111" t="s">
        <v>250</v>
      </c>
      <c r="C195" s="112" t="s">
        <v>251</v>
      </c>
      <c r="D195" s="21">
        <f t="shared" ref="D195:D258" si="6">F195+H195+J196+L195+N195+P195+R195+T195+V195+X195+Z195+AB195</f>
        <v>0</v>
      </c>
      <c r="E195" s="24">
        <f t="shared" ref="E195:E258" si="7">G195+I195+K196+M195+O195+Q195+S195+U195+W195+Y195+AA195+AC195</f>
        <v>0</v>
      </c>
      <c r="F195" s="104">
        <v>0</v>
      </c>
      <c r="G195" s="104">
        <v>0</v>
      </c>
      <c r="H195" s="105">
        <v>0</v>
      </c>
      <c r="I195" s="105">
        <v>0</v>
      </c>
      <c r="J195" s="31">
        <v>0</v>
      </c>
      <c r="K195" s="32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1703</v>
      </c>
      <c r="B196" s="111" t="s">
        <v>252</v>
      </c>
      <c r="C196" s="112" t="s">
        <v>253</v>
      </c>
      <c r="D196" s="21">
        <f t="shared" si="6"/>
        <v>0</v>
      </c>
      <c r="E196" s="24">
        <f t="shared" si="7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1703</v>
      </c>
      <c r="B197" s="111" t="s">
        <v>254</v>
      </c>
      <c r="C197" s="112" t="s">
        <v>255</v>
      </c>
      <c r="D197" s="21">
        <f t="shared" si="6"/>
        <v>0</v>
      </c>
      <c r="E197" s="24">
        <f t="shared" si="7"/>
        <v>0</v>
      </c>
      <c r="F197" s="104"/>
      <c r="G197" s="104"/>
      <c r="H197" s="113"/>
      <c r="I197" s="113"/>
      <c r="J197" s="106"/>
      <c r="K197" s="107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1703</v>
      </c>
      <c r="B198" s="111" t="s">
        <v>256</v>
      </c>
      <c r="C198" s="112" t="s">
        <v>257</v>
      </c>
      <c r="D198" s="21">
        <f t="shared" si="6"/>
        <v>0</v>
      </c>
      <c r="E198" s="24">
        <f t="shared" si="7"/>
        <v>0</v>
      </c>
      <c r="F198" s="104"/>
      <c r="G198" s="104"/>
      <c r="H198" s="105"/>
      <c r="I198" s="105"/>
      <c r="J198" s="31"/>
      <c r="K198" s="32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1703</v>
      </c>
      <c r="B199" s="111" t="s">
        <v>258</v>
      </c>
      <c r="C199" s="112" t="s">
        <v>259</v>
      </c>
      <c r="D199" s="21">
        <f t="shared" si="6"/>
        <v>0</v>
      </c>
      <c r="E199" s="24">
        <f t="shared" si="7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1703</v>
      </c>
      <c r="B200" s="111" t="s">
        <v>260</v>
      </c>
      <c r="C200" s="112" t="s">
        <v>261</v>
      </c>
      <c r="D200" s="21">
        <f t="shared" si="6"/>
        <v>0</v>
      </c>
      <c r="E200" s="24">
        <f t="shared" si="7"/>
        <v>0</v>
      </c>
      <c r="F200" s="104"/>
      <c r="G200" s="104"/>
      <c r="H200" s="113"/>
      <c r="I200" s="113"/>
      <c r="J200" s="106"/>
      <c r="K200" s="107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1703</v>
      </c>
      <c r="B201" s="111" t="s">
        <v>262</v>
      </c>
      <c r="C201" s="112" t="s">
        <v>263</v>
      </c>
      <c r="D201" s="21">
        <f t="shared" si="6"/>
        <v>0</v>
      </c>
      <c r="E201" s="24">
        <f t="shared" si="7"/>
        <v>0</v>
      </c>
      <c r="F201" s="104"/>
      <c r="G201" s="104"/>
      <c r="H201" s="105"/>
      <c r="I201" s="105"/>
      <c r="J201" s="31"/>
      <c r="K201" s="32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1703</v>
      </c>
      <c r="B202" s="111" t="s">
        <v>264</v>
      </c>
      <c r="C202" s="112" t="s">
        <v>265</v>
      </c>
      <c r="D202" s="21">
        <f t="shared" si="6"/>
        <v>24249100</v>
      </c>
      <c r="E202" s="24">
        <f t="shared" si="7"/>
        <v>2490000</v>
      </c>
      <c r="F202" s="104">
        <v>0</v>
      </c>
      <c r="G202" s="104">
        <v>0</v>
      </c>
      <c r="H202" s="105">
        <v>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2152000</v>
      </c>
      <c r="S202" s="107">
        <v>0</v>
      </c>
      <c r="T202" s="105">
        <v>18670600</v>
      </c>
      <c r="U202" s="105">
        <v>2490000</v>
      </c>
      <c r="V202" s="106">
        <v>3426500</v>
      </c>
      <c r="W202" s="107">
        <v>0</v>
      </c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1703</v>
      </c>
      <c r="B203" s="111" t="s">
        <v>266</v>
      </c>
      <c r="C203" s="112" t="s">
        <v>267</v>
      </c>
      <c r="D203" s="21">
        <f t="shared" si="6"/>
        <v>0</v>
      </c>
      <c r="E203" s="24">
        <f t="shared" si="7"/>
        <v>494685.66</v>
      </c>
      <c r="F203" s="104"/>
      <c r="G203" s="104"/>
      <c r="H203" s="113"/>
      <c r="I203" s="113"/>
      <c r="J203" s="106"/>
      <c r="K203" s="107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1703</v>
      </c>
      <c r="B204" s="111" t="s">
        <v>268</v>
      </c>
      <c r="C204" s="112" t="s">
        <v>269</v>
      </c>
      <c r="D204" s="21">
        <f t="shared" si="6"/>
        <v>2489999</v>
      </c>
      <c r="E204" s="24">
        <f t="shared" si="7"/>
        <v>4618946.3999999994</v>
      </c>
      <c r="F204" s="104">
        <v>0</v>
      </c>
      <c r="G204" s="104">
        <v>509852.01</v>
      </c>
      <c r="H204" s="105">
        <v>0</v>
      </c>
      <c r="I204" s="105">
        <v>492914.93</v>
      </c>
      <c r="J204" s="31">
        <v>0</v>
      </c>
      <c r="K204" s="32">
        <v>494685.66</v>
      </c>
      <c r="L204" s="105">
        <v>0</v>
      </c>
      <c r="M204" s="105">
        <v>494685.66</v>
      </c>
      <c r="N204" s="106">
        <v>0</v>
      </c>
      <c r="O204" s="107">
        <v>446812.86</v>
      </c>
      <c r="P204" s="113">
        <v>0</v>
      </c>
      <c r="Q204" s="113">
        <v>510643.26</v>
      </c>
      <c r="R204" s="106">
        <v>0</v>
      </c>
      <c r="S204" s="107">
        <v>581632.17000000004</v>
      </c>
      <c r="T204" s="105">
        <v>2489999</v>
      </c>
      <c r="U204" s="105">
        <v>637574.43000000005</v>
      </c>
      <c r="V204" s="106">
        <v>0</v>
      </c>
      <c r="W204" s="107">
        <v>944831.08</v>
      </c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1703</v>
      </c>
      <c r="B205" s="111" t="s">
        <v>270</v>
      </c>
      <c r="C205" s="112" t="s">
        <v>271</v>
      </c>
      <c r="D205" s="21">
        <f t="shared" si="6"/>
        <v>0</v>
      </c>
      <c r="E205" s="24">
        <f t="shared" si="7"/>
        <v>0</v>
      </c>
      <c r="F205" s="104">
        <v>0</v>
      </c>
      <c r="G205" s="104">
        <v>0</v>
      </c>
      <c r="H205" s="113">
        <v>0</v>
      </c>
      <c r="I205" s="113">
        <v>0</v>
      </c>
      <c r="J205" s="106">
        <v>0</v>
      </c>
      <c r="K205" s="107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1703</v>
      </c>
      <c r="B206" s="111" t="s">
        <v>272</v>
      </c>
      <c r="C206" s="112" t="s">
        <v>273</v>
      </c>
      <c r="D206" s="21">
        <f t="shared" si="6"/>
        <v>0</v>
      </c>
      <c r="E206" s="24">
        <f t="shared" si="7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1703</v>
      </c>
      <c r="B207" s="111" t="s">
        <v>274</v>
      </c>
      <c r="C207" s="112" t="s">
        <v>275</v>
      </c>
      <c r="D207" s="21">
        <f t="shared" si="6"/>
        <v>0</v>
      </c>
      <c r="E207" s="24">
        <f t="shared" si="7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1703</v>
      </c>
      <c r="B208" s="111" t="s">
        <v>276</v>
      </c>
      <c r="C208" s="112" t="s">
        <v>277</v>
      </c>
      <c r="D208" s="21">
        <f t="shared" si="6"/>
        <v>0</v>
      </c>
      <c r="E208" s="24">
        <f t="shared" si="7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1703</v>
      </c>
      <c r="B209" s="111" t="s">
        <v>278</v>
      </c>
      <c r="C209" s="112" t="s">
        <v>279</v>
      </c>
      <c r="D209" s="21">
        <f t="shared" si="6"/>
        <v>0</v>
      </c>
      <c r="E209" s="24">
        <f t="shared" si="7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1703</v>
      </c>
      <c r="B210" s="111" t="s">
        <v>280</v>
      </c>
      <c r="C210" s="112" t="s">
        <v>1566</v>
      </c>
      <c r="D210" s="21">
        <f t="shared" si="6"/>
        <v>0</v>
      </c>
      <c r="E210" s="24">
        <f t="shared" si="7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1703</v>
      </c>
      <c r="B211" s="111" t="s">
        <v>281</v>
      </c>
      <c r="C211" s="112" t="s">
        <v>282</v>
      </c>
      <c r="D211" s="21">
        <f t="shared" si="6"/>
        <v>0</v>
      </c>
      <c r="E211" s="24">
        <f t="shared" si="7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1703</v>
      </c>
      <c r="B212" s="111" t="s">
        <v>283</v>
      </c>
      <c r="C212" s="112" t="s">
        <v>284</v>
      </c>
      <c r="D212" s="21">
        <f t="shared" si="6"/>
        <v>0</v>
      </c>
      <c r="E212" s="24">
        <f t="shared" si="7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1703</v>
      </c>
      <c r="B213" s="111" t="s">
        <v>285</v>
      </c>
      <c r="C213" s="112" t="s">
        <v>286</v>
      </c>
      <c r="D213" s="21">
        <f t="shared" si="6"/>
        <v>0</v>
      </c>
      <c r="E213" s="24">
        <f t="shared" si="7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1703</v>
      </c>
      <c r="B214" s="111" t="s">
        <v>287</v>
      </c>
      <c r="C214" s="112" t="s">
        <v>288</v>
      </c>
      <c r="D214" s="21">
        <f t="shared" si="6"/>
        <v>0</v>
      </c>
      <c r="E214" s="24">
        <f t="shared" si="7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1703</v>
      </c>
      <c r="B215" s="111" t="s">
        <v>289</v>
      </c>
      <c r="C215" s="112" t="s">
        <v>290</v>
      </c>
      <c r="D215" s="21">
        <f t="shared" si="6"/>
        <v>0</v>
      </c>
      <c r="E215" s="24">
        <f t="shared" si="7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1703</v>
      </c>
      <c r="B216" s="111" t="s">
        <v>291</v>
      </c>
      <c r="C216" s="112" t="s">
        <v>1567</v>
      </c>
      <c r="D216" s="21">
        <f t="shared" si="6"/>
        <v>0</v>
      </c>
      <c r="E216" s="24">
        <f t="shared" si="7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1703</v>
      </c>
      <c r="B217" s="111" t="s">
        <v>292</v>
      </c>
      <c r="C217" s="112" t="s">
        <v>293</v>
      </c>
      <c r="D217" s="21">
        <f t="shared" si="6"/>
        <v>0</v>
      </c>
      <c r="E217" s="24">
        <f t="shared" si="7"/>
        <v>0</v>
      </c>
      <c r="F217" s="104"/>
      <c r="G217" s="104"/>
      <c r="H217" s="105"/>
      <c r="I217" s="105"/>
      <c r="J217" s="31"/>
      <c r="K217" s="32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1703</v>
      </c>
      <c r="B218" s="111" t="s">
        <v>294</v>
      </c>
      <c r="C218" s="112" t="s">
        <v>295</v>
      </c>
      <c r="D218" s="21">
        <f t="shared" si="6"/>
        <v>0</v>
      </c>
      <c r="E218" s="24">
        <f t="shared" si="7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1703</v>
      </c>
      <c r="B219" s="111" t="s">
        <v>296</v>
      </c>
      <c r="C219" s="112" t="s">
        <v>1568</v>
      </c>
      <c r="D219" s="21">
        <f t="shared" si="6"/>
        <v>0</v>
      </c>
      <c r="E219" s="24">
        <f t="shared" si="7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1703</v>
      </c>
      <c r="B220" s="111" t="s">
        <v>297</v>
      </c>
      <c r="C220" s="112" t="s">
        <v>298</v>
      </c>
      <c r="D220" s="21">
        <f t="shared" si="6"/>
        <v>0</v>
      </c>
      <c r="E220" s="24">
        <f t="shared" si="7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1703</v>
      </c>
      <c r="B221" s="111" t="s">
        <v>299</v>
      </c>
      <c r="C221" s="112" t="s">
        <v>300</v>
      </c>
      <c r="D221" s="21">
        <f t="shared" si="6"/>
        <v>0</v>
      </c>
      <c r="E221" s="24">
        <f t="shared" si="7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1703</v>
      </c>
      <c r="B222" s="111" t="s">
        <v>301</v>
      </c>
      <c r="C222" s="112" t="s">
        <v>1569</v>
      </c>
      <c r="D222" s="21">
        <f t="shared" si="6"/>
        <v>0</v>
      </c>
      <c r="E222" s="24">
        <f t="shared" si="7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1703</v>
      </c>
      <c r="B223" s="111" t="s">
        <v>302</v>
      </c>
      <c r="C223" s="112" t="s">
        <v>303</v>
      </c>
      <c r="D223" s="21">
        <f t="shared" si="6"/>
        <v>0</v>
      </c>
      <c r="E223" s="24">
        <f t="shared" si="7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1703</v>
      </c>
      <c r="B224" s="111" t="s">
        <v>304</v>
      </c>
      <c r="C224" s="112" t="s">
        <v>305</v>
      </c>
      <c r="D224" s="21">
        <f t="shared" si="6"/>
        <v>0</v>
      </c>
      <c r="E224" s="24">
        <f t="shared" si="7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1703</v>
      </c>
      <c r="B225" s="111" t="s">
        <v>306</v>
      </c>
      <c r="C225" s="112" t="s">
        <v>307</v>
      </c>
      <c r="D225" s="21">
        <f t="shared" si="6"/>
        <v>322900</v>
      </c>
      <c r="E225" s="24">
        <f t="shared" si="7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1703</v>
      </c>
      <c r="B226" s="111" t="s">
        <v>308</v>
      </c>
      <c r="C226" s="112" t="s">
        <v>309</v>
      </c>
      <c r="D226" s="21">
        <f t="shared" si="6"/>
        <v>677341.7</v>
      </c>
      <c r="E226" s="24">
        <f t="shared" si="7"/>
        <v>639012</v>
      </c>
      <c r="F226" s="104">
        <v>228651.7</v>
      </c>
      <c r="G226" s="104">
        <v>0</v>
      </c>
      <c r="H226" s="105">
        <v>20900</v>
      </c>
      <c r="I226" s="105">
        <v>0</v>
      </c>
      <c r="J226" s="106">
        <v>322900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>
        <v>402090</v>
      </c>
      <c r="Q226" s="105">
        <v>0</v>
      </c>
      <c r="R226" s="106">
        <v>0</v>
      </c>
      <c r="S226" s="107">
        <v>0</v>
      </c>
      <c r="T226" s="105">
        <v>0</v>
      </c>
      <c r="U226" s="105">
        <v>639012</v>
      </c>
      <c r="V226" s="106">
        <v>25700</v>
      </c>
      <c r="W226" s="107">
        <v>0</v>
      </c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1703</v>
      </c>
      <c r="B227" s="111" t="s">
        <v>310</v>
      </c>
      <c r="C227" s="112" t="s">
        <v>311</v>
      </c>
      <c r="D227" s="21">
        <f t="shared" si="6"/>
        <v>0</v>
      </c>
      <c r="E227" s="24">
        <f t="shared" si="7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1703</v>
      </c>
      <c r="B228" s="111" t="s">
        <v>312</v>
      </c>
      <c r="C228" s="112" t="s">
        <v>313</v>
      </c>
      <c r="D228" s="21">
        <f t="shared" si="6"/>
        <v>1242950</v>
      </c>
      <c r="E228" s="24">
        <f t="shared" si="7"/>
        <v>672500</v>
      </c>
      <c r="F228" s="104">
        <v>752550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0</v>
      </c>
      <c r="S228" s="107">
        <v>0</v>
      </c>
      <c r="T228" s="105">
        <v>490400</v>
      </c>
      <c r="U228" s="105">
        <v>672500</v>
      </c>
      <c r="V228" s="106">
        <v>0</v>
      </c>
      <c r="W228" s="107">
        <v>0</v>
      </c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1703</v>
      </c>
      <c r="B229" s="111" t="s">
        <v>314</v>
      </c>
      <c r="C229" s="112" t="s">
        <v>315</v>
      </c>
      <c r="D229" s="21">
        <f t="shared" si="6"/>
        <v>773664</v>
      </c>
      <c r="E229" s="24">
        <f t="shared" si="7"/>
        <v>74470</v>
      </c>
      <c r="F229" s="104">
        <v>37900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289274.5</v>
      </c>
      <c r="O229" s="107">
        <v>0</v>
      </c>
      <c r="P229" s="105">
        <v>422489.5</v>
      </c>
      <c r="Q229" s="105">
        <v>0</v>
      </c>
      <c r="R229" s="106">
        <v>0</v>
      </c>
      <c r="S229" s="107">
        <v>0</v>
      </c>
      <c r="T229" s="105">
        <v>0</v>
      </c>
      <c r="U229" s="105">
        <v>74470</v>
      </c>
      <c r="V229" s="106">
        <v>24000</v>
      </c>
      <c r="W229" s="107">
        <v>0</v>
      </c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1703</v>
      </c>
      <c r="B230" s="111" t="s">
        <v>316</v>
      </c>
      <c r="C230" s="112" t="s">
        <v>317</v>
      </c>
      <c r="D230" s="21">
        <f t="shared" si="6"/>
        <v>0</v>
      </c>
      <c r="E230" s="24">
        <f t="shared" si="7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1703</v>
      </c>
      <c r="B231" s="111" t="s">
        <v>318</v>
      </c>
      <c r="C231" s="112" t="s">
        <v>319</v>
      </c>
      <c r="D231" s="21">
        <f t="shared" si="6"/>
        <v>4177500</v>
      </c>
      <c r="E231" s="24">
        <f t="shared" si="7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1703</v>
      </c>
      <c r="B232" s="111" t="s">
        <v>320</v>
      </c>
      <c r="C232" s="112" t="s">
        <v>321</v>
      </c>
      <c r="D232" s="21">
        <f t="shared" si="6"/>
        <v>20072875</v>
      </c>
      <c r="E232" s="24">
        <f t="shared" si="7"/>
        <v>6405391</v>
      </c>
      <c r="F232" s="104">
        <v>2584800</v>
      </c>
      <c r="G232" s="104">
        <v>0</v>
      </c>
      <c r="H232" s="105">
        <v>2550000</v>
      </c>
      <c r="I232" s="105">
        <v>0</v>
      </c>
      <c r="J232" s="106">
        <v>4177500</v>
      </c>
      <c r="K232" s="107">
        <v>0</v>
      </c>
      <c r="L232" s="105">
        <v>767500</v>
      </c>
      <c r="M232" s="105">
        <v>0</v>
      </c>
      <c r="N232" s="106">
        <v>175000</v>
      </c>
      <c r="O232" s="107">
        <v>0</v>
      </c>
      <c r="P232" s="105">
        <v>7374525</v>
      </c>
      <c r="Q232" s="105">
        <v>0</v>
      </c>
      <c r="R232" s="106">
        <v>1135000</v>
      </c>
      <c r="S232" s="107">
        <v>0</v>
      </c>
      <c r="T232" s="105">
        <v>814050</v>
      </c>
      <c r="U232" s="105">
        <v>6405391</v>
      </c>
      <c r="V232" s="106">
        <v>4672000</v>
      </c>
      <c r="W232" s="107">
        <v>0</v>
      </c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1703</v>
      </c>
      <c r="B233" s="111" t="s">
        <v>322</v>
      </c>
      <c r="C233" s="112" t="s">
        <v>323</v>
      </c>
      <c r="D233" s="21">
        <f t="shared" si="6"/>
        <v>433480</v>
      </c>
      <c r="E233" s="24">
        <f t="shared" si="7"/>
        <v>566957</v>
      </c>
      <c r="F233" s="104">
        <v>263040</v>
      </c>
      <c r="G233" s="104">
        <v>0</v>
      </c>
      <c r="H233" s="105">
        <v>36440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36100</v>
      </c>
      <c r="O233" s="107">
        <v>0</v>
      </c>
      <c r="P233" s="105">
        <v>46000</v>
      </c>
      <c r="Q233" s="105">
        <v>0</v>
      </c>
      <c r="R233" s="106">
        <v>23000</v>
      </c>
      <c r="S233" s="107">
        <v>0</v>
      </c>
      <c r="T233" s="105">
        <v>0</v>
      </c>
      <c r="U233" s="105">
        <v>566957</v>
      </c>
      <c r="V233" s="106">
        <v>17000</v>
      </c>
      <c r="W233" s="107">
        <v>0</v>
      </c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1703</v>
      </c>
      <c r="B234" s="111" t="s">
        <v>324</v>
      </c>
      <c r="C234" s="112" t="s">
        <v>325</v>
      </c>
      <c r="D234" s="21">
        <f t="shared" si="6"/>
        <v>2789850</v>
      </c>
      <c r="E234" s="24">
        <f t="shared" si="7"/>
        <v>148100</v>
      </c>
      <c r="F234" s="104">
        <v>445400</v>
      </c>
      <c r="G234" s="104">
        <v>0</v>
      </c>
      <c r="H234" s="105">
        <v>290400</v>
      </c>
      <c r="I234" s="105">
        <v>0</v>
      </c>
      <c r="J234" s="106">
        <v>11900</v>
      </c>
      <c r="K234" s="107">
        <v>0</v>
      </c>
      <c r="L234" s="105">
        <v>0</v>
      </c>
      <c r="M234" s="105">
        <v>0</v>
      </c>
      <c r="N234" s="106">
        <v>475800</v>
      </c>
      <c r="O234" s="107">
        <v>0</v>
      </c>
      <c r="P234" s="105">
        <v>0</v>
      </c>
      <c r="Q234" s="105">
        <v>0</v>
      </c>
      <c r="R234" s="106">
        <v>0</v>
      </c>
      <c r="S234" s="107">
        <v>0</v>
      </c>
      <c r="T234" s="105">
        <v>1578250</v>
      </c>
      <c r="U234" s="105">
        <v>148100</v>
      </c>
      <c r="V234" s="106">
        <v>0</v>
      </c>
      <c r="W234" s="107">
        <v>0</v>
      </c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1703</v>
      </c>
      <c r="B235" s="111" t="s">
        <v>326</v>
      </c>
      <c r="C235" s="112" t="s">
        <v>327</v>
      </c>
      <c r="D235" s="21">
        <f t="shared" si="6"/>
        <v>33310</v>
      </c>
      <c r="E235" s="24">
        <f t="shared" si="7"/>
        <v>1090966.56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19310</v>
      </c>
      <c r="O235" s="107">
        <v>0</v>
      </c>
      <c r="P235" s="105">
        <v>14000</v>
      </c>
      <c r="Q235" s="105">
        <v>0</v>
      </c>
      <c r="R235" s="106">
        <v>0</v>
      </c>
      <c r="S235" s="107">
        <v>0</v>
      </c>
      <c r="T235" s="105">
        <v>0</v>
      </c>
      <c r="U235" s="105">
        <v>46500</v>
      </c>
      <c r="V235" s="106">
        <v>0</v>
      </c>
      <c r="W235" s="107">
        <v>0</v>
      </c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1703</v>
      </c>
      <c r="B236" s="111" t="s">
        <v>328</v>
      </c>
      <c r="C236" s="112" t="s">
        <v>329</v>
      </c>
      <c r="D236" s="21">
        <f t="shared" si="6"/>
        <v>638995</v>
      </c>
      <c r="E236" s="24">
        <f t="shared" si="7"/>
        <v>8482118.1799999997</v>
      </c>
      <c r="F236" s="104">
        <v>0</v>
      </c>
      <c r="G236" s="104">
        <v>1036989.94</v>
      </c>
      <c r="H236" s="105">
        <v>0</v>
      </c>
      <c r="I236" s="105">
        <v>1007525.1</v>
      </c>
      <c r="J236" s="106">
        <v>0</v>
      </c>
      <c r="K236" s="107">
        <v>1044466.56</v>
      </c>
      <c r="L236" s="105">
        <v>0</v>
      </c>
      <c r="M236" s="105">
        <v>1048551</v>
      </c>
      <c r="N236" s="106">
        <v>0</v>
      </c>
      <c r="O236" s="107">
        <v>946444.16</v>
      </c>
      <c r="P236" s="105">
        <v>0</v>
      </c>
      <c r="Q236" s="105">
        <v>1082165.74</v>
      </c>
      <c r="R236" s="106">
        <v>0</v>
      </c>
      <c r="S236" s="107">
        <v>1019051.73</v>
      </c>
      <c r="T236" s="105">
        <v>638995</v>
      </c>
      <c r="U236" s="105">
        <v>1037935.09</v>
      </c>
      <c r="V236" s="106">
        <v>0</v>
      </c>
      <c r="W236" s="107">
        <v>942532.19</v>
      </c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1703</v>
      </c>
      <c r="B237" s="111" t="s">
        <v>330</v>
      </c>
      <c r="C237" s="112" t="s">
        <v>331</v>
      </c>
      <c r="D237" s="21">
        <f t="shared" si="6"/>
        <v>0</v>
      </c>
      <c r="E237" s="24">
        <f t="shared" si="7"/>
        <v>2330680.5300000003</v>
      </c>
      <c r="F237" s="104">
        <v>0</v>
      </c>
      <c r="G237" s="104">
        <v>360923.23</v>
      </c>
      <c r="H237" s="113">
        <v>0</v>
      </c>
      <c r="I237" s="113">
        <v>349280.55</v>
      </c>
      <c r="J237" s="106">
        <v>0</v>
      </c>
      <c r="K237" s="107">
        <v>360923.23</v>
      </c>
      <c r="L237" s="113">
        <v>0</v>
      </c>
      <c r="M237" s="113">
        <v>356570.93</v>
      </c>
      <c r="N237" s="31">
        <v>0</v>
      </c>
      <c r="O237" s="32">
        <v>204298.74</v>
      </c>
      <c r="P237" s="105">
        <v>0</v>
      </c>
      <c r="Q237" s="105">
        <v>233484.27</v>
      </c>
      <c r="R237" s="31">
        <v>0</v>
      </c>
      <c r="S237" s="32">
        <v>218891.51</v>
      </c>
      <c r="T237" s="113">
        <v>0</v>
      </c>
      <c r="U237" s="113">
        <v>226110.29</v>
      </c>
      <c r="V237" s="31">
        <v>0</v>
      </c>
      <c r="W237" s="32">
        <v>217742.47</v>
      </c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1703</v>
      </c>
      <c r="B238" s="111" t="s">
        <v>332</v>
      </c>
      <c r="C238" s="112" t="s">
        <v>333</v>
      </c>
      <c r="D238" s="21">
        <f t="shared" si="6"/>
        <v>672497</v>
      </c>
      <c r="E238" s="24">
        <f t="shared" si="7"/>
        <v>1280072.47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>
        <v>0</v>
      </c>
      <c r="K238" s="32">
        <v>163378.54</v>
      </c>
      <c r="L238" s="113">
        <v>0</v>
      </c>
      <c r="M238" s="113">
        <v>163378.54</v>
      </c>
      <c r="N238" s="31">
        <v>0</v>
      </c>
      <c r="O238" s="32">
        <v>147567.72</v>
      </c>
      <c r="P238" s="113">
        <v>0</v>
      </c>
      <c r="Q238" s="113">
        <v>168102.56</v>
      </c>
      <c r="R238" s="31">
        <v>0</v>
      </c>
      <c r="S238" s="32">
        <v>149929.35999999999</v>
      </c>
      <c r="T238" s="113">
        <v>672497</v>
      </c>
      <c r="U238" s="113">
        <v>163257.09</v>
      </c>
      <c r="V238" s="31">
        <v>0</v>
      </c>
      <c r="W238" s="32">
        <v>157990.73000000001</v>
      </c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1703</v>
      </c>
      <c r="B239" s="111" t="s">
        <v>334</v>
      </c>
      <c r="C239" s="112" t="s">
        <v>335</v>
      </c>
      <c r="D239" s="21">
        <f t="shared" si="6"/>
        <v>74118.720000000001</v>
      </c>
      <c r="E239" s="24">
        <f t="shared" si="7"/>
        <v>223954.71000000002</v>
      </c>
      <c r="F239" s="104">
        <v>0</v>
      </c>
      <c r="G239" s="104">
        <v>22513.11</v>
      </c>
      <c r="H239" s="113">
        <v>0</v>
      </c>
      <c r="I239" s="113">
        <v>21209.83</v>
      </c>
      <c r="J239" s="31">
        <v>0</v>
      </c>
      <c r="K239" s="32">
        <v>20934.29</v>
      </c>
      <c r="L239" s="113">
        <v>0</v>
      </c>
      <c r="M239" s="113">
        <v>20890.599999999999</v>
      </c>
      <c r="N239" s="31">
        <v>0</v>
      </c>
      <c r="O239" s="32">
        <v>22207.67</v>
      </c>
      <c r="P239" s="113">
        <v>0</v>
      </c>
      <c r="Q239" s="113">
        <v>23765.9</v>
      </c>
      <c r="R239" s="31">
        <v>0</v>
      </c>
      <c r="S239" s="32">
        <v>29225.57</v>
      </c>
      <c r="T239" s="113">
        <v>74118.720000000001</v>
      </c>
      <c r="U239" s="113">
        <v>30199.759999999998</v>
      </c>
      <c r="V239" s="31">
        <v>0</v>
      </c>
      <c r="W239" s="32">
        <v>29051.82</v>
      </c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1703</v>
      </c>
      <c r="B240" s="111" t="s">
        <v>336</v>
      </c>
      <c r="C240" s="112" t="s">
        <v>337</v>
      </c>
      <c r="D240" s="21">
        <f t="shared" si="6"/>
        <v>0</v>
      </c>
      <c r="E240" s="24">
        <f t="shared" si="7"/>
        <v>194740.74999999997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>
        <v>0</v>
      </c>
      <c r="K240" s="32">
        <v>24890.45</v>
      </c>
      <c r="L240" s="113">
        <v>0</v>
      </c>
      <c r="M240" s="113">
        <v>24889.45</v>
      </c>
      <c r="N240" s="31">
        <v>0</v>
      </c>
      <c r="O240" s="32">
        <v>22194.03</v>
      </c>
      <c r="P240" s="113">
        <v>0</v>
      </c>
      <c r="Q240" s="113">
        <v>25364.6</v>
      </c>
      <c r="R240" s="31">
        <v>0</v>
      </c>
      <c r="S240" s="32">
        <v>23779.32</v>
      </c>
      <c r="T240" s="113">
        <v>0</v>
      </c>
      <c r="U240" s="113">
        <v>24571.96</v>
      </c>
      <c r="V240" s="31">
        <v>0</v>
      </c>
      <c r="W240" s="32">
        <v>23126.05</v>
      </c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1703</v>
      </c>
      <c r="B241" s="111" t="s">
        <v>338</v>
      </c>
      <c r="C241" s="112" t="s">
        <v>339</v>
      </c>
      <c r="D241" s="21">
        <f t="shared" si="6"/>
        <v>0</v>
      </c>
      <c r="E241" s="24">
        <f t="shared" si="7"/>
        <v>3235783.58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1703</v>
      </c>
      <c r="B242" s="111" t="s">
        <v>340</v>
      </c>
      <c r="C242" s="112" t="s">
        <v>341</v>
      </c>
      <c r="D242" s="21">
        <f t="shared" si="6"/>
        <v>6405353</v>
      </c>
      <c r="E242" s="24">
        <f t="shared" si="7"/>
        <v>25833994.789999999</v>
      </c>
      <c r="F242" s="104">
        <v>0</v>
      </c>
      <c r="G242" s="104">
        <v>3171123.92</v>
      </c>
      <c r="H242" s="105">
        <v>0</v>
      </c>
      <c r="I242" s="105">
        <v>3092557.28</v>
      </c>
      <c r="J242" s="31">
        <v>0</v>
      </c>
      <c r="K242" s="32">
        <v>3235783.58</v>
      </c>
      <c r="L242" s="105">
        <v>0</v>
      </c>
      <c r="M242" s="105">
        <v>3275739.87</v>
      </c>
      <c r="N242" s="106">
        <v>0</v>
      </c>
      <c r="O242" s="107">
        <v>2964833.38</v>
      </c>
      <c r="P242" s="113">
        <v>0</v>
      </c>
      <c r="Q242" s="113">
        <v>3388021.49</v>
      </c>
      <c r="R242" s="106">
        <v>0</v>
      </c>
      <c r="S242" s="107">
        <v>3170809.3</v>
      </c>
      <c r="T242" s="105">
        <v>6405353</v>
      </c>
      <c r="U242" s="105">
        <v>3261050.82</v>
      </c>
      <c r="V242" s="106">
        <v>0</v>
      </c>
      <c r="W242" s="107">
        <v>3129018.62</v>
      </c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1703</v>
      </c>
      <c r="B243" s="111" t="s">
        <v>342</v>
      </c>
      <c r="C243" s="112" t="s">
        <v>343</v>
      </c>
      <c r="D243" s="21">
        <f t="shared" si="6"/>
        <v>566933</v>
      </c>
      <c r="E243" s="24">
        <f t="shared" si="7"/>
        <v>3118679.75</v>
      </c>
      <c r="F243" s="104">
        <v>0</v>
      </c>
      <c r="G243" s="104">
        <v>446847.31</v>
      </c>
      <c r="H243" s="105">
        <v>0</v>
      </c>
      <c r="I243" s="105">
        <v>430941.14</v>
      </c>
      <c r="J243" s="106">
        <v>0</v>
      </c>
      <c r="K243" s="107">
        <v>380840.11</v>
      </c>
      <c r="L243" s="105">
        <v>0</v>
      </c>
      <c r="M243" s="105">
        <v>372301.17</v>
      </c>
      <c r="N243" s="106">
        <v>0</v>
      </c>
      <c r="O243" s="107">
        <v>321941.28999999998</v>
      </c>
      <c r="P243" s="105">
        <v>0</v>
      </c>
      <c r="Q243" s="105">
        <v>363291.06</v>
      </c>
      <c r="R243" s="106">
        <v>0</v>
      </c>
      <c r="S243" s="107">
        <v>342931.4</v>
      </c>
      <c r="T243" s="105">
        <v>566933</v>
      </c>
      <c r="U243" s="105">
        <v>350036.67</v>
      </c>
      <c r="V243" s="106">
        <v>0</v>
      </c>
      <c r="W243" s="107">
        <v>270013.84999999998</v>
      </c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1703</v>
      </c>
      <c r="B244" s="111" t="s">
        <v>344</v>
      </c>
      <c r="C244" s="112" t="s">
        <v>345</v>
      </c>
      <c r="D244" s="21">
        <f t="shared" si="6"/>
        <v>148085</v>
      </c>
      <c r="E244" s="24">
        <f t="shared" si="7"/>
        <v>1849729.5099999998</v>
      </c>
      <c r="F244" s="104">
        <v>0</v>
      </c>
      <c r="G244" s="104">
        <v>215188.06</v>
      </c>
      <c r="H244" s="105">
        <v>0</v>
      </c>
      <c r="I244" s="105">
        <v>205310.79</v>
      </c>
      <c r="J244" s="106">
        <v>0</v>
      </c>
      <c r="K244" s="107">
        <v>220375.86</v>
      </c>
      <c r="L244" s="105">
        <v>0</v>
      </c>
      <c r="M244" s="105">
        <v>220712.75</v>
      </c>
      <c r="N244" s="106">
        <v>0</v>
      </c>
      <c r="O244" s="107">
        <v>199344.45</v>
      </c>
      <c r="P244" s="105">
        <v>0</v>
      </c>
      <c r="Q244" s="105">
        <v>238130.13</v>
      </c>
      <c r="R244" s="106">
        <v>0</v>
      </c>
      <c r="S244" s="107">
        <v>223647.88</v>
      </c>
      <c r="T244" s="105">
        <v>148085</v>
      </c>
      <c r="U244" s="105">
        <v>233354.71</v>
      </c>
      <c r="V244" s="106">
        <v>0</v>
      </c>
      <c r="W244" s="107">
        <v>266510.52</v>
      </c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1703</v>
      </c>
      <c r="B245" s="111" t="s">
        <v>346</v>
      </c>
      <c r="C245" s="112" t="s">
        <v>347</v>
      </c>
      <c r="D245" s="21">
        <f t="shared" si="6"/>
        <v>46496</v>
      </c>
      <c r="E245" s="24">
        <f t="shared" si="7"/>
        <v>335026.01</v>
      </c>
      <c r="F245" s="104">
        <v>0</v>
      </c>
      <c r="G245" s="104">
        <v>48183.47</v>
      </c>
      <c r="H245" s="105">
        <v>0</v>
      </c>
      <c r="I245" s="105">
        <v>45996.99</v>
      </c>
      <c r="J245" s="106">
        <v>0</v>
      </c>
      <c r="K245" s="107">
        <v>47530.22</v>
      </c>
      <c r="L245" s="105">
        <v>0</v>
      </c>
      <c r="M245" s="105">
        <v>47529.22</v>
      </c>
      <c r="N245" s="106">
        <v>0</v>
      </c>
      <c r="O245" s="107">
        <v>40023.58</v>
      </c>
      <c r="P245" s="105">
        <v>0</v>
      </c>
      <c r="Q245" s="105">
        <v>39889.71</v>
      </c>
      <c r="R245" s="106">
        <v>0</v>
      </c>
      <c r="S245" s="107">
        <v>37613.96</v>
      </c>
      <c r="T245" s="105">
        <v>46496</v>
      </c>
      <c r="U245" s="105">
        <v>38515.760000000002</v>
      </c>
      <c r="V245" s="106">
        <v>0</v>
      </c>
      <c r="W245" s="107">
        <v>37273.32</v>
      </c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1703</v>
      </c>
      <c r="B246" s="111" t="s">
        <v>348</v>
      </c>
      <c r="C246" s="112" t="s">
        <v>349</v>
      </c>
      <c r="D246" s="21">
        <f t="shared" si="6"/>
        <v>0</v>
      </c>
      <c r="E246" s="24">
        <f t="shared" si="7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1703</v>
      </c>
      <c r="B247" s="111" t="s">
        <v>350</v>
      </c>
      <c r="C247" s="112" t="s">
        <v>351</v>
      </c>
      <c r="D247" s="21">
        <f t="shared" si="6"/>
        <v>0</v>
      </c>
      <c r="E247" s="24">
        <f t="shared" si="7"/>
        <v>0</v>
      </c>
      <c r="F247" s="104"/>
      <c r="G247" s="104"/>
      <c r="H247" s="113"/>
      <c r="I247" s="113"/>
      <c r="J247" s="106"/>
      <c r="K247" s="107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1703</v>
      </c>
      <c r="B248" s="111" t="s">
        <v>352</v>
      </c>
      <c r="C248" s="112" t="s">
        <v>353</v>
      </c>
      <c r="D248" s="21">
        <f t="shared" si="6"/>
        <v>0</v>
      </c>
      <c r="E248" s="24">
        <f t="shared" si="7"/>
        <v>0</v>
      </c>
      <c r="F248" s="104">
        <v>0</v>
      </c>
      <c r="G248" s="104">
        <v>0</v>
      </c>
      <c r="H248" s="113">
        <v>0</v>
      </c>
      <c r="I248" s="113">
        <v>0</v>
      </c>
      <c r="J248" s="31">
        <v>0</v>
      </c>
      <c r="K248" s="32">
        <v>0</v>
      </c>
      <c r="L248" s="113">
        <v>0</v>
      </c>
      <c r="M248" s="113">
        <v>0</v>
      </c>
      <c r="N248" s="31">
        <v>0</v>
      </c>
      <c r="O248" s="32">
        <v>0</v>
      </c>
      <c r="P248" s="113">
        <v>0</v>
      </c>
      <c r="Q248" s="113">
        <v>0</v>
      </c>
      <c r="R248" s="31">
        <v>0</v>
      </c>
      <c r="S248" s="32">
        <v>0</v>
      </c>
      <c r="T248" s="113">
        <v>0</v>
      </c>
      <c r="U248" s="113">
        <v>0</v>
      </c>
      <c r="V248" s="31">
        <v>0</v>
      </c>
      <c r="W248" s="32">
        <v>0</v>
      </c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1703</v>
      </c>
      <c r="B249" s="111" t="s">
        <v>354</v>
      </c>
      <c r="C249" s="112" t="s">
        <v>355</v>
      </c>
      <c r="D249" s="21">
        <f t="shared" si="6"/>
        <v>0</v>
      </c>
      <c r="E249" s="24">
        <f t="shared" si="7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1703</v>
      </c>
      <c r="B250" s="111" t="s">
        <v>356</v>
      </c>
      <c r="C250" s="112" t="s">
        <v>357</v>
      </c>
      <c r="D250" s="21">
        <f t="shared" si="6"/>
        <v>0</v>
      </c>
      <c r="E250" s="24">
        <f t="shared" si="7"/>
        <v>0</v>
      </c>
      <c r="F250" s="104">
        <v>0</v>
      </c>
      <c r="G250" s="104">
        <v>0</v>
      </c>
      <c r="H250" s="105">
        <v>0</v>
      </c>
      <c r="I250" s="105">
        <v>0</v>
      </c>
      <c r="J250" s="31">
        <v>0</v>
      </c>
      <c r="K250" s="32">
        <v>0</v>
      </c>
      <c r="L250" s="105">
        <v>0</v>
      </c>
      <c r="M250" s="105">
        <v>0</v>
      </c>
      <c r="N250" s="106">
        <v>0</v>
      </c>
      <c r="O250" s="107">
        <v>0</v>
      </c>
      <c r="P250" s="113">
        <v>0</v>
      </c>
      <c r="Q250" s="113">
        <v>0</v>
      </c>
      <c r="R250" s="106">
        <v>0</v>
      </c>
      <c r="S250" s="107">
        <v>0</v>
      </c>
      <c r="T250" s="105">
        <v>0</v>
      </c>
      <c r="U250" s="105">
        <v>0</v>
      </c>
      <c r="V250" s="106">
        <v>0</v>
      </c>
      <c r="W250" s="107">
        <v>0</v>
      </c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1703</v>
      </c>
      <c r="B251" s="111" t="s">
        <v>358</v>
      </c>
      <c r="C251" s="112" t="s">
        <v>359</v>
      </c>
      <c r="D251" s="21">
        <f t="shared" si="6"/>
        <v>52000</v>
      </c>
      <c r="E251" s="24">
        <f t="shared" si="7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52000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1703</v>
      </c>
      <c r="B252" s="111" t="s">
        <v>360</v>
      </c>
      <c r="C252" s="112" t="s">
        <v>361</v>
      </c>
      <c r="D252" s="21">
        <f t="shared" si="6"/>
        <v>0</v>
      </c>
      <c r="E252" s="24">
        <f t="shared" si="7"/>
        <v>32434.21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1703</v>
      </c>
      <c r="B253" s="111" t="s">
        <v>362</v>
      </c>
      <c r="C253" s="112" t="s">
        <v>363</v>
      </c>
      <c r="D253" s="21">
        <f t="shared" si="6"/>
        <v>0</v>
      </c>
      <c r="E253" s="24">
        <f t="shared" si="7"/>
        <v>232323.61000000002</v>
      </c>
      <c r="F253" s="104">
        <v>0</v>
      </c>
      <c r="G253" s="104">
        <v>32434.21</v>
      </c>
      <c r="H253" s="113">
        <v>0</v>
      </c>
      <c r="I253" s="113">
        <v>31387.95</v>
      </c>
      <c r="J253" s="106">
        <v>0</v>
      </c>
      <c r="K253" s="107">
        <v>32434.21</v>
      </c>
      <c r="L253" s="113">
        <v>0</v>
      </c>
      <c r="M253" s="113">
        <v>32434.21</v>
      </c>
      <c r="N253" s="31">
        <v>0</v>
      </c>
      <c r="O253" s="32">
        <v>29295.42</v>
      </c>
      <c r="P253" s="105">
        <v>0</v>
      </c>
      <c r="Q253" s="105">
        <v>33480.47</v>
      </c>
      <c r="R253" s="31">
        <v>0</v>
      </c>
      <c r="S253" s="32">
        <v>32812.6</v>
      </c>
      <c r="T253" s="113">
        <v>0</v>
      </c>
      <c r="U253" s="113">
        <v>33054.089999999997</v>
      </c>
      <c r="V253" s="31">
        <v>0</v>
      </c>
      <c r="W253" s="32">
        <v>7424.66</v>
      </c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1703</v>
      </c>
      <c r="B254" s="111" t="s">
        <v>364</v>
      </c>
      <c r="C254" s="112" t="s">
        <v>365</v>
      </c>
      <c r="D254" s="21">
        <f t="shared" si="6"/>
        <v>0</v>
      </c>
      <c r="E254" s="24">
        <f t="shared" si="7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1703</v>
      </c>
      <c r="B255" s="111" t="s">
        <v>366</v>
      </c>
      <c r="C255" s="112" t="s">
        <v>367</v>
      </c>
      <c r="D255" s="21">
        <f t="shared" si="6"/>
        <v>16445793</v>
      </c>
      <c r="E255" s="24">
        <f t="shared" si="7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>
        <v>0</v>
      </c>
      <c r="K255" s="32">
        <v>0</v>
      </c>
      <c r="L255" s="113">
        <v>0</v>
      </c>
      <c r="M255" s="113">
        <v>0</v>
      </c>
      <c r="N255" s="31">
        <v>11834823</v>
      </c>
      <c r="O255" s="32">
        <v>0</v>
      </c>
      <c r="P255" s="113">
        <v>0</v>
      </c>
      <c r="Q255" s="113">
        <v>0</v>
      </c>
      <c r="R255" s="31">
        <v>0</v>
      </c>
      <c r="S255" s="32">
        <v>0</v>
      </c>
      <c r="T255" s="113">
        <v>0</v>
      </c>
      <c r="U255" s="113">
        <v>0</v>
      </c>
      <c r="V255" s="31">
        <v>0</v>
      </c>
      <c r="W255" s="32">
        <v>0</v>
      </c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1703</v>
      </c>
      <c r="B256" s="111" t="s">
        <v>368</v>
      </c>
      <c r="C256" s="112" t="s">
        <v>369</v>
      </c>
      <c r="D256" s="21">
        <f t="shared" si="6"/>
        <v>0</v>
      </c>
      <c r="E256" s="24">
        <f t="shared" si="7"/>
        <v>0</v>
      </c>
      <c r="F256" s="104"/>
      <c r="G256" s="104"/>
      <c r="H256" s="105"/>
      <c r="I256" s="105"/>
      <c r="J256" s="31"/>
      <c r="K256" s="32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1703</v>
      </c>
      <c r="B257" s="111" t="s">
        <v>370</v>
      </c>
      <c r="C257" s="112" t="s">
        <v>371</v>
      </c>
      <c r="D257" s="21">
        <f t="shared" si="6"/>
        <v>0</v>
      </c>
      <c r="E257" s="24">
        <f t="shared" si="7"/>
        <v>0</v>
      </c>
      <c r="F257" s="104"/>
      <c r="G257" s="104"/>
      <c r="H257" s="113"/>
      <c r="I257" s="113"/>
      <c r="J257" s="106"/>
      <c r="K257" s="107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1703</v>
      </c>
      <c r="B258" s="111" t="s">
        <v>372</v>
      </c>
      <c r="C258" s="112" t="s">
        <v>373</v>
      </c>
      <c r="D258" s="21">
        <f t="shared" si="6"/>
        <v>0</v>
      </c>
      <c r="E258" s="24">
        <f t="shared" si="7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1703</v>
      </c>
      <c r="B259" s="111" t="s">
        <v>374</v>
      </c>
      <c r="C259" s="112" t="s">
        <v>375</v>
      </c>
      <c r="D259" s="21">
        <f t="shared" ref="D259:D322" si="8">F259+H259+J260+L259+N259+P259+R259+T259+V259+X259+Z259+AB259</f>
        <v>0</v>
      </c>
      <c r="E259" s="24">
        <f t="shared" ref="E259:E322" si="9">G259+I259+K260+M259+O259+Q259+S259+U259+W259+Y259+AA259+AC259</f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1703</v>
      </c>
      <c r="B260" s="111" t="s">
        <v>376</v>
      </c>
      <c r="C260" s="112" t="s">
        <v>377</v>
      </c>
      <c r="D260" s="21">
        <f t="shared" si="8"/>
        <v>0</v>
      </c>
      <c r="E260" s="24">
        <f t="shared" si="9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1703</v>
      </c>
      <c r="B261" s="111" t="s">
        <v>378</v>
      </c>
      <c r="C261" s="112" t="s">
        <v>379</v>
      </c>
      <c r="D261" s="21">
        <f t="shared" si="8"/>
        <v>0</v>
      </c>
      <c r="E261" s="24">
        <f t="shared" si="9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1703</v>
      </c>
      <c r="B262" s="111" t="s">
        <v>380</v>
      </c>
      <c r="C262" s="112" t="s">
        <v>381</v>
      </c>
      <c r="D262" s="21">
        <f t="shared" si="8"/>
        <v>0</v>
      </c>
      <c r="E262" s="24">
        <f t="shared" si="9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1703</v>
      </c>
      <c r="B263" s="111" t="s">
        <v>382</v>
      </c>
      <c r="C263" s="112" t="s">
        <v>383</v>
      </c>
      <c r="D263" s="21">
        <f t="shared" si="8"/>
        <v>53653905</v>
      </c>
      <c r="E263" s="24">
        <f t="shared" si="9"/>
        <v>41164267.549999997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>
        <v>9529338</v>
      </c>
      <c r="O263" s="32">
        <v>11834823</v>
      </c>
      <c r="P263" s="113">
        <v>0</v>
      </c>
      <c r="Q263" s="113">
        <v>0</v>
      </c>
      <c r="R263" s="31">
        <v>6260000</v>
      </c>
      <c r="S263" s="32">
        <v>2152000</v>
      </c>
      <c r="T263" s="113">
        <v>4457485</v>
      </c>
      <c r="U263" s="113">
        <v>18670600</v>
      </c>
      <c r="V263" s="31">
        <v>15270600</v>
      </c>
      <c r="W263" s="32">
        <v>3895874.55</v>
      </c>
      <c r="X263" s="113"/>
      <c r="Y263" s="113"/>
      <c r="Z263" s="31"/>
      <c r="AA263" s="32"/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1703</v>
      </c>
      <c r="B264" s="111" t="s">
        <v>384</v>
      </c>
      <c r="C264" s="112" t="s">
        <v>1570</v>
      </c>
      <c r="D264" s="21">
        <f t="shared" si="8"/>
        <v>0</v>
      </c>
      <c r="E264" s="24">
        <f t="shared" si="9"/>
        <v>0</v>
      </c>
      <c r="F264" s="104"/>
      <c r="G264" s="104"/>
      <c r="H264" s="105"/>
      <c r="I264" s="105"/>
      <c r="J264" s="31"/>
      <c r="K264" s="32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1703</v>
      </c>
      <c r="B265" s="111" t="s">
        <v>386</v>
      </c>
      <c r="C265" s="112" t="s">
        <v>1664</v>
      </c>
      <c r="D265" s="21">
        <f t="shared" si="8"/>
        <v>0</v>
      </c>
      <c r="E265" s="24">
        <f t="shared" si="9"/>
        <v>0</v>
      </c>
      <c r="F265" s="104"/>
      <c r="G265" s="104"/>
      <c r="H265" s="113"/>
      <c r="I265" s="113"/>
      <c r="J265" s="106"/>
      <c r="K265" s="107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1703</v>
      </c>
      <c r="B266" s="111" t="s">
        <v>388</v>
      </c>
      <c r="C266" s="112" t="s">
        <v>1665</v>
      </c>
      <c r="D266" s="21">
        <f t="shared" si="8"/>
        <v>0</v>
      </c>
      <c r="E266" s="24">
        <f t="shared" si="9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1703</v>
      </c>
      <c r="B267" s="111" t="s">
        <v>390</v>
      </c>
      <c r="C267" s="112" t="s">
        <v>391</v>
      </c>
      <c r="D267" s="21">
        <f t="shared" si="8"/>
        <v>0</v>
      </c>
      <c r="E267" s="24">
        <f t="shared" si="9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1703</v>
      </c>
      <c r="B268" s="111" t="s">
        <v>392</v>
      </c>
      <c r="C268" s="112" t="s">
        <v>393</v>
      </c>
      <c r="D268" s="21">
        <f t="shared" si="8"/>
        <v>0</v>
      </c>
      <c r="E268" s="24">
        <f t="shared" si="9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1703</v>
      </c>
      <c r="B269" s="111" t="s">
        <v>394</v>
      </c>
      <c r="C269" s="112" t="s">
        <v>395</v>
      </c>
      <c r="D269" s="21">
        <f t="shared" si="8"/>
        <v>0</v>
      </c>
      <c r="E269" s="24">
        <f t="shared" si="9"/>
        <v>0</v>
      </c>
      <c r="F269" s="104"/>
      <c r="G269" s="104"/>
      <c r="H269" s="105"/>
      <c r="I269" s="105"/>
      <c r="J269" s="31"/>
      <c r="K269" s="32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1703</v>
      </c>
      <c r="B270" s="111" t="s">
        <v>396</v>
      </c>
      <c r="C270" s="112" t="s">
        <v>397</v>
      </c>
      <c r="D270" s="21">
        <f t="shared" si="8"/>
        <v>0</v>
      </c>
      <c r="E270" s="24">
        <f t="shared" si="9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1703</v>
      </c>
      <c r="B271" s="111" t="s">
        <v>398</v>
      </c>
      <c r="C271" s="112" t="s">
        <v>1571</v>
      </c>
      <c r="D271" s="21">
        <f t="shared" si="8"/>
        <v>0</v>
      </c>
      <c r="E271" s="24">
        <f t="shared" si="9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1703</v>
      </c>
      <c r="B272" s="111" t="s">
        <v>400</v>
      </c>
      <c r="C272" s="112" t="s">
        <v>1666</v>
      </c>
      <c r="D272" s="21">
        <f t="shared" si="8"/>
        <v>0</v>
      </c>
      <c r="E272" s="24">
        <f t="shared" si="9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1703</v>
      </c>
      <c r="B273" s="111" t="s">
        <v>402</v>
      </c>
      <c r="C273" s="112" t="s">
        <v>403</v>
      </c>
      <c r="D273" s="21">
        <f t="shared" si="8"/>
        <v>0</v>
      </c>
      <c r="E273" s="24">
        <f t="shared" si="9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1703</v>
      </c>
      <c r="B274" s="111" t="s">
        <v>404</v>
      </c>
      <c r="C274" s="112" t="s">
        <v>1572</v>
      </c>
      <c r="D274" s="21">
        <f t="shared" si="8"/>
        <v>0</v>
      </c>
      <c r="E274" s="24">
        <f t="shared" si="9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1703</v>
      </c>
      <c r="B275" s="111" t="s">
        <v>406</v>
      </c>
      <c r="C275" s="112" t="s">
        <v>1573</v>
      </c>
      <c r="D275" s="21">
        <f t="shared" si="8"/>
        <v>0</v>
      </c>
      <c r="E275" s="24">
        <f t="shared" si="9"/>
        <v>0</v>
      </c>
      <c r="F275" s="104"/>
      <c r="G275" s="104"/>
      <c r="H275" s="113"/>
      <c r="I275" s="113"/>
      <c r="J275" s="106"/>
      <c r="K275" s="107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1703</v>
      </c>
      <c r="B276" s="111" t="s">
        <v>408</v>
      </c>
      <c r="C276" s="112" t="s">
        <v>1574</v>
      </c>
      <c r="D276" s="21">
        <f t="shared" si="8"/>
        <v>0</v>
      </c>
      <c r="E276" s="24">
        <f t="shared" si="9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1703</v>
      </c>
      <c r="B277" s="111" t="s">
        <v>410</v>
      </c>
      <c r="C277" s="112" t="s">
        <v>1575</v>
      </c>
      <c r="D277" s="21">
        <f t="shared" si="8"/>
        <v>15163025.699999999</v>
      </c>
      <c r="E277" s="24">
        <f t="shared" si="9"/>
        <v>9321519.9199999999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1703</v>
      </c>
      <c r="B278" s="111" t="s">
        <v>412</v>
      </c>
      <c r="C278" s="112" t="s">
        <v>413</v>
      </c>
      <c r="D278" s="21">
        <f t="shared" si="8"/>
        <v>115952576.47</v>
      </c>
      <c r="E278" s="24">
        <f t="shared" si="9"/>
        <v>99899461.25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31">
        <v>15163025.699999999</v>
      </c>
      <c r="K278" s="32">
        <v>9321519.9199999999</v>
      </c>
      <c r="L278" s="105">
        <v>9949546.0999999996</v>
      </c>
      <c r="M278" s="105">
        <v>12659700.880000001</v>
      </c>
      <c r="N278" s="106">
        <v>15779720.91</v>
      </c>
      <c r="O278" s="107">
        <v>13897408.939999999</v>
      </c>
      <c r="P278" s="113">
        <v>22021116.309999999</v>
      </c>
      <c r="Q278" s="113">
        <v>11646185.710000001</v>
      </c>
      <c r="R278" s="106">
        <v>20085635.239999998</v>
      </c>
      <c r="S278" s="107">
        <v>9729627.0399999991</v>
      </c>
      <c r="T278" s="105">
        <v>19836656.120000001</v>
      </c>
      <c r="U278" s="105">
        <v>12040526.939999999</v>
      </c>
      <c r="V278" s="106">
        <v>13575696.039999999</v>
      </c>
      <c r="W278" s="107">
        <v>13216475</v>
      </c>
      <c r="X278" s="105"/>
      <c r="Y278" s="105"/>
      <c r="Z278" s="106"/>
      <c r="AA278" s="107"/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1703</v>
      </c>
      <c r="B279" s="111" t="s">
        <v>414</v>
      </c>
      <c r="C279" s="112" t="s">
        <v>415</v>
      </c>
      <c r="D279" s="21">
        <f t="shared" si="8"/>
        <v>50781504.529999994</v>
      </c>
      <c r="E279" s="24">
        <f t="shared" si="9"/>
        <v>44977631.730000004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>
        <v>4923362.3</v>
      </c>
      <c r="K279" s="107">
        <v>5984373.7000000002</v>
      </c>
      <c r="L279" s="105">
        <v>3600593.4</v>
      </c>
      <c r="M279" s="105">
        <v>6203308.6399999997</v>
      </c>
      <c r="N279" s="106">
        <v>7575485.9100000001</v>
      </c>
      <c r="O279" s="107">
        <v>4754856.13</v>
      </c>
      <c r="P279" s="105">
        <v>11442087.48</v>
      </c>
      <c r="Q279" s="105">
        <v>4769202.1100000003</v>
      </c>
      <c r="R279" s="106">
        <v>6598667.75</v>
      </c>
      <c r="S279" s="107">
        <v>5517479.7999999998</v>
      </c>
      <c r="T279" s="105">
        <v>8757486.2699999996</v>
      </c>
      <c r="U279" s="105">
        <v>6909536.9500000002</v>
      </c>
      <c r="V279" s="106">
        <v>5176723.9000000004</v>
      </c>
      <c r="W279" s="107">
        <v>3944348.6</v>
      </c>
      <c r="X279" s="105"/>
      <c r="Y279" s="105"/>
      <c r="Z279" s="106"/>
      <c r="AA279" s="107"/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1703</v>
      </c>
      <c r="B280" s="111" t="s">
        <v>416</v>
      </c>
      <c r="C280" s="112" t="s">
        <v>417</v>
      </c>
      <c r="D280" s="21">
        <f t="shared" si="8"/>
        <v>25323554.740000002</v>
      </c>
      <c r="E280" s="24">
        <f t="shared" si="9"/>
        <v>22889157.530000001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106">
        <v>1818165.98</v>
      </c>
      <c r="K280" s="107">
        <v>2717450.9</v>
      </c>
      <c r="L280" s="113">
        <v>2192754.66</v>
      </c>
      <c r="M280" s="113">
        <v>2742728.02</v>
      </c>
      <c r="N280" s="31">
        <v>2796543.64</v>
      </c>
      <c r="O280" s="32">
        <v>1682750.44</v>
      </c>
      <c r="P280" s="105">
        <v>2766004.61</v>
      </c>
      <c r="Q280" s="105">
        <v>4314288.62</v>
      </c>
      <c r="R280" s="31">
        <v>2967673.58</v>
      </c>
      <c r="S280" s="32">
        <v>2689651.49</v>
      </c>
      <c r="T280" s="113">
        <v>3905803.94</v>
      </c>
      <c r="U280" s="113">
        <v>3751785.65</v>
      </c>
      <c r="V280" s="31">
        <v>2988617.16</v>
      </c>
      <c r="W280" s="32">
        <v>1900239.21</v>
      </c>
      <c r="X280" s="113"/>
      <c r="Y280" s="113"/>
      <c r="Z280" s="31"/>
      <c r="AA280" s="32"/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1703</v>
      </c>
      <c r="B281" s="111" t="s">
        <v>418</v>
      </c>
      <c r="C281" s="112" t="s">
        <v>419</v>
      </c>
      <c r="D281" s="21">
        <f t="shared" si="8"/>
        <v>32654945.340000004</v>
      </c>
      <c r="E281" s="24">
        <f t="shared" si="9"/>
        <v>30332748.120000001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31">
        <v>6176705.5499999998</v>
      </c>
      <c r="K281" s="32">
        <v>2713115.9</v>
      </c>
      <c r="L281" s="105">
        <v>4103562</v>
      </c>
      <c r="M281" s="105">
        <v>4509389.8499999996</v>
      </c>
      <c r="N281" s="106">
        <v>4614526.05</v>
      </c>
      <c r="O281" s="107">
        <v>2783278.05</v>
      </c>
      <c r="P281" s="113">
        <v>4232275.4000000004</v>
      </c>
      <c r="Q281" s="113">
        <v>3031833.46</v>
      </c>
      <c r="R281" s="106">
        <v>3514161.35</v>
      </c>
      <c r="S281" s="107">
        <v>3649089.15</v>
      </c>
      <c r="T281" s="105">
        <v>4035881.46</v>
      </c>
      <c r="U281" s="105">
        <v>3017221.55</v>
      </c>
      <c r="V281" s="106">
        <v>2443272.4</v>
      </c>
      <c r="W281" s="107">
        <v>3988820.87</v>
      </c>
      <c r="X281" s="105"/>
      <c r="Y281" s="105"/>
      <c r="Z281" s="106"/>
      <c r="AA281" s="107"/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1703</v>
      </c>
      <c r="B282" s="111" t="s">
        <v>420</v>
      </c>
      <c r="C282" s="112" t="s">
        <v>421</v>
      </c>
      <c r="D282" s="21">
        <f t="shared" si="8"/>
        <v>20924198.890000001</v>
      </c>
      <c r="E282" s="24">
        <f t="shared" si="9"/>
        <v>20611036.400000002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>
        <v>6019396.7300000004</v>
      </c>
      <c r="K282" s="107">
        <v>2459462.33</v>
      </c>
      <c r="L282" s="105">
        <v>1267506.8400000001</v>
      </c>
      <c r="M282" s="105">
        <v>2265774.4900000002</v>
      </c>
      <c r="N282" s="106">
        <v>3077016.83</v>
      </c>
      <c r="O282" s="107">
        <v>1824622.71</v>
      </c>
      <c r="P282" s="105">
        <v>2614611.75</v>
      </c>
      <c r="Q282" s="105">
        <v>2872931.97</v>
      </c>
      <c r="R282" s="106">
        <v>1768662.71</v>
      </c>
      <c r="S282" s="107">
        <v>2649719.7400000002</v>
      </c>
      <c r="T282" s="105">
        <v>3436710.17</v>
      </c>
      <c r="U282" s="105">
        <v>1931581.81</v>
      </c>
      <c r="V282" s="106">
        <v>1238781.82</v>
      </c>
      <c r="W282" s="107">
        <v>1345550.37</v>
      </c>
      <c r="X282" s="105"/>
      <c r="Y282" s="105"/>
      <c r="Z282" s="106"/>
      <c r="AA282" s="107"/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1703</v>
      </c>
      <c r="B283" s="111" t="s">
        <v>422</v>
      </c>
      <c r="C283" s="112" t="s">
        <v>423</v>
      </c>
      <c r="D283" s="21">
        <f t="shared" si="8"/>
        <v>40915556</v>
      </c>
      <c r="E283" s="24">
        <f t="shared" si="9"/>
        <v>9302878.1999999993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>
        <v>3639984.7</v>
      </c>
      <c r="K283" s="107">
        <v>1871261</v>
      </c>
      <c r="L283" s="105">
        <v>1916449.3</v>
      </c>
      <c r="M283" s="105">
        <v>62956</v>
      </c>
      <c r="N283" s="106">
        <v>23159941</v>
      </c>
      <c r="O283" s="107">
        <v>975024.5</v>
      </c>
      <c r="P283" s="105">
        <v>3181425</v>
      </c>
      <c r="Q283" s="105">
        <v>1164234.5</v>
      </c>
      <c r="R283" s="106">
        <v>2150390</v>
      </c>
      <c r="S283" s="107">
        <v>139760</v>
      </c>
      <c r="T283" s="105">
        <v>1731400.7</v>
      </c>
      <c r="U283" s="105">
        <v>2188980</v>
      </c>
      <c r="V283" s="106">
        <v>317260</v>
      </c>
      <c r="W283" s="107">
        <v>633957.5</v>
      </c>
      <c r="X283" s="105"/>
      <c r="Y283" s="105"/>
      <c r="Z283" s="106"/>
      <c r="AA283" s="107"/>
      <c r="AB283" s="105"/>
      <c r="AC283" s="105"/>
      <c r="AD283" s="33"/>
      <c r="AF283" s="19" t="s">
        <v>1699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1703</v>
      </c>
      <c r="B284" s="111" t="s">
        <v>424</v>
      </c>
      <c r="C284" s="112" t="s">
        <v>425</v>
      </c>
      <c r="D284" s="21">
        <f t="shared" si="8"/>
        <v>0</v>
      </c>
      <c r="E284" s="24">
        <f t="shared" si="9"/>
        <v>0</v>
      </c>
      <c r="F284" s="104"/>
      <c r="G284" s="104"/>
      <c r="H284" s="113"/>
      <c r="I284" s="113"/>
      <c r="J284" s="106"/>
      <c r="K284" s="107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1699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1703</v>
      </c>
      <c r="B285" s="111" t="s">
        <v>426</v>
      </c>
      <c r="C285" s="112" t="s">
        <v>427</v>
      </c>
      <c r="D285" s="21">
        <f t="shared" si="8"/>
        <v>0</v>
      </c>
      <c r="E285" s="24">
        <f t="shared" si="9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1703</v>
      </c>
      <c r="B286" s="111" t="s">
        <v>428</v>
      </c>
      <c r="C286" s="112" t="s">
        <v>429</v>
      </c>
      <c r="D286" s="21">
        <f t="shared" si="8"/>
        <v>4639656.3</v>
      </c>
      <c r="E286" s="24">
        <f t="shared" si="9"/>
        <v>5364657.05</v>
      </c>
      <c r="F286" s="104"/>
      <c r="G286" s="104"/>
      <c r="H286" s="105"/>
      <c r="I286" s="105"/>
      <c r="J286" s="31"/>
      <c r="K286" s="32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1703</v>
      </c>
      <c r="B287" s="111" t="s">
        <v>430</v>
      </c>
      <c r="C287" s="112" t="s">
        <v>431</v>
      </c>
      <c r="D287" s="21">
        <f t="shared" si="8"/>
        <v>46489072.640000001</v>
      </c>
      <c r="E287" s="24">
        <f t="shared" si="9"/>
        <v>42166545.180000007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>
        <v>4639656.3</v>
      </c>
      <c r="K287" s="107">
        <v>5364657.05</v>
      </c>
      <c r="L287" s="105">
        <v>3554613.02</v>
      </c>
      <c r="M287" s="105">
        <v>6116657.6799999997</v>
      </c>
      <c r="N287" s="106">
        <v>5292513.0999999996</v>
      </c>
      <c r="O287" s="107">
        <v>5216768.45</v>
      </c>
      <c r="P287" s="105">
        <v>10262705.27</v>
      </c>
      <c r="Q287" s="105">
        <v>6370603.7599999998</v>
      </c>
      <c r="R287" s="106">
        <v>9460482.0099999998</v>
      </c>
      <c r="S287" s="107">
        <v>4186678.75</v>
      </c>
      <c r="T287" s="105">
        <v>9236091.2899999991</v>
      </c>
      <c r="U287" s="105">
        <v>4244224.0999999996</v>
      </c>
      <c r="V287" s="106">
        <v>4059124.35</v>
      </c>
      <c r="W287" s="107">
        <v>7104159.1600000001</v>
      </c>
      <c r="X287" s="105"/>
      <c r="Y287" s="105"/>
      <c r="Z287" s="106"/>
      <c r="AA287" s="107"/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1703</v>
      </c>
      <c r="B288" s="111" t="s">
        <v>432</v>
      </c>
      <c r="C288" s="112" t="s">
        <v>433</v>
      </c>
      <c r="D288" s="21">
        <f t="shared" si="8"/>
        <v>1105001.7</v>
      </c>
      <c r="E288" s="24">
        <f t="shared" si="9"/>
        <v>913459.88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106">
        <v>0</v>
      </c>
      <c r="K288" s="107">
        <v>67899</v>
      </c>
      <c r="L288" s="113">
        <v>92710</v>
      </c>
      <c r="M288" s="113">
        <v>90035</v>
      </c>
      <c r="N288" s="31">
        <v>230097.56</v>
      </c>
      <c r="O288" s="32">
        <v>41010</v>
      </c>
      <c r="P288" s="105">
        <v>363605.14</v>
      </c>
      <c r="Q288" s="105">
        <v>52200</v>
      </c>
      <c r="R288" s="31">
        <v>161295</v>
      </c>
      <c r="S288" s="32">
        <v>127797.9</v>
      </c>
      <c r="T288" s="113">
        <v>145303</v>
      </c>
      <c r="U288" s="113">
        <v>135710</v>
      </c>
      <c r="V288" s="31">
        <v>111991</v>
      </c>
      <c r="W288" s="32">
        <v>136660</v>
      </c>
      <c r="X288" s="113"/>
      <c r="Y288" s="113"/>
      <c r="Z288" s="31"/>
      <c r="AA288" s="32"/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1703</v>
      </c>
      <c r="B289" s="111" t="s">
        <v>434</v>
      </c>
      <c r="C289" s="112" t="s">
        <v>435</v>
      </c>
      <c r="D289" s="21">
        <f t="shared" si="8"/>
        <v>0</v>
      </c>
      <c r="E289" s="24">
        <f t="shared" si="9"/>
        <v>0</v>
      </c>
      <c r="F289" s="104"/>
      <c r="G289" s="104"/>
      <c r="H289" s="105"/>
      <c r="I289" s="105"/>
      <c r="J289" s="31"/>
      <c r="K289" s="32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1703</v>
      </c>
      <c r="B290" s="111" t="s">
        <v>436</v>
      </c>
      <c r="C290" s="112" t="s">
        <v>437</v>
      </c>
      <c r="D290" s="21">
        <f t="shared" si="8"/>
        <v>3731014</v>
      </c>
      <c r="E290" s="24">
        <f t="shared" si="9"/>
        <v>2086329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>
        <v>0</v>
      </c>
      <c r="S290" s="107">
        <v>60000</v>
      </c>
      <c r="T290" s="105">
        <v>0</v>
      </c>
      <c r="U290" s="105">
        <v>30000</v>
      </c>
      <c r="V290" s="106">
        <v>30000</v>
      </c>
      <c r="W290" s="107">
        <v>38820</v>
      </c>
      <c r="X290" s="105"/>
      <c r="Y290" s="105"/>
      <c r="Z290" s="106"/>
      <c r="AA290" s="107"/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1703</v>
      </c>
      <c r="B291" s="111" t="s">
        <v>438</v>
      </c>
      <c r="C291" s="112" t="s">
        <v>1576</v>
      </c>
      <c r="D291" s="21">
        <f t="shared" si="8"/>
        <v>21266544.299999997</v>
      </c>
      <c r="E291" s="24">
        <f t="shared" si="9"/>
        <v>17759306.549999997</v>
      </c>
      <c r="F291" s="104">
        <v>14280</v>
      </c>
      <c r="G291" s="104">
        <v>1426954</v>
      </c>
      <c r="H291" s="113">
        <v>2079664</v>
      </c>
      <c r="I291" s="113">
        <v>1332160</v>
      </c>
      <c r="J291" s="106">
        <v>3701014</v>
      </c>
      <c r="K291" s="107">
        <v>1957509</v>
      </c>
      <c r="L291" s="113">
        <v>1500</v>
      </c>
      <c r="M291" s="113">
        <v>2746485.4</v>
      </c>
      <c r="N291" s="31">
        <v>766115</v>
      </c>
      <c r="O291" s="32">
        <v>1326065</v>
      </c>
      <c r="P291" s="105">
        <v>1433709</v>
      </c>
      <c r="Q291" s="105">
        <v>3855538</v>
      </c>
      <c r="R291" s="31">
        <v>1882736.4</v>
      </c>
      <c r="S291" s="32">
        <v>579844.94999999995</v>
      </c>
      <c r="T291" s="113">
        <v>4853426</v>
      </c>
      <c r="U291" s="113">
        <v>3907511.3</v>
      </c>
      <c r="V291" s="31">
        <v>104270.9</v>
      </c>
      <c r="W291" s="32">
        <v>1927587.9</v>
      </c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1703</v>
      </c>
      <c r="B292" s="111" t="s">
        <v>439</v>
      </c>
      <c r="C292" s="112" t="s">
        <v>1577</v>
      </c>
      <c r="D292" s="21">
        <f t="shared" si="8"/>
        <v>21829864</v>
      </c>
      <c r="E292" s="24">
        <f t="shared" si="9"/>
        <v>34880295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>
        <v>10130843</v>
      </c>
      <c r="K292" s="32">
        <v>657160</v>
      </c>
      <c r="L292" s="113">
        <v>8214</v>
      </c>
      <c r="M292" s="113">
        <v>564874</v>
      </c>
      <c r="N292" s="31">
        <v>4569096</v>
      </c>
      <c r="O292" s="32">
        <v>3604105</v>
      </c>
      <c r="P292" s="113">
        <v>2659305</v>
      </c>
      <c r="Q292" s="113">
        <v>3266387</v>
      </c>
      <c r="R292" s="31">
        <v>3073841</v>
      </c>
      <c r="S292" s="32">
        <v>3752081</v>
      </c>
      <c r="T292" s="113">
        <v>3147536</v>
      </c>
      <c r="U292" s="113">
        <v>3794511</v>
      </c>
      <c r="V292" s="31">
        <v>2468443</v>
      </c>
      <c r="W292" s="32">
        <v>9056385</v>
      </c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1703</v>
      </c>
      <c r="B293" s="111" t="s">
        <v>440</v>
      </c>
      <c r="C293" s="112" t="s">
        <v>441</v>
      </c>
      <c r="D293" s="21">
        <f t="shared" si="8"/>
        <v>0</v>
      </c>
      <c r="E293" s="24">
        <f t="shared" si="9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1703</v>
      </c>
      <c r="B294" s="111" t="s">
        <v>442</v>
      </c>
      <c r="C294" s="112" t="s">
        <v>443</v>
      </c>
      <c r="D294" s="21">
        <f t="shared" si="8"/>
        <v>2198500</v>
      </c>
      <c r="E294" s="24">
        <f t="shared" si="9"/>
        <v>1665000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1703</v>
      </c>
      <c r="B295" s="111" t="s">
        <v>1578</v>
      </c>
      <c r="C295" s="112" t="s">
        <v>1579</v>
      </c>
      <c r="D295" s="21">
        <f t="shared" si="8"/>
        <v>3123700.94</v>
      </c>
      <c r="E295" s="24">
        <f t="shared" si="9"/>
        <v>3717201.19</v>
      </c>
      <c r="F295" s="104">
        <v>0</v>
      </c>
      <c r="G295" s="104">
        <v>2397200.94</v>
      </c>
      <c r="H295" s="105">
        <v>0</v>
      </c>
      <c r="I295" s="105">
        <v>910000.25</v>
      </c>
      <c r="J295" s="31">
        <v>2198500</v>
      </c>
      <c r="K295" s="32">
        <v>1665000</v>
      </c>
      <c r="L295" s="105">
        <v>1863700.94</v>
      </c>
      <c r="M295" s="105">
        <v>215000</v>
      </c>
      <c r="N295" s="106">
        <v>0</v>
      </c>
      <c r="O295" s="107">
        <v>0</v>
      </c>
      <c r="P295" s="113">
        <v>850000</v>
      </c>
      <c r="Q295" s="113">
        <v>0</v>
      </c>
      <c r="R295" s="106">
        <v>0</v>
      </c>
      <c r="S295" s="107">
        <v>0</v>
      </c>
      <c r="T295" s="105">
        <v>0</v>
      </c>
      <c r="U295" s="105">
        <v>195000</v>
      </c>
      <c r="V295" s="106">
        <v>410000</v>
      </c>
      <c r="W295" s="107">
        <v>0</v>
      </c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1703</v>
      </c>
      <c r="B296" s="111" t="s">
        <v>444</v>
      </c>
      <c r="C296" s="112" t="s">
        <v>445</v>
      </c>
      <c r="D296" s="21">
        <f t="shared" si="8"/>
        <v>8521425</v>
      </c>
      <c r="E296" s="24">
        <f t="shared" si="9"/>
        <v>12741951</v>
      </c>
      <c r="F296" s="104">
        <v>2385000</v>
      </c>
      <c r="G296" s="104">
        <v>0</v>
      </c>
      <c r="H296" s="113">
        <v>3406000</v>
      </c>
      <c r="I296" s="113">
        <v>538000</v>
      </c>
      <c r="J296" s="106">
        <v>0</v>
      </c>
      <c r="K296" s="107">
        <v>0</v>
      </c>
      <c r="L296" s="113">
        <v>538000</v>
      </c>
      <c r="M296" s="113">
        <v>285000</v>
      </c>
      <c r="N296" s="31">
        <v>0</v>
      </c>
      <c r="O296" s="32">
        <v>75000</v>
      </c>
      <c r="P296" s="105">
        <v>360000</v>
      </c>
      <c r="Q296" s="105">
        <v>7167925</v>
      </c>
      <c r="R296" s="31">
        <v>0</v>
      </c>
      <c r="S296" s="32">
        <v>335000</v>
      </c>
      <c r="T296" s="113">
        <v>1147925</v>
      </c>
      <c r="U296" s="113">
        <v>589500</v>
      </c>
      <c r="V296" s="31">
        <v>684500</v>
      </c>
      <c r="W296" s="32">
        <v>3744000</v>
      </c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1703</v>
      </c>
      <c r="B297" s="111" t="s">
        <v>446</v>
      </c>
      <c r="C297" s="112" t="s">
        <v>447</v>
      </c>
      <c r="D297" s="21">
        <f t="shared" si="8"/>
        <v>0</v>
      </c>
      <c r="E297" s="24">
        <f t="shared" si="9"/>
        <v>239793.8</v>
      </c>
      <c r="F297" s="104">
        <v>0</v>
      </c>
      <c r="G297" s="104">
        <v>15766.8</v>
      </c>
      <c r="H297" s="105">
        <v>0</v>
      </c>
      <c r="I297" s="105">
        <v>10744</v>
      </c>
      <c r="J297" s="31">
        <v>0</v>
      </c>
      <c r="K297" s="32">
        <v>7526</v>
      </c>
      <c r="L297" s="105">
        <v>0</v>
      </c>
      <c r="M297" s="105">
        <v>7419</v>
      </c>
      <c r="N297" s="106">
        <v>0</v>
      </c>
      <c r="O297" s="107">
        <v>9893</v>
      </c>
      <c r="P297" s="113">
        <v>0</v>
      </c>
      <c r="Q297" s="113">
        <v>30503</v>
      </c>
      <c r="R297" s="106">
        <v>0</v>
      </c>
      <c r="S297" s="107">
        <v>35285</v>
      </c>
      <c r="T297" s="105">
        <v>0</v>
      </c>
      <c r="U297" s="105">
        <v>64715</v>
      </c>
      <c r="V297" s="106">
        <v>0</v>
      </c>
      <c r="W297" s="107">
        <v>65468</v>
      </c>
      <c r="X297" s="105"/>
      <c r="Y297" s="105"/>
      <c r="Z297" s="106"/>
      <c r="AA297" s="107"/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1703</v>
      </c>
      <c r="B298" s="111" t="s">
        <v>448</v>
      </c>
      <c r="C298" s="112" t="s">
        <v>449</v>
      </c>
      <c r="D298" s="21">
        <f t="shared" si="8"/>
        <v>0</v>
      </c>
      <c r="E298" s="24">
        <f t="shared" si="9"/>
        <v>0</v>
      </c>
      <c r="F298" s="104"/>
      <c r="G298" s="104"/>
      <c r="H298" s="113"/>
      <c r="I298" s="113"/>
      <c r="J298" s="106"/>
      <c r="K298" s="107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1703</v>
      </c>
      <c r="B299" s="111" t="s">
        <v>450</v>
      </c>
      <c r="C299" s="112" t="s">
        <v>1580</v>
      </c>
      <c r="D299" s="21">
        <f t="shared" si="8"/>
        <v>0</v>
      </c>
      <c r="E299" s="24">
        <f t="shared" si="9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1703</v>
      </c>
      <c r="B300" s="111" t="s">
        <v>452</v>
      </c>
      <c r="C300" s="112" t="s">
        <v>453</v>
      </c>
      <c r="D300" s="21">
        <f t="shared" si="8"/>
        <v>0</v>
      </c>
      <c r="E300" s="24">
        <f t="shared" si="9"/>
        <v>0</v>
      </c>
      <c r="F300" s="104"/>
      <c r="G300" s="104"/>
      <c r="H300" s="105"/>
      <c r="I300" s="105"/>
      <c r="J300" s="31"/>
      <c r="K300" s="32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1703</v>
      </c>
      <c r="B301" s="111" t="s">
        <v>454</v>
      </c>
      <c r="C301" s="112" t="s">
        <v>1581</v>
      </c>
      <c r="D301" s="21">
        <f t="shared" si="8"/>
        <v>0</v>
      </c>
      <c r="E301" s="24">
        <f t="shared" si="9"/>
        <v>0</v>
      </c>
      <c r="F301" s="104"/>
      <c r="G301" s="104"/>
      <c r="H301" s="113"/>
      <c r="I301" s="113"/>
      <c r="J301" s="106"/>
      <c r="K301" s="107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1703</v>
      </c>
      <c r="B302" s="111" t="s">
        <v>456</v>
      </c>
      <c r="C302" s="112" t="s">
        <v>1582</v>
      </c>
      <c r="D302" s="21">
        <f t="shared" si="8"/>
        <v>0</v>
      </c>
      <c r="E302" s="24">
        <f t="shared" si="9"/>
        <v>0</v>
      </c>
      <c r="F302" s="104"/>
      <c r="G302" s="104"/>
      <c r="H302" s="105"/>
      <c r="I302" s="105"/>
      <c r="J302" s="31"/>
      <c r="K302" s="32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1703</v>
      </c>
      <c r="B303" s="111" t="s">
        <v>458</v>
      </c>
      <c r="C303" s="112" t="s">
        <v>459</v>
      </c>
      <c r="D303" s="21">
        <f t="shared" si="8"/>
        <v>0</v>
      </c>
      <c r="E303" s="24">
        <f t="shared" si="9"/>
        <v>0</v>
      </c>
      <c r="F303" s="104"/>
      <c r="G303" s="104"/>
      <c r="H303" s="113"/>
      <c r="I303" s="113"/>
      <c r="J303" s="106"/>
      <c r="K303" s="107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1703</v>
      </c>
      <c r="B304" s="111" t="s">
        <v>460</v>
      </c>
      <c r="C304" s="112" t="s">
        <v>461</v>
      </c>
      <c r="D304" s="21">
        <f t="shared" si="8"/>
        <v>28669577.739999998</v>
      </c>
      <c r="E304" s="24">
        <f t="shared" si="9"/>
        <v>28669577.739999998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1703</v>
      </c>
      <c r="B305" s="111" t="s">
        <v>462</v>
      </c>
      <c r="C305" s="112" t="s">
        <v>463</v>
      </c>
      <c r="D305" s="21">
        <f t="shared" si="8"/>
        <v>239039819.71999997</v>
      </c>
      <c r="E305" s="24">
        <f t="shared" si="9"/>
        <v>238987580.71999997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>
        <v>28669577.739999998</v>
      </c>
      <c r="K305" s="32">
        <v>28669577.739999998</v>
      </c>
      <c r="L305" s="113">
        <v>33517975.350000001</v>
      </c>
      <c r="M305" s="113">
        <v>33517975.350000001</v>
      </c>
      <c r="N305" s="31">
        <v>29030298.41</v>
      </c>
      <c r="O305" s="32">
        <v>29030298.41</v>
      </c>
      <c r="P305" s="113">
        <v>27210540.25</v>
      </c>
      <c r="Q305" s="113">
        <v>27210540.25</v>
      </c>
      <c r="R305" s="31">
        <v>30266008.190000001</v>
      </c>
      <c r="S305" s="32">
        <v>30266008.190000001</v>
      </c>
      <c r="T305" s="113">
        <v>30124024.920000002</v>
      </c>
      <c r="U305" s="113">
        <v>30124024.920000002</v>
      </c>
      <c r="V305" s="31">
        <v>31856357.329999998</v>
      </c>
      <c r="W305" s="32">
        <v>31856357.329999998</v>
      </c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1703</v>
      </c>
      <c r="B306" s="111" t="s">
        <v>464</v>
      </c>
      <c r="C306" s="112" t="s">
        <v>465</v>
      </c>
      <c r="D306" s="21">
        <f t="shared" si="8"/>
        <v>362844.09</v>
      </c>
      <c r="E306" s="24">
        <f t="shared" si="9"/>
        <v>362844.09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1703</v>
      </c>
      <c r="B307" s="111" t="s">
        <v>466</v>
      </c>
      <c r="C307" s="112" t="s">
        <v>467</v>
      </c>
      <c r="D307" s="21">
        <f t="shared" si="8"/>
        <v>3260417.5100000002</v>
      </c>
      <c r="E307" s="24">
        <f t="shared" si="9"/>
        <v>3260417.5100000002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31">
        <v>362844.09</v>
      </c>
      <c r="K307" s="32">
        <v>362844.09</v>
      </c>
      <c r="L307" s="105">
        <v>504611.47</v>
      </c>
      <c r="M307" s="105">
        <v>504611.47</v>
      </c>
      <c r="N307" s="106">
        <v>410250.98</v>
      </c>
      <c r="O307" s="107">
        <v>410250.98</v>
      </c>
      <c r="P307" s="113">
        <v>402662.85</v>
      </c>
      <c r="Q307" s="113">
        <v>402662.85</v>
      </c>
      <c r="R307" s="106">
        <v>410126.88</v>
      </c>
      <c r="S307" s="107">
        <v>410126.88</v>
      </c>
      <c r="T307" s="105">
        <v>401511.37</v>
      </c>
      <c r="U307" s="105">
        <v>401511.37</v>
      </c>
      <c r="V307" s="106">
        <v>397969.7</v>
      </c>
      <c r="W307" s="107">
        <v>397969.7</v>
      </c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1703</v>
      </c>
      <c r="B308" s="111" t="s">
        <v>468</v>
      </c>
      <c r="C308" s="112" t="s">
        <v>469</v>
      </c>
      <c r="D308" s="21">
        <f t="shared" si="8"/>
        <v>0</v>
      </c>
      <c r="E308" s="24">
        <f t="shared" si="9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1703</v>
      </c>
      <c r="B309" s="111" t="s">
        <v>470</v>
      </c>
      <c r="C309" s="112" t="s">
        <v>471</v>
      </c>
      <c r="D309" s="21">
        <f t="shared" si="8"/>
        <v>0</v>
      </c>
      <c r="E309" s="24">
        <f t="shared" si="9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1703</v>
      </c>
      <c r="B310" s="111" t="s">
        <v>472</v>
      </c>
      <c r="C310" s="112" t="s">
        <v>473</v>
      </c>
      <c r="D310" s="21">
        <f t="shared" si="8"/>
        <v>2145274.87</v>
      </c>
      <c r="E310" s="24">
        <f t="shared" si="9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>
        <v>0</v>
      </c>
      <c r="K310" s="107">
        <v>0</v>
      </c>
      <c r="L310" s="105">
        <v>403191</v>
      </c>
      <c r="M310" s="105">
        <v>0</v>
      </c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1703</v>
      </c>
      <c r="B311" s="111" t="s">
        <v>474</v>
      </c>
      <c r="C311" s="112" t="s">
        <v>475</v>
      </c>
      <c r="D311" s="21">
        <f t="shared" si="8"/>
        <v>0</v>
      </c>
      <c r="E311" s="24">
        <f t="shared" si="9"/>
        <v>0</v>
      </c>
      <c r="F311" s="104"/>
      <c r="G311" s="104"/>
      <c r="H311" s="113"/>
      <c r="I311" s="113"/>
      <c r="J311" s="106"/>
      <c r="K311" s="107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1703</v>
      </c>
      <c r="B312" s="111" t="s">
        <v>476</v>
      </c>
      <c r="C312" s="112" t="s">
        <v>477</v>
      </c>
      <c r="D312" s="21">
        <f t="shared" si="8"/>
        <v>935180</v>
      </c>
      <c r="E312" s="24">
        <f t="shared" si="9"/>
        <v>0</v>
      </c>
      <c r="F312" s="104">
        <v>935180</v>
      </c>
      <c r="G312" s="104">
        <v>0</v>
      </c>
      <c r="H312" s="105"/>
      <c r="I312" s="105"/>
      <c r="J312" s="31"/>
      <c r="K312" s="32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1703</v>
      </c>
      <c r="B313" s="111" t="s">
        <v>478</v>
      </c>
      <c r="C313" s="112" t="s">
        <v>479</v>
      </c>
      <c r="D313" s="21">
        <f t="shared" si="8"/>
        <v>64800</v>
      </c>
      <c r="E313" s="24">
        <f t="shared" si="9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1703</v>
      </c>
      <c r="B314" s="111" t="s">
        <v>480</v>
      </c>
      <c r="C314" s="112" t="s">
        <v>481</v>
      </c>
      <c r="D314" s="21">
        <f t="shared" si="8"/>
        <v>0</v>
      </c>
      <c r="E314" s="24">
        <f t="shared" si="9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1703</v>
      </c>
      <c r="B315" s="111" t="s">
        <v>482</v>
      </c>
      <c r="C315" s="112" t="s">
        <v>483</v>
      </c>
      <c r="D315" s="21">
        <f t="shared" si="8"/>
        <v>0</v>
      </c>
      <c r="E315" s="24">
        <f t="shared" si="9"/>
        <v>0</v>
      </c>
      <c r="F315" s="104"/>
      <c r="G315" s="104"/>
      <c r="H315" s="113"/>
      <c r="I315" s="113"/>
      <c r="J315" s="106"/>
      <c r="K315" s="107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1703</v>
      </c>
      <c r="B316" s="111" t="s">
        <v>484</v>
      </c>
      <c r="C316" s="112" t="s">
        <v>485</v>
      </c>
      <c r="D316" s="21">
        <f t="shared" si="8"/>
        <v>4770473.5599999996</v>
      </c>
      <c r="E316" s="24">
        <f t="shared" si="9"/>
        <v>5861547.0099999998</v>
      </c>
      <c r="F316" s="104"/>
      <c r="G316" s="104"/>
      <c r="H316" s="105"/>
      <c r="I316" s="105"/>
      <c r="J316" s="31"/>
      <c r="K316" s="32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1703</v>
      </c>
      <c r="B317" s="111" t="s">
        <v>486</v>
      </c>
      <c r="C317" s="112" t="s">
        <v>1583</v>
      </c>
      <c r="D317" s="21">
        <f t="shared" si="8"/>
        <v>50360291.990000002</v>
      </c>
      <c r="E317" s="24">
        <f t="shared" si="9"/>
        <v>50194976.939999998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106">
        <v>4770473.5599999996</v>
      </c>
      <c r="K317" s="107">
        <v>5861547.0099999998</v>
      </c>
      <c r="L317" s="113">
        <v>5861547.0099999998</v>
      </c>
      <c r="M317" s="113">
        <v>6271435.8600000003</v>
      </c>
      <c r="N317" s="31">
        <v>4883664.8600000003</v>
      </c>
      <c r="O317" s="32">
        <v>7215494.8600000003</v>
      </c>
      <c r="P317" s="105">
        <v>8605065.8599999994</v>
      </c>
      <c r="Q317" s="105">
        <v>7135384.1299999999</v>
      </c>
      <c r="R317" s="31">
        <v>7133584.1299999999</v>
      </c>
      <c r="S317" s="32">
        <v>6254248.0300000003</v>
      </c>
      <c r="T317" s="113">
        <v>6254248.0300000003</v>
      </c>
      <c r="U317" s="113">
        <v>7117692.0999999996</v>
      </c>
      <c r="V317" s="31">
        <v>7117692.0999999996</v>
      </c>
      <c r="W317" s="32">
        <v>7727458.4000000004</v>
      </c>
      <c r="X317" s="113"/>
      <c r="Y317" s="113"/>
      <c r="Z317" s="31"/>
      <c r="AA317" s="32"/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1703</v>
      </c>
      <c r="B318" s="111" t="s">
        <v>488</v>
      </c>
      <c r="C318" s="112" t="s">
        <v>489</v>
      </c>
      <c r="D318" s="21">
        <f t="shared" si="8"/>
        <v>4570752.5</v>
      </c>
      <c r="E318" s="24">
        <f t="shared" si="9"/>
        <v>5195385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31">
        <v>736267.5</v>
      </c>
      <c r="K318" s="32">
        <v>517645</v>
      </c>
      <c r="L318" s="105">
        <v>517645</v>
      </c>
      <c r="M318" s="105">
        <v>701732.5</v>
      </c>
      <c r="N318" s="106">
        <v>701732.5</v>
      </c>
      <c r="O318" s="107">
        <v>625355</v>
      </c>
      <c r="P318" s="113">
        <v>625355</v>
      </c>
      <c r="Q318" s="113">
        <v>635920</v>
      </c>
      <c r="R318" s="106">
        <v>635920</v>
      </c>
      <c r="S318" s="107">
        <v>701180</v>
      </c>
      <c r="T318" s="105">
        <v>701180</v>
      </c>
      <c r="U318" s="105">
        <v>914240</v>
      </c>
      <c r="V318" s="106">
        <v>914240</v>
      </c>
      <c r="W318" s="107">
        <v>812702.5</v>
      </c>
      <c r="X318" s="105"/>
      <c r="Y318" s="105"/>
      <c r="Z318" s="106"/>
      <c r="AA318" s="107"/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1703</v>
      </c>
      <c r="B319" s="111" t="s">
        <v>490</v>
      </c>
      <c r="C319" s="112" t="s">
        <v>1584</v>
      </c>
      <c r="D319" s="21">
        <f t="shared" si="8"/>
        <v>286421</v>
      </c>
      <c r="E319" s="24">
        <f t="shared" si="9"/>
        <v>1160367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1703</v>
      </c>
      <c r="B320" s="111" t="s">
        <v>492</v>
      </c>
      <c r="C320" s="112" t="s">
        <v>493</v>
      </c>
      <c r="D320" s="21">
        <f t="shared" si="8"/>
        <v>14126640</v>
      </c>
      <c r="E320" s="24">
        <f t="shared" si="9"/>
        <v>14114139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>
        <v>286421</v>
      </c>
      <c r="K320" s="107">
        <v>1160367</v>
      </c>
      <c r="L320" s="105">
        <v>2569714</v>
      </c>
      <c r="M320" s="105">
        <v>2851034</v>
      </c>
      <c r="N320" s="106">
        <v>904417</v>
      </c>
      <c r="O320" s="107">
        <v>1677884</v>
      </c>
      <c r="P320" s="105">
        <v>3624501</v>
      </c>
      <c r="Q320" s="105">
        <v>2354315</v>
      </c>
      <c r="R320" s="106">
        <v>1168288</v>
      </c>
      <c r="S320" s="107">
        <v>734528</v>
      </c>
      <c r="T320" s="105">
        <v>1920555</v>
      </c>
      <c r="U320" s="105">
        <v>1463601</v>
      </c>
      <c r="V320" s="106">
        <v>1463601</v>
      </c>
      <c r="W320" s="107">
        <v>2312043</v>
      </c>
      <c r="X320" s="105"/>
      <c r="Y320" s="105"/>
      <c r="Z320" s="106"/>
      <c r="AA320" s="107"/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1703</v>
      </c>
      <c r="B321" s="111" t="s">
        <v>494</v>
      </c>
      <c r="C321" s="112" t="s">
        <v>495</v>
      </c>
      <c r="D321" s="21">
        <f t="shared" si="8"/>
        <v>970510</v>
      </c>
      <c r="E321" s="24">
        <f t="shared" si="9"/>
        <v>760815</v>
      </c>
      <c r="F321" s="104"/>
      <c r="G321" s="104"/>
      <c r="H321" s="113"/>
      <c r="I321" s="113"/>
      <c r="J321" s="106"/>
      <c r="K321" s="107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1703</v>
      </c>
      <c r="B322" s="111" t="s">
        <v>496</v>
      </c>
      <c r="C322" s="112" t="s">
        <v>497</v>
      </c>
      <c r="D322" s="21">
        <f t="shared" si="8"/>
        <v>6077955.2699999996</v>
      </c>
      <c r="E322" s="24">
        <f t="shared" si="9"/>
        <v>2918360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31">
        <v>970510</v>
      </c>
      <c r="K322" s="32">
        <v>760815</v>
      </c>
      <c r="L322" s="105">
        <v>760815</v>
      </c>
      <c r="M322" s="105">
        <v>0</v>
      </c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1703</v>
      </c>
      <c r="B323" s="111" t="s">
        <v>498</v>
      </c>
      <c r="C323" s="112" t="s">
        <v>461</v>
      </c>
      <c r="D323" s="21">
        <f t="shared" ref="D323:D386" si="10">F323+H323+J324+L323+N323+P323+R323+T323+V323+X323+Z323+AB323</f>
        <v>14672007.73</v>
      </c>
      <c r="E323" s="24">
        <f t="shared" ref="E323:E386" si="11">G323+I323+K324+M323+O323+Q323+S323+U323+W323+Y323+AA323+AC323</f>
        <v>14437362.48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106">
        <v>3599685.27</v>
      </c>
      <c r="K323" s="107">
        <v>1319000</v>
      </c>
      <c r="L323" s="113">
        <v>4967.8599999999997</v>
      </c>
      <c r="M323" s="113">
        <v>1319000</v>
      </c>
      <c r="N323" s="31">
        <v>2079238.56</v>
      </c>
      <c r="O323" s="32">
        <v>1269000</v>
      </c>
      <c r="P323" s="105">
        <v>2588000</v>
      </c>
      <c r="Q323" s="105">
        <v>1460000</v>
      </c>
      <c r="R323" s="31">
        <v>1460000</v>
      </c>
      <c r="S323" s="32">
        <v>2230000</v>
      </c>
      <c r="T323" s="113">
        <v>2230000</v>
      </c>
      <c r="U323" s="113">
        <v>2002500</v>
      </c>
      <c r="V323" s="31">
        <v>2002500</v>
      </c>
      <c r="W323" s="32">
        <v>2154300</v>
      </c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1703</v>
      </c>
      <c r="B324" s="111" t="s">
        <v>499</v>
      </c>
      <c r="C324" s="112" t="s">
        <v>500</v>
      </c>
      <c r="D324" s="21">
        <f t="shared" si="10"/>
        <v>0</v>
      </c>
      <c r="E324" s="24">
        <f t="shared" si="11"/>
        <v>0</v>
      </c>
      <c r="F324" s="104"/>
      <c r="G324" s="104"/>
      <c r="H324" s="105"/>
      <c r="I324" s="105"/>
      <c r="J324" s="31"/>
      <c r="K324" s="32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1703</v>
      </c>
      <c r="B325" s="111" t="s">
        <v>501</v>
      </c>
      <c r="C325" s="112" t="s">
        <v>502</v>
      </c>
      <c r="D325" s="21">
        <f t="shared" si="10"/>
        <v>31736.3</v>
      </c>
      <c r="E325" s="24">
        <f t="shared" si="11"/>
        <v>19738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1703</v>
      </c>
      <c r="B326" s="111" t="s">
        <v>503</v>
      </c>
      <c r="C326" s="112" t="s">
        <v>504</v>
      </c>
      <c r="D326" s="21">
        <f t="shared" si="10"/>
        <v>324150.29000000004</v>
      </c>
      <c r="E326" s="24">
        <f t="shared" si="11"/>
        <v>653573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106">
        <v>31736.3</v>
      </c>
      <c r="K326" s="107">
        <v>19738</v>
      </c>
      <c r="L326" s="113">
        <v>31657.57</v>
      </c>
      <c r="M326" s="113">
        <v>45930</v>
      </c>
      <c r="N326" s="31">
        <v>38317.730000000003</v>
      </c>
      <c r="O326" s="32">
        <v>220475</v>
      </c>
      <c r="P326" s="105">
        <v>45707.49</v>
      </c>
      <c r="Q326" s="105">
        <v>125162</v>
      </c>
      <c r="R326" s="31">
        <v>46354.48</v>
      </c>
      <c r="S326" s="32">
        <v>160179</v>
      </c>
      <c r="T326" s="113">
        <v>46249.22</v>
      </c>
      <c r="U326" s="113">
        <v>37760</v>
      </c>
      <c r="V326" s="31">
        <v>46146.879999999997</v>
      </c>
      <c r="W326" s="32">
        <v>29391</v>
      </c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1703</v>
      </c>
      <c r="B327" s="111" t="s">
        <v>505</v>
      </c>
      <c r="C327" s="112" t="s">
        <v>506</v>
      </c>
      <c r="D327" s="21">
        <f t="shared" si="10"/>
        <v>47801.18</v>
      </c>
      <c r="E327" s="24">
        <f t="shared" si="11"/>
        <v>47801.18</v>
      </c>
      <c r="F327" s="104">
        <v>47801.18</v>
      </c>
      <c r="G327" s="104">
        <v>47801.18</v>
      </c>
      <c r="H327" s="105"/>
      <c r="I327" s="105"/>
      <c r="J327" s="31"/>
      <c r="K327" s="32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1703</v>
      </c>
      <c r="B328" s="111" t="s">
        <v>507</v>
      </c>
      <c r="C328" s="112" t="s">
        <v>508</v>
      </c>
      <c r="D328" s="21">
        <f t="shared" si="10"/>
        <v>751981.57</v>
      </c>
      <c r="E328" s="24">
        <f t="shared" si="11"/>
        <v>0</v>
      </c>
      <c r="F328" s="104">
        <v>0</v>
      </c>
      <c r="G328" s="104">
        <v>0</v>
      </c>
      <c r="H328" s="105">
        <v>0</v>
      </c>
      <c r="I328" s="105">
        <v>0</v>
      </c>
      <c r="J328" s="106">
        <v>0</v>
      </c>
      <c r="K328" s="107">
        <v>0</v>
      </c>
      <c r="L328" s="105">
        <v>100000</v>
      </c>
      <c r="M328" s="105">
        <v>0</v>
      </c>
      <c r="N328" s="106">
        <v>430106.23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1703</v>
      </c>
      <c r="B329" s="111" t="s">
        <v>509</v>
      </c>
      <c r="C329" s="112" t="s">
        <v>510</v>
      </c>
      <c r="D329" s="21">
        <f t="shared" si="10"/>
        <v>0</v>
      </c>
      <c r="E329" s="24">
        <f t="shared" si="11"/>
        <v>1315585.1000000001</v>
      </c>
      <c r="F329" s="104">
        <v>0</v>
      </c>
      <c r="G329" s="104">
        <v>0</v>
      </c>
      <c r="H329" s="105">
        <v>0</v>
      </c>
      <c r="I329" s="105">
        <v>0</v>
      </c>
      <c r="J329" s="106">
        <v>221875.34</v>
      </c>
      <c r="K329" s="107">
        <v>0</v>
      </c>
      <c r="L329" s="105"/>
      <c r="M329" s="105"/>
      <c r="N329" s="106">
        <v>0</v>
      </c>
      <c r="O329" s="107">
        <v>480615</v>
      </c>
      <c r="P329" s="105">
        <v>0</v>
      </c>
      <c r="Q329" s="105">
        <v>0</v>
      </c>
      <c r="R329" s="106">
        <v>0</v>
      </c>
      <c r="S329" s="107">
        <v>0</v>
      </c>
      <c r="T329" s="105">
        <v>0</v>
      </c>
      <c r="U329" s="105">
        <v>100000</v>
      </c>
      <c r="V329" s="106">
        <v>0</v>
      </c>
      <c r="W329" s="107">
        <v>0</v>
      </c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1703</v>
      </c>
      <c r="B330" s="111" t="s">
        <v>511</v>
      </c>
      <c r="C330" s="112" t="s">
        <v>512</v>
      </c>
      <c r="D330" s="21">
        <f t="shared" si="10"/>
        <v>771583.31</v>
      </c>
      <c r="E330" s="24">
        <f t="shared" si="11"/>
        <v>36613.21</v>
      </c>
      <c r="F330" s="104"/>
      <c r="G330" s="104"/>
      <c r="H330" s="105"/>
      <c r="I330" s="105"/>
      <c r="J330" s="106">
        <v>0</v>
      </c>
      <c r="K330" s="107">
        <v>734970.1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36613.21</v>
      </c>
      <c r="V330" s="106">
        <v>771583.31</v>
      </c>
      <c r="W330" s="107">
        <v>0</v>
      </c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1703</v>
      </c>
      <c r="B331" s="111" t="s">
        <v>513</v>
      </c>
      <c r="C331" s="112" t="s">
        <v>514</v>
      </c>
      <c r="D331" s="21">
        <f t="shared" si="10"/>
        <v>2509500</v>
      </c>
      <c r="E331" s="24">
        <f t="shared" si="11"/>
        <v>2509824.7200000002</v>
      </c>
      <c r="F331" s="104"/>
      <c r="G331" s="104"/>
      <c r="H331" s="113"/>
      <c r="I331" s="113"/>
      <c r="J331" s="106"/>
      <c r="K331" s="107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1703</v>
      </c>
      <c r="B332" s="111" t="s">
        <v>515</v>
      </c>
      <c r="C332" s="112" t="s">
        <v>516</v>
      </c>
      <c r="D332" s="21">
        <f t="shared" si="10"/>
        <v>21588137.91</v>
      </c>
      <c r="E332" s="24">
        <f t="shared" si="11"/>
        <v>20685937.789999999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>
        <v>2509500</v>
      </c>
      <c r="K332" s="32">
        <v>2509824.7200000002</v>
      </c>
      <c r="L332" s="113">
        <v>3297200</v>
      </c>
      <c r="M332" s="113">
        <v>2457200</v>
      </c>
      <c r="N332" s="31">
        <v>2569615</v>
      </c>
      <c r="O332" s="32">
        <v>2569615</v>
      </c>
      <c r="P332" s="113">
        <v>2546546.75</v>
      </c>
      <c r="Q332" s="113">
        <v>2546546.75</v>
      </c>
      <c r="R332" s="31">
        <v>2549120</v>
      </c>
      <c r="S332" s="32">
        <v>2659120</v>
      </c>
      <c r="T332" s="113">
        <v>2669505.7999999998</v>
      </c>
      <c r="U332" s="113">
        <v>2685345.8</v>
      </c>
      <c r="V332" s="31">
        <v>2815526.64</v>
      </c>
      <c r="W332" s="32">
        <v>2689924.45</v>
      </c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1703</v>
      </c>
      <c r="B333" s="111" t="s">
        <v>517</v>
      </c>
      <c r="C333" s="112" t="s">
        <v>518</v>
      </c>
      <c r="D333" s="21">
        <f t="shared" si="10"/>
        <v>360899.84000000003</v>
      </c>
      <c r="E333" s="24">
        <f t="shared" si="11"/>
        <v>503454.15</v>
      </c>
      <c r="F333" s="104"/>
      <c r="G333" s="104"/>
      <c r="H333" s="105"/>
      <c r="I333" s="105"/>
      <c r="J333" s="31"/>
      <c r="K333" s="32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1703</v>
      </c>
      <c r="B334" s="111" t="s">
        <v>519</v>
      </c>
      <c r="C334" s="112" t="s">
        <v>520</v>
      </c>
      <c r="D334" s="21">
        <f t="shared" si="10"/>
        <v>3514052.63</v>
      </c>
      <c r="E334" s="24">
        <f t="shared" si="11"/>
        <v>3117489.5900000003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>
        <v>360899.84000000003</v>
      </c>
      <c r="K334" s="107">
        <v>503454.15</v>
      </c>
      <c r="L334" s="105">
        <v>503454.15</v>
      </c>
      <c r="M334" s="105">
        <v>253346.95</v>
      </c>
      <c r="N334" s="106">
        <v>253346.95</v>
      </c>
      <c r="O334" s="107">
        <v>602712.82999999996</v>
      </c>
      <c r="P334" s="105">
        <v>602712.82999999996</v>
      </c>
      <c r="Q334" s="105">
        <v>544872.61</v>
      </c>
      <c r="R334" s="106">
        <v>544872.61</v>
      </c>
      <c r="S334" s="107">
        <v>438301.98</v>
      </c>
      <c r="T334" s="105">
        <v>438301.98</v>
      </c>
      <c r="U334" s="105">
        <v>522107.87</v>
      </c>
      <c r="V334" s="106">
        <v>522107.87</v>
      </c>
      <c r="W334" s="107">
        <v>276709.40999999997</v>
      </c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1703</v>
      </c>
      <c r="B335" s="111" t="s">
        <v>521</v>
      </c>
      <c r="C335" s="112" t="s">
        <v>1585</v>
      </c>
      <c r="D335" s="21">
        <f t="shared" si="10"/>
        <v>204750.7</v>
      </c>
      <c r="E335" s="24">
        <f t="shared" si="11"/>
        <v>204750.7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>
        <v>23453.7</v>
      </c>
      <c r="K335" s="107">
        <v>23453.7</v>
      </c>
      <c r="L335" s="105">
        <v>21507.8</v>
      </c>
      <c r="M335" s="105">
        <v>21507.8</v>
      </c>
      <c r="N335" s="106">
        <v>22179.3</v>
      </c>
      <c r="O335" s="107">
        <v>22179.3</v>
      </c>
      <c r="P335" s="105">
        <v>23098.5</v>
      </c>
      <c r="Q335" s="105">
        <v>23098.5</v>
      </c>
      <c r="R335" s="106">
        <v>23098.5</v>
      </c>
      <c r="S335" s="107">
        <v>23098.5</v>
      </c>
      <c r="T335" s="105">
        <v>23098.5</v>
      </c>
      <c r="U335" s="105">
        <v>23098.5</v>
      </c>
      <c r="V335" s="106">
        <v>23098.5</v>
      </c>
      <c r="W335" s="107">
        <v>23098.5</v>
      </c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1703</v>
      </c>
      <c r="B336" s="111" t="s">
        <v>522</v>
      </c>
      <c r="C336" s="112" t="s">
        <v>1586</v>
      </c>
      <c r="D336" s="21">
        <f t="shared" si="10"/>
        <v>366359</v>
      </c>
      <c r="E336" s="24">
        <f t="shared" si="11"/>
        <v>366359</v>
      </c>
      <c r="F336" s="104">
        <v>63</v>
      </c>
      <c r="G336" s="104">
        <v>63</v>
      </c>
      <c r="H336" s="105">
        <v>10456</v>
      </c>
      <c r="I336" s="105">
        <v>10456</v>
      </c>
      <c r="J336" s="106">
        <v>26825</v>
      </c>
      <c r="K336" s="107">
        <v>26825</v>
      </c>
      <c r="L336" s="105">
        <v>15195</v>
      </c>
      <c r="M336" s="105">
        <v>15195</v>
      </c>
      <c r="N336" s="106">
        <v>2532</v>
      </c>
      <c r="O336" s="107">
        <v>2532</v>
      </c>
      <c r="P336" s="105">
        <v>2532</v>
      </c>
      <c r="Q336" s="105">
        <v>2532</v>
      </c>
      <c r="R336" s="106">
        <v>25325</v>
      </c>
      <c r="S336" s="107">
        <v>25325</v>
      </c>
      <c r="T336" s="105">
        <v>25325</v>
      </c>
      <c r="U336" s="105">
        <v>25325</v>
      </c>
      <c r="V336" s="106">
        <v>12663</v>
      </c>
      <c r="W336" s="107">
        <v>12663</v>
      </c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1703</v>
      </c>
      <c r="B337" s="111" t="s">
        <v>523</v>
      </c>
      <c r="C337" s="112" t="s">
        <v>1667</v>
      </c>
      <c r="D337" s="21">
        <f t="shared" si="10"/>
        <v>1273925</v>
      </c>
      <c r="E337" s="24">
        <f t="shared" si="11"/>
        <v>1273925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>
        <v>272268</v>
      </c>
      <c r="K337" s="107">
        <v>272268</v>
      </c>
      <c r="L337" s="105">
        <v>208895</v>
      </c>
      <c r="M337" s="105">
        <v>208895</v>
      </c>
      <c r="N337" s="106">
        <v>61391</v>
      </c>
      <c r="O337" s="107">
        <v>61391</v>
      </c>
      <c r="P337" s="105">
        <v>29791</v>
      </c>
      <c r="Q337" s="105">
        <v>29791</v>
      </c>
      <c r="R337" s="106">
        <v>244703</v>
      </c>
      <c r="S337" s="107">
        <v>244703</v>
      </c>
      <c r="T337" s="105">
        <v>304817</v>
      </c>
      <c r="U337" s="105">
        <v>304817</v>
      </c>
      <c r="V337" s="106">
        <v>183650</v>
      </c>
      <c r="W337" s="107">
        <v>183650</v>
      </c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1703</v>
      </c>
      <c r="B338" s="111" t="s">
        <v>524</v>
      </c>
      <c r="C338" s="112" t="s">
        <v>525</v>
      </c>
      <c r="D338" s="21">
        <f t="shared" si="10"/>
        <v>31132030.310000002</v>
      </c>
      <c r="E338" s="24">
        <f t="shared" si="11"/>
        <v>52182184.770000003</v>
      </c>
      <c r="F338" s="104"/>
      <c r="G338" s="104"/>
      <c r="H338" s="105"/>
      <c r="I338" s="105"/>
      <c r="J338" s="106"/>
      <c r="K338" s="107"/>
      <c r="L338" s="105">
        <v>15196175.16</v>
      </c>
      <c r="M338" s="105">
        <v>15196175.16</v>
      </c>
      <c r="N338" s="106">
        <v>15196175.15</v>
      </c>
      <c r="O338" s="107">
        <v>15196175.15</v>
      </c>
      <c r="P338" s="105"/>
      <c r="Q338" s="105"/>
      <c r="R338" s="106"/>
      <c r="S338" s="107"/>
      <c r="T338" s="105"/>
      <c r="U338" s="105"/>
      <c r="V338" s="106">
        <v>739680</v>
      </c>
      <c r="W338" s="107">
        <v>739680</v>
      </c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1703</v>
      </c>
      <c r="B339" s="111" t="s">
        <v>526</v>
      </c>
      <c r="C339" s="112" t="s">
        <v>527</v>
      </c>
      <c r="D339" s="21">
        <f t="shared" si="10"/>
        <v>21677326.289999999</v>
      </c>
      <c r="E339" s="24">
        <f t="shared" si="11"/>
        <v>1500000</v>
      </c>
      <c r="F339" s="104"/>
      <c r="G339" s="104"/>
      <c r="H339" s="113"/>
      <c r="I339" s="113"/>
      <c r="J339" s="106">
        <v>0</v>
      </c>
      <c r="K339" s="107">
        <v>21050154.460000001</v>
      </c>
      <c r="L339" s="113">
        <v>17885312</v>
      </c>
      <c r="M339" s="113">
        <v>0</v>
      </c>
      <c r="N339" s="31">
        <v>3164842.46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1703</v>
      </c>
      <c r="B340" s="111" t="s">
        <v>528</v>
      </c>
      <c r="C340" s="112" t="s">
        <v>529</v>
      </c>
      <c r="D340" s="21">
        <f t="shared" si="10"/>
        <v>5949576.8100000005</v>
      </c>
      <c r="E340" s="24">
        <f t="shared" si="11"/>
        <v>8500000</v>
      </c>
      <c r="F340" s="104"/>
      <c r="G340" s="104"/>
      <c r="H340" s="113">
        <v>963375.92</v>
      </c>
      <c r="I340" s="113">
        <v>1500000</v>
      </c>
      <c r="J340" s="31">
        <v>627171.82999999996</v>
      </c>
      <c r="K340" s="32">
        <v>1500000</v>
      </c>
      <c r="L340" s="113">
        <v>414065.06</v>
      </c>
      <c r="M340" s="113">
        <v>1500000</v>
      </c>
      <c r="N340" s="31">
        <v>446550.47</v>
      </c>
      <c r="O340" s="32">
        <v>3000000</v>
      </c>
      <c r="P340" s="113">
        <v>612365.82999999996</v>
      </c>
      <c r="Q340" s="113">
        <v>0</v>
      </c>
      <c r="R340" s="31">
        <v>519300.03</v>
      </c>
      <c r="S340" s="32">
        <v>0</v>
      </c>
      <c r="T340" s="113">
        <v>381503.26</v>
      </c>
      <c r="U340" s="113">
        <v>0</v>
      </c>
      <c r="V340" s="31">
        <v>491951.24</v>
      </c>
      <c r="W340" s="32">
        <v>0</v>
      </c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1703</v>
      </c>
      <c r="B341" s="111" t="s">
        <v>530</v>
      </c>
      <c r="C341" s="112" t="s">
        <v>531</v>
      </c>
      <c r="D341" s="21">
        <f t="shared" si="10"/>
        <v>7038704.9199999999</v>
      </c>
      <c r="E341" s="24">
        <f t="shared" si="11"/>
        <v>9669794</v>
      </c>
      <c r="F341" s="104"/>
      <c r="G341" s="104"/>
      <c r="H341" s="113">
        <v>240400</v>
      </c>
      <c r="I341" s="113">
        <v>3000000</v>
      </c>
      <c r="J341" s="31">
        <v>2120465</v>
      </c>
      <c r="K341" s="32">
        <v>2500000</v>
      </c>
      <c r="L341" s="113">
        <v>3308929</v>
      </c>
      <c r="M341" s="113">
        <v>3669794</v>
      </c>
      <c r="N341" s="31">
        <v>0</v>
      </c>
      <c r="O341" s="32">
        <v>2000000</v>
      </c>
      <c r="P341" s="113">
        <v>0</v>
      </c>
      <c r="Q341" s="113">
        <v>0</v>
      </c>
      <c r="R341" s="31">
        <v>2800703</v>
      </c>
      <c r="S341" s="32">
        <v>0</v>
      </c>
      <c r="T341" s="113">
        <v>0</v>
      </c>
      <c r="U341" s="113">
        <v>0</v>
      </c>
      <c r="V341" s="31">
        <v>0</v>
      </c>
      <c r="W341" s="32">
        <v>0</v>
      </c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1703</v>
      </c>
      <c r="B342" s="111" t="s">
        <v>532</v>
      </c>
      <c r="C342" s="112" t="s">
        <v>533</v>
      </c>
      <c r="D342" s="21">
        <f t="shared" si="10"/>
        <v>12054808.890000001</v>
      </c>
      <c r="E342" s="24">
        <f t="shared" si="11"/>
        <v>8334412.5</v>
      </c>
      <c r="F342" s="104"/>
      <c r="G342" s="104"/>
      <c r="H342" s="113">
        <v>2674108.39</v>
      </c>
      <c r="I342" s="113">
        <v>3500000</v>
      </c>
      <c r="J342" s="31">
        <v>688672.92</v>
      </c>
      <c r="K342" s="32">
        <v>1000000</v>
      </c>
      <c r="L342" s="113">
        <v>0</v>
      </c>
      <c r="M342" s="113">
        <v>0</v>
      </c>
      <c r="N342" s="31">
        <v>0</v>
      </c>
      <c r="O342" s="32">
        <v>0</v>
      </c>
      <c r="P342" s="113">
        <v>0</v>
      </c>
      <c r="Q342" s="113">
        <v>0</v>
      </c>
      <c r="R342" s="31">
        <v>760450</v>
      </c>
      <c r="S342" s="32">
        <v>0</v>
      </c>
      <c r="T342" s="113">
        <v>0</v>
      </c>
      <c r="U342" s="113">
        <v>0</v>
      </c>
      <c r="V342" s="31">
        <v>312450</v>
      </c>
      <c r="W342" s="32">
        <v>0</v>
      </c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1703</v>
      </c>
      <c r="B343" s="111" t="s">
        <v>534</v>
      </c>
      <c r="C343" s="112" t="s">
        <v>535</v>
      </c>
      <c r="D343" s="21">
        <f t="shared" si="10"/>
        <v>52907355.179999992</v>
      </c>
      <c r="E343" s="24">
        <f t="shared" si="11"/>
        <v>52979345.25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>
        <v>8307800.5</v>
      </c>
      <c r="K343" s="32">
        <v>4834412.5</v>
      </c>
      <c r="L343" s="113">
        <v>3259975.75</v>
      </c>
      <c r="M343" s="113">
        <v>7095509.2300000004</v>
      </c>
      <c r="N343" s="31">
        <v>9848994.9700000007</v>
      </c>
      <c r="O343" s="32">
        <v>6375570.4299999997</v>
      </c>
      <c r="P343" s="113">
        <v>11911676.109999999</v>
      </c>
      <c r="Q343" s="113">
        <v>6868525.7999999998</v>
      </c>
      <c r="R343" s="31">
        <v>14042981.67</v>
      </c>
      <c r="S343" s="32">
        <v>6445508.2999999998</v>
      </c>
      <c r="T343" s="113">
        <v>6122674.5199999996</v>
      </c>
      <c r="U343" s="113">
        <v>5578083.1699999999</v>
      </c>
      <c r="V343" s="31">
        <v>6513364.4100000001</v>
      </c>
      <c r="W343" s="32">
        <v>7160778.5700000003</v>
      </c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1703</v>
      </c>
      <c r="B344" s="111" t="s">
        <v>536</v>
      </c>
      <c r="C344" s="112" t="s">
        <v>537</v>
      </c>
      <c r="D344" s="21">
        <f t="shared" si="10"/>
        <v>2750447</v>
      </c>
      <c r="E344" s="24">
        <f t="shared" si="11"/>
        <v>3353022.2</v>
      </c>
      <c r="F344" s="104">
        <v>491280</v>
      </c>
      <c r="G344" s="104">
        <v>0</v>
      </c>
      <c r="H344" s="113">
        <v>310690</v>
      </c>
      <c r="I344" s="113">
        <v>0</v>
      </c>
      <c r="J344" s="31">
        <v>39860</v>
      </c>
      <c r="K344" s="32">
        <v>3659.59</v>
      </c>
      <c r="L344" s="113">
        <v>29510</v>
      </c>
      <c r="M344" s="113">
        <v>0</v>
      </c>
      <c r="N344" s="31">
        <v>46545</v>
      </c>
      <c r="O344" s="32">
        <v>934583.55</v>
      </c>
      <c r="P344" s="113">
        <v>1240102</v>
      </c>
      <c r="Q344" s="113">
        <v>962374.21</v>
      </c>
      <c r="R344" s="31">
        <v>597550</v>
      </c>
      <c r="S344" s="32">
        <v>482973.17</v>
      </c>
      <c r="T344" s="113">
        <v>3140</v>
      </c>
      <c r="U344" s="113">
        <v>483038.09</v>
      </c>
      <c r="V344" s="31">
        <v>31280</v>
      </c>
      <c r="W344" s="32">
        <v>487671.18</v>
      </c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1703</v>
      </c>
      <c r="B345" s="111" t="s">
        <v>538</v>
      </c>
      <c r="C345" s="112" t="s">
        <v>1668</v>
      </c>
      <c r="D345" s="21">
        <f t="shared" si="10"/>
        <v>23076</v>
      </c>
      <c r="E345" s="24">
        <f t="shared" si="11"/>
        <v>98267</v>
      </c>
      <c r="F345" s="104">
        <v>398</v>
      </c>
      <c r="G345" s="104">
        <v>2684</v>
      </c>
      <c r="H345" s="113">
        <v>745</v>
      </c>
      <c r="I345" s="113">
        <v>2080</v>
      </c>
      <c r="J345" s="31">
        <v>350</v>
      </c>
      <c r="K345" s="32">
        <v>2382</v>
      </c>
      <c r="L345" s="113">
        <v>0</v>
      </c>
      <c r="M345" s="113">
        <v>6366</v>
      </c>
      <c r="N345" s="31">
        <v>0</v>
      </c>
      <c r="O345" s="32">
        <v>31362</v>
      </c>
      <c r="P345" s="113">
        <v>848</v>
      </c>
      <c r="Q345" s="113">
        <v>17634</v>
      </c>
      <c r="R345" s="31">
        <v>7160</v>
      </c>
      <c r="S345" s="32">
        <v>22526</v>
      </c>
      <c r="T345" s="113">
        <v>1811</v>
      </c>
      <c r="U345" s="113">
        <v>5200</v>
      </c>
      <c r="V345" s="31">
        <v>0</v>
      </c>
      <c r="W345" s="32">
        <v>4008</v>
      </c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1703</v>
      </c>
      <c r="B346" s="111" t="s">
        <v>539</v>
      </c>
      <c r="C346" s="112" t="s">
        <v>540</v>
      </c>
      <c r="D346" s="21">
        <f t="shared" si="10"/>
        <v>256761</v>
      </c>
      <c r="E346" s="24">
        <f t="shared" si="11"/>
        <v>250613</v>
      </c>
      <c r="F346" s="104">
        <v>13771</v>
      </c>
      <c r="G346" s="104">
        <v>7214</v>
      </c>
      <c r="H346" s="113">
        <v>25620</v>
      </c>
      <c r="I346" s="113">
        <v>5600</v>
      </c>
      <c r="J346" s="31">
        <v>12114</v>
      </c>
      <c r="K346" s="32">
        <v>6407</v>
      </c>
      <c r="L346" s="113">
        <v>0</v>
      </c>
      <c r="M346" s="113">
        <v>17121</v>
      </c>
      <c r="N346" s="31">
        <v>0</v>
      </c>
      <c r="O346" s="32">
        <v>84335</v>
      </c>
      <c r="P346" s="113">
        <v>21121</v>
      </c>
      <c r="Q346" s="113">
        <v>47464</v>
      </c>
      <c r="R346" s="31">
        <v>133114</v>
      </c>
      <c r="S346" s="32">
        <v>60564</v>
      </c>
      <c r="T346" s="113">
        <v>63135</v>
      </c>
      <c r="U346" s="113">
        <v>14000</v>
      </c>
      <c r="V346" s="31">
        <v>0</v>
      </c>
      <c r="W346" s="32">
        <v>10542</v>
      </c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1703</v>
      </c>
      <c r="B347" s="111" t="s">
        <v>541</v>
      </c>
      <c r="C347" s="112" t="s">
        <v>542</v>
      </c>
      <c r="D347" s="21">
        <f t="shared" si="10"/>
        <v>2472</v>
      </c>
      <c r="E347" s="24">
        <f t="shared" si="11"/>
        <v>145552</v>
      </c>
      <c r="F347" s="104">
        <v>0</v>
      </c>
      <c r="G347" s="104">
        <v>4250</v>
      </c>
      <c r="H347" s="113">
        <v>0</v>
      </c>
      <c r="I347" s="113">
        <v>3296</v>
      </c>
      <c r="J347" s="31">
        <v>0</v>
      </c>
      <c r="K347" s="32">
        <v>3773</v>
      </c>
      <c r="L347" s="113">
        <v>0</v>
      </c>
      <c r="M347" s="113">
        <v>10083</v>
      </c>
      <c r="N347" s="31">
        <v>0</v>
      </c>
      <c r="O347" s="32">
        <v>49693</v>
      </c>
      <c r="P347" s="113">
        <v>2472</v>
      </c>
      <c r="Q347" s="113">
        <v>27940</v>
      </c>
      <c r="R347" s="31">
        <v>0</v>
      </c>
      <c r="S347" s="32">
        <v>35696</v>
      </c>
      <c r="T347" s="113">
        <v>0</v>
      </c>
      <c r="U347" s="113">
        <v>8240</v>
      </c>
      <c r="V347" s="31">
        <v>0</v>
      </c>
      <c r="W347" s="32">
        <v>6354</v>
      </c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1703</v>
      </c>
      <c r="B348" s="111" t="s">
        <v>543</v>
      </c>
      <c r="C348" s="112" t="s">
        <v>544</v>
      </c>
      <c r="D348" s="21">
        <f t="shared" si="10"/>
        <v>0</v>
      </c>
      <c r="E348" s="24">
        <f t="shared" si="11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1703</v>
      </c>
      <c r="B349" s="111" t="s">
        <v>545</v>
      </c>
      <c r="C349" s="112" t="s">
        <v>546</v>
      </c>
      <c r="D349" s="21">
        <f t="shared" si="10"/>
        <v>0</v>
      </c>
      <c r="E349" s="24">
        <f t="shared" si="11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1703</v>
      </c>
      <c r="B350" s="111" t="s">
        <v>547</v>
      </c>
      <c r="C350" s="112" t="s">
        <v>548</v>
      </c>
      <c r="D350" s="21">
        <f t="shared" si="10"/>
        <v>130200</v>
      </c>
      <c r="E350" s="24">
        <f t="shared" si="11"/>
        <v>24500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1703</v>
      </c>
      <c r="B351" s="111" t="s">
        <v>549</v>
      </c>
      <c r="C351" s="112" t="s">
        <v>550</v>
      </c>
      <c r="D351" s="21">
        <f t="shared" si="10"/>
        <v>2914906.75</v>
      </c>
      <c r="E351" s="24">
        <f t="shared" si="11"/>
        <v>3266556</v>
      </c>
      <c r="F351" s="104">
        <v>0</v>
      </c>
      <c r="G351" s="104">
        <v>59368</v>
      </c>
      <c r="H351" s="105">
        <v>0</v>
      </c>
      <c r="I351" s="105">
        <v>2534200</v>
      </c>
      <c r="J351" s="31">
        <v>130200</v>
      </c>
      <c r="K351" s="32">
        <v>24500</v>
      </c>
      <c r="L351" s="105">
        <v>0</v>
      </c>
      <c r="M351" s="105">
        <v>37285</v>
      </c>
      <c r="N351" s="106">
        <v>90905.75</v>
      </c>
      <c r="O351" s="107">
        <v>24750</v>
      </c>
      <c r="P351" s="113">
        <v>10000</v>
      </c>
      <c r="Q351" s="113">
        <v>289924</v>
      </c>
      <c r="R351" s="106">
        <v>90176</v>
      </c>
      <c r="S351" s="107">
        <v>0</v>
      </c>
      <c r="T351" s="105">
        <v>2571959</v>
      </c>
      <c r="U351" s="105">
        <v>133977</v>
      </c>
      <c r="V351" s="106">
        <v>151866</v>
      </c>
      <c r="W351" s="107">
        <v>187052</v>
      </c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1703</v>
      </c>
      <c r="B352" s="111" t="s">
        <v>551</v>
      </c>
      <c r="C352" s="112" t="s">
        <v>552</v>
      </c>
      <c r="D352" s="21">
        <f t="shared" si="10"/>
        <v>0</v>
      </c>
      <c r="E352" s="24">
        <f t="shared" si="11"/>
        <v>0</v>
      </c>
      <c r="F352" s="104"/>
      <c r="G352" s="104"/>
      <c r="H352" s="113"/>
      <c r="I352" s="113"/>
      <c r="J352" s="106"/>
      <c r="K352" s="107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1703</v>
      </c>
      <c r="B353" s="111" t="s">
        <v>553</v>
      </c>
      <c r="C353" s="112" t="s">
        <v>554</v>
      </c>
      <c r="D353" s="21">
        <f t="shared" si="10"/>
        <v>2984</v>
      </c>
      <c r="E353" s="24">
        <f t="shared" si="11"/>
        <v>2984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1703</v>
      </c>
      <c r="B354" s="111" t="s">
        <v>555</v>
      </c>
      <c r="C354" s="112" t="s">
        <v>556</v>
      </c>
      <c r="D354" s="21">
        <f t="shared" si="10"/>
        <v>8235.7999999999993</v>
      </c>
      <c r="E354" s="24">
        <f t="shared" si="11"/>
        <v>8235.7999999999993</v>
      </c>
      <c r="F354" s="104"/>
      <c r="G354" s="104"/>
      <c r="H354" s="113"/>
      <c r="I354" s="113"/>
      <c r="J354" s="31">
        <v>2984</v>
      </c>
      <c r="K354" s="32">
        <v>2984</v>
      </c>
      <c r="L354" s="113">
        <v>7785.8</v>
      </c>
      <c r="M354" s="113">
        <v>7785.8</v>
      </c>
      <c r="N354" s="31"/>
      <c r="O354" s="32"/>
      <c r="P354" s="113">
        <v>450</v>
      </c>
      <c r="Q354" s="113">
        <v>450</v>
      </c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1703</v>
      </c>
      <c r="B355" s="111" t="s">
        <v>557</v>
      </c>
      <c r="C355" s="112" t="s">
        <v>558</v>
      </c>
      <c r="D355" s="21">
        <f t="shared" si="10"/>
        <v>0</v>
      </c>
      <c r="E355" s="24">
        <f t="shared" si="11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1703</v>
      </c>
      <c r="B356" s="111" t="s">
        <v>559</v>
      </c>
      <c r="C356" s="112" t="s">
        <v>560</v>
      </c>
      <c r="D356" s="21">
        <f t="shared" si="10"/>
        <v>0</v>
      </c>
      <c r="E356" s="24">
        <f t="shared" si="11"/>
        <v>0</v>
      </c>
      <c r="F356" s="104"/>
      <c r="G356" s="104"/>
      <c r="H356" s="105"/>
      <c r="I356" s="105"/>
      <c r="J356" s="31"/>
      <c r="K356" s="32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1703</v>
      </c>
      <c r="B357" s="111" t="s">
        <v>561</v>
      </c>
      <c r="C357" s="112" t="s">
        <v>562</v>
      </c>
      <c r="D357" s="21">
        <f t="shared" si="10"/>
        <v>0</v>
      </c>
      <c r="E357" s="24">
        <f t="shared" si="11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1703</v>
      </c>
      <c r="B358" s="111" t="s">
        <v>563</v>
      </c>
      <c r="C358" s="112" t="s">
        <v>564</v>
      </c>
      <c r="D358" s="21">
        <f t="shared" si="10"/>
        <v>0</v>
      </c>
      <c r="E358" s="24">
        <f t="shared" si="11"/>
        <v>0</v>
      </c>
      <c r="F358" s="104"/>
      <c r="G358" s="104"/>
      <c r="H358" s="113"/>
      <c r="I358" s="113"/>
      <c r="J358" s="106"/>
      <c r="K358" s="107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1703</v>
      </c>
      <c r="B359" s="111" t="s">
        <v>565</v>
      </c>
      <c r="C359" s="112" t="s">
        <v>566</v>
      </c>
      <c r="D359" s="21">
        <f t="shared" si="10"/>
        <v>0</v>
      </c>
      <c r="E359" s="24">
        <f t="shared" si="11"/>
        <v>0</v>
      </c>
      <c r="F359" s="104"/>
      <c r="G359" s="104"/>
      <c r="H359" s="105"/>
      <c r="I359" s="105"/>
      <c r="J359" s="31"/>
      <c r="K359" s="32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1703</v>
      </c>
      <c r="B360" s="111" t="s">
        <v>567</v>
      </c>
      <c r="C360" s="112" t="s">
        <v>568</v>
      </c>
      <c r="D360" s="21">
        <f t="shared" si="10"/>
        <v>2178349.5299999998</v>
      </c>
      <c r="E360" s="24">
        <f t="shared" si="11"/>
        <v>0</v>
      </c>
      <c r="F360" s="104"/>
      <c r="G360" s="104"/>
      <c r="H360" s="113"/>
      <c r="I360" s="113"/>
      <c r="J360" s="106"/>
      <c r="K360" s="107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1703</v>
      </c>
      <c r="B361" s="111" t="s">
        <v>569</v>
      </c>
      <c r="C361" s="112" t="s">
        <v>570</v>
      </c>
      <c r="D361" s="21">
        <f t="shared" si="10"/>
        <v>12029287.690000001</v>
      </c>
      <c r="E361" s="24">
        <f t="shared" si="11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31">
        <v>2178349.5299999998</v>
      </c>
      <c r="K361" s="32">
        <v>0</v>
      </c>
      <c r="L361" s="105">
        <v>1875822.58</v>
      </c>
      <c r="M361" s="105">
        <v>0</v>
      </c>
      <c r="N361" s="106">
        <v>77267.16</v>
      </c>
      <c r="O361" s="107">
        <v>0</v>
      </c>
      <c r="P361" s="113">
        <v>842616.82</v>
      </c>
      <c r="Q361" s="113">
        <v>0</v>
      </c>
      <c r="R361" s="106">
        <v>7943.93</v>
      </c>
      <c r="S361" s="107">
        <v>0</v>
      </c>
      <c r="T361" s="105">
        <v>42023.55</v>
      </c>
      <c r="U361" s="105">
        <v>0</v>
      </c>
      <c r="V361" s="106">
        <v>212990.65</v>
      </c>
      <c r="W361" s="107">
        <v>0</v>
      </c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1703</v>
      </c>
      <c r="B362" s="111" t="s">
        <v>571</v>
      </c>
      <c r="C362" s="112" t="s">
        <v>572</v>
      </c>
      <c r="D362" s="21">
        <f t="shared" si="10"/>
        <v>4414314.9099999992</v>
      </c>
      <c r="E362" s="24">
        <f t="shared" si="11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106">
        <v>0</v>
      </c>
      <c r="K362" s="107">
        <v>0</v>
      </c>
      <c r="L362" s="113">
        <v>571413.24</v>
      </c>
      <c r="M362" s="113">
        <v>0</v>
      </c>
      <c r="N362" s="31">
        <v>515736.83</v>
      </c>
      <c r="O362" s="32">
        <v>0</v>
      </c>
      <c r="P362" s="105">
        <v>581636.97</v>
      </c>
      <c r="Q362" s="105">
        <v>0</v>
      </c>
      <c r="R362" s="31">
        <v>544790.51</v>
      </c>
      <c r="S362" s="32">
        <v>0</v>
      </c>
      <c r="T362" s="113">
        <v>555661.56000000006</v>
      </c>
      <c r="U362" s="113">
        <v>0</v>
      </c>
      <c r="V362" s="31">
        <v>535586.03</v>
      </c>
      <c r="W362" s="32">
        <v>0</v>
      </c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1703</v>
      </c>
      <c r="B363" s="111" t="s">
        <v>573</v>
      </c>
      <c r="C363" s="112" t="s">
        <v>574</v>
      </c>
      <c r="D363" s="21">
        <f t="shared" si="10"/>
        <v>0</v>
      </c>
      <c r="E363" s="24">
        <f t="shared" si="11"/>
        <v>0</v>
      </c>
      <c r="F363" s="104"/>
      <c r="G363" s="104"/>
      <c r="H363" s="105"/>
      <c r="I363" s="105"/>
      <c r="J363" s="31"/>
      <c r="K363" s="32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1703</v>
      </c>
      <c r="B364" s="111" t="s">
        <v>575</v>
      </c>
      <c r="C364" s="112" t="s">
        <v>576</v>
      </c>
      <c r="D364" s="21">
        <f t="shared" si="10"/>
        <v>0</v>
      </c>
      <c r="E364" s="24">
        <f t="shared" si="11"/>
        <v>0</v>
      </c>
      <c r="F364" s="104"/>
      <c r="G364" s="104"/>
      <c r="H364" s="113"/>
      <c r="I364" s="113"/>
      <c r="J364" s="106"/>
      <c r="K364" s="107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1703</v>
      </c>
      <c r="B365" s="111" t="s">
        <v>577</v>
      </c>
      <c r="C365" s="112" t="s">
        <v>1587</v>
      </c>
      <c r="D365" s="21">
        <f t="shared" si="10"/>
        <v>0</v>
      </c>
      <c r="E365" s="24">
        <f t="shared" si="11"/>
        <v>0</v>
      </c>
      <c r="F365" s="104"/>
      <c r="G365" s="104"/>
      <c r="H365" s="105"/>
      <c r="I365" s="105"/>
      <c r="J365" s="31"/>
      <c r="K365" s="32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1703</v>
      </c>
      <c r="B366" s="111" t="s">
        <v>578</v>
      </c>
      <c r="C366" s="112" t="s">
        <v>579</v>
      </c>
      <c r="D366" s="21">
        <f t="shared" si="10"/>
        <v>630912.6</v>
      </c>
      <c r="E366" s="24">
        <f t="shared" si="11"/>
        <v>245817.26</v>
      </c>
      <c r="F366" s="104">
        <v>0</v>
      </c>
      <c r="G366" s="104">
        <v>0</v>
      </c>
      <c r="H366" s="113">
        <v>0</v>
      </c>
      <c r="I366" s="113">
        <v>0</v>
      </c>
      <c r="J366" s="106">
        <v>0</v>
      </c>
      <c r="K366" s="107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1703</v>
      </c>
      <c r="B367" s="111" t="s">
        <v>580</v>
      </c>
      <c r="C367" s="112" t="s">
        <v>581</v>
      </c>
      <c r="D367" s="21">
        <f t="shared" si="10"/>
        <v>115731390.72000001</v>
      </c>
      <c r="E367" s="24">
        <f t="shared" si="11"/>
        <v>22999325.730000004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>
        <v>630912.6</v>
      </c>
      <c r="K367" s="32">
        <v>245817.26</v>
      </c>
      <c r="L367" s="113">
        <v>91379297.010000005</v>
      </c>
      <c r="M367" s="113">
        <v>846212.17</v>
      </c>
      <c r="N367" s="31">
        <v>5260261.75</v>
      </c>
      <c r="O367" s="32">
        <v>331646.88</v>
      </c>
      <c r="P367" s="113">
        <v>6312331.1799999997</v>
      </c>
      <c r="Q367" s="113">
        <v>120569.3</v>
      </c>
      <c r="R367" s="31">
        <v>0</v>
      </c>
      <c r="S367" s="32">
        <v>74663.850000000006</v>
      </c>
      <c r="T367" s="113">
        <v>0</v>
      </c>
      <c r="U367" s="113">
        <v>150</v>
      </c>
      <c r="V367" s="31">
        <v>393262.05</v>
      </c>
      <c r="W367" s="32">
        <v>315064</v>
      </c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1703</v>
      </c>
      <c r="B368" s="111" t="s">
        <v>582</v>
      </c>
      <c r="C368" s="112" t="s">
        <v>1588</v>
      </c>
      <c r="D368" s="21">
        <f t="shared" si="10"/>
        <v>0</v>
      </c>
      <c r="E368" s="24">
        <f t="shared" si="11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>
        <v>0</v>
      </c>
      <c r="K368" s="32">
        <v>221875.34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1703</v>
      </c>
      <c r="B369" s="111" t="s">
        <v>583</v>
      </c>
      <c r="C369" s="112" t="s">
        <v>584</v>
      </c>
      <c r="D369" s="21">
        <f t="shared" si="10"/>
        <v>0</v>
      </c>
      <c r="E369" s="24">
        <f t="shared" si="11"/>
        <v>0</v>
      </c>
      <c r="F369" s="104">
        <v>0</v>
      </c>
      <c r="G369" s="104">
        <v>0</v>
      </c>
      <c r="H369" s="105">
        <v>0</v>
      </c>
      <c r="I369" s="105">
        <v>0</v>
      </c>
      <c r="J369" s="31">
        <v>0</v>
      </c>
      <c r="K369" s="32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1703</v>
      </c>
      <c r="B370" s="111" t="s">
        <v>585</v>
      </c>
      <c r="C370" s="112" t="s">
        <v>586</v>
      </c>
      <c r="D370" s="21">
        <f t="shared" si="10"/>
        <v>0</v>
      </c>
      <c r="E370" s="24">
        <f t="shared" si="11"/>
        <v>0</v>
      </c>
      <c r="F370" s="104"/>
      <c r="G370" s="104"/>
      <c r="H370" s="113"/>
      <c r="I370" s="113"/>
      <c r="J370" s="106"/>
      <c r="K370" s="107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1703</v>
      </c>
      <c r="B371" s="111" t="s">
        <v>587</v>
      </c>
      <c r="C371" s="112" t="s">
        <v>588</v>
      </c>
      <c r="D371" s="21">
        <f t="shared" si="10"/>
        <v>0</v>
      </c>
      <c r="E371" s="24">
        <f t="shared" si="11"/>
        <v>1608029.18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>
        <v>0</v>
      </c>
      <c r="Q371" s="113">
        <v>754153.13</v>
      </c>
      <c r="R371" s="31">
        <v>0</v>
      </c>
      <c r="S371" s="32">
        <v>355476.05</v>
      </c>
      <c r="T371" s="113">
        <v>0</v>
      </c>
      <c r="U371" s="113">
        <v>325700</v>
      </c>
      <c r="V371" s="31">
        <v>0</v>
      </c>
      <c r="W371" s="32">
        <v>172700</v>
      </c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1703</v>
      </c>
      <c r="B372" s="111" t="s">
        <v>589</v>
      </c>
      <c r="C372" s="112" t="s">
        <v>590</v>
      </c>
      <c r="D372" s="21">
        <f t="shared" si="10"/>
        <v>0</v>
      </c>
      <c r="E372" s="24">
        <f t="shared" si="11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1703</v>
      </c>
      <c r="B373" s="111" t="s">
        <v>591</v>
      </c>
      <c r="C373" s="112" t="s">
        <v>592</v>
      </c>
      <c r="D373" s="21">
        <f t="shared" si="10"/>
        <v>0</v>
      </c>
      <c r="E373" s="24">
        <f t="shared" si="11"/>
        <v>7800</v>
      </c>
      <c r="F373" s="104"/>
      <c r="G373" s="104"/>
      <c r="H373" s="113">
        <v>0</v>
      </c>
      <c r="I373" s="113">
        <v>1900</v>
      </c>
      <c r="J373" s="31">
        <v>0</v>
      </c>
      <c r="K373" s="32">
        <v>0</v>
      </c>
      <c r="L373" s="113">
        <v>0</v>
      </c>
      <c r="M373" s="113">
        <v>0</v>
      </c>
      <c r="N373" s="31">
        <v>0</v>
      </c>
      <c r="O373" s="32">
        <v>0</v>
      </c>
      <c r="P373" s="113">
        <v>0</v>
      </c>
      <c r="Q373" s="113">
        <v>0</v>
      </c>
      <c r="R373" s="31">
        <v>0</v>
      </c>
      <c r="S373" s="32">
        <v>0</v>
      </c>
      <c r="T373" s="113">
        <v>0</v>
      </c>
      <c r="U373" s="113">
        <v>0</v>
      </c>
      <c r="V373" s="31">
        <v>0</v>
      </c>
      <c r="W373" s="32">
        <v>4900</v>
      </c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1703</v>
      </c>
      <c r="B374" s="111" t="s">
        <v>593</v>
      </c>
      <c r="C374" s="112" t="s">
        <v>1589</v>
      </c>
      <c r="D374" s="21">
        <f t="shared" si="10"/>
        <v>0</v>
      </c>
      <c r="E374" s="24">
        <f t="shared" si="11"/>
        <v>8000</v>
      </c>
      <c r="F374" s="104">
        <v>0</v>
      </c>
      <c r="G374" s="104">
        <v>1000</v>
      </c>
      <c r="H374" s="113">
        <v>0</v>
      </c>
      <c r="I374" s="113">
        <v>1000</v>
      </c>
      <c r="J374" s="31">
        <v>0</v>
      </c>
      <c r="K374" s="32">
        <v>1000</v>
      </c>
      <c r="L374" s="113">
        <v>0</v>
      </c>
      <c r="M374" s="113">
        <v>1000</v>
      </c>
      <c r="N374" s="31">
        <v>0</v>
      </c>
      <c r="O374" s="32">
        <v>1000</v>
      </c>
      <c r="P374" s="113">
        <v>0</v>
      </c>
      <c r="Q374" s="113">
        <v>1000</v>
      </c>
      <c r="R374" s="31">
        <v>0</v>
      </c>
      <c r="S374" s="32">
        <v>1000</v>
      </c>
      <c r="T374" s="113">
        <v>0</v>
      </c>
      <c r="U374" s="113">
        <v>1000</v>
      </c>
      <c r="V374" s="31">
        <v>0</v>
      </c>
      <c r="W374" s="32">
        <v>1000</v>
      </c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1703</v>
      </c>
      <c r="B375" s="111" t="s">
        <v>594</v>
      </c>
      <c r="C375" s="112" t="s">
        <v>595</v>
      </c>
      <c r="D375" s="21">
        <f t="shared" si="10"/>
        <v>0</v>
      </c>
      <c r="E375" s="24">
        <f t="shared" si="11"/>
        <v>0</v>
      </c>
      <c r="F375" s="104"/>
      <c r="G375" s="104"/>
      <c r="H375" s="105"/>
      <c r="I375" s="105"/>
      <c r="J375" s="31"/>
      <c r="K375" s="32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1703</v>
      </c>
      <c r="B376" s="111" t="s">
        <v>596</v>
      </c>
      <c r="C376" s="112" t="s">
        <v>597</v>
      </c>
      <c r="D376" s="21">
        <f t="shared" si="10"/>
        <v>0</v>
      </c>
      <c r="E376" s="24">
        <f t="shared" si="11"/>
        <v>0</v>
      </c>
      <c r="F376" s="104"/>
      <c r="G376" s="104"/>
      <c r="H376" s="113"/>
      <c r="I376" s="113"/>
      <c r="J376" s="106"/>
      <c r="K376" s="107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1703</v>
      </c>
      <c r="B377" s="111" t="s">
        <v>598</v>
      </c>
      <c r="C377" s="112" t="s">
        <v>599</v>
      </c>
      <c r="D377" s="21">
        <f t="shared" si="10"/>
        <v>0</v>
      </c>
      <c r="E377" s="24">
        <f t="shared" si="11"/>
        <v>40000</v>
      </c>
      <c r="F377" s="104"/>
      <c r="G377" s="104"/>
      <c r="H377" s="105"/>
      <c r="I377" s="105"/>
      <c r="J377" s="31"/>
      <c r="K377" s="32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1703</v>
      </c>
      <c r="B378" s="111" t="s">
        <v>600</v>
      </c>
      <c r="C378" s="112" t="s">
        <v>601</v>
      </c>
      <c r="D378" s="21">
        <f t="shared" si="10"/>
        <v>0</v>
      </c>
      <c r="E378" s="24">
        <f t="shared" si="11"/>
        <v>3800</v>
      </c>
      <c r="F378" s="104"/>
      <c r="G378" s="104"/>
      <c r="H378" s="105"/>
      <c r="I378" s="105"/>
      <c r="J378" s="106">
        <v>0</v>
      </c>
      <c r="K378" s="107">
        <v>40000</v>
      </c>
      <c r="L378" s="105">
        <v>0</v>
      </c>
      <c r="M378" s="105">
        <v>0</v>
      </c>
      <c r="N378" s="106">
        <v>0</v>
      </c>
      <c r="O378" s="107">
        <v>0</v>
      </c>
      <c r="P378" s="105">
        <v>0</v>
      </c>
      <c r="Q378" s="105">
        <v>0</v>
      </c>
      <c r="R378" s="106">
        <v>0</v>
      </c>
      <c r="S378" s="107">
        <v>0</v>
      </c>
      <c r="T378" s="105">
        <v>0</v>
      </c>
      <c r="U378" s="105">
        <v>3800</v>
      </c>
      <c r="V378" s="106">
        <v>0</v>
      </c>
      <c r="W378" s="107">
        <v>0</v>
      </c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1703</v>
      </c>
      <c r="B379" s="111" t="s">
        <v>602</v>
      </c>
      <c r="C379" s="112" t="s">
        <v>1669</v>
      </c>
      <c r="D379" s="21">
        <f t="shared" si="10"/>
        <v>0</v>
      </c>
      <c r="E379" s="24">
        <f t="shared" si="11"/>
        <v>3603.07</v>
      </c>
      <c r="F379" s="104"/>
      <c r="G379" s="104"/>
      <c r="H379" s="105">
        <v>0</v>
      </c>
      <c r="I379" s="105">
        <v>3603.07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0</v>
      </c>
      <c r="P379" s="105">
        <v>0</v>
      </c>
      <c r="Q379" s="105">
        <v>0</v>
      </c>
      <c r="R379" s="106">
        <v>0</v>
      </c>
      <c r="S379" s="107">
        <v>0</v>
      </c>
      <c r="T379" s="105">
        <v>0</v>
      </c>
      <c r="U379" s="105">
        <v>0</v>
      </c>
      <c r="V379" s="106">
        <v>0</v>
      </c>
      <c r="W379" s="107">
        <v>0</v>
      </c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1703</v>
      </c>
      <c r="B380" s="111" t="s">
        <v>1590</v>
      </c>
      <c r="C380" s="112" t="s">
        <v>1591</v>
      </c>
      <c r="D380" s="21">
        <f t="shared" si="10"/>
        <v>0</v>
      </c>
      <c r="E380" s="24">
        <f t="shared" si="11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1703</v>
      </c>
      <c r="B381" s="111" t="s">
        <v>603</v>
      </c>
      <c r="C381" s="112" t="s">
        <v>604</v>
      </c>
      <c r="D381" s="21">
        <f t="shared" si="10"/>
        <v>0</v>
      </c>
      <c r="E381" s="24">
        <f t="shared" si="11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1703</v>
      </c>
      <c r="B382" s="111" t="s">
        <v>605</v>
      </c>
      <c r="C382" s="112" t="s">
        <v>606</v>
      </c>
      <c r="D382" s="21">
        <f t="shared" si="10"/>
        <v>0</v>
      </c>
      <c r="E382" s="24">
        <f t="shared" si="11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1703</v>
      </c>
      <c r="B383" s="111" t="s">
        <v>607</v>
      </c>
      <c r="C383" s="112" t="s">
        <v>608</v>
      </c>
      <c r="D383" s="21">
        <f t="shared" si="10"/>
        <v>0</v>
      </c>
      <c r="E383" s="24">
        <f t="shared" si="11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1703</v>
      </c>
      <c r="B384" s="111" t="s">
        <v>609</v>
      </c>
      <c r="C384" s="112" t="s">
        <v>610</v>
      </c>
      <c r="D384" s="21">
        <f t="shared" si="10"/>
        <v>0</v>
      </c>
      <c r="E384" s="24">
        <f t="shared" si="11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1703</v>
      </c>
      <c r="B385" s="111" t="s">
        <v>611</v>
      </c>
      <c r="C385" s="112" t="s">
        <v>612</v>
      </c>
      <c r="D385" s="21">
        <f t="shared" si="10"/>
        <v>0</v>
      </c>
      <c r="E385" s="24">
        <f t="shared" si="11"/>
        <v>1695.75</v>
      </c>
      <c r="F385" s="104"/>
      <c r="G385" s="104"/>
      <c r="H385" s="113"/>
      <c r="I385" s="113"/>
      <c r="J385" s="106"/>
      <c r="K385" s="107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1703</v>
      </c>
      <c r="B386" s="111" t="s">
        <v>613</v>
      </c>
      <c r="C386" s="112" t="s">
        <v>614</v>
      </c>
      <c r="D386" s="21">
        <f t="shared" si="10"/>
        <v>0</v>
      </c>
      <c r="E386" s="24">
        <f t="shared" si="11"/>
        <v>45050</v>
      </c>
      <c r="F386" s="104"/>
      <c r="G386" s="104"/>
      <c r="H386" s="113">
        <v>0</v>
      </c>
      <c r="I386" s="113">
        <v>4250</v>
      </c>
      <c r="J386" s="31">
        <v>0</v>
      </c>
      <c r="K386" s="32">
        <v>1695.75</v>
      </c>
      <c r="L386" s="113">
        <v>0</v>
      </c>
      <c r="M386" s="113">
        <v>14246</v>
      </c>
      <c r="N386" s="31">
        <v>0</v>
      </c>
      <c r="O386" s="32">
        <v>2040</v>
      </c>
      <c r="P386" s="113">
        <v>0</v>
      </c>
      <c r="Q386" s="113">
        <v>0</v>
      </c>
      <c r="R386" s="31">
        <v>0</v>
      </c>
      <c r="S386" s="32">
        <v>10812</v>
      </c>
      <c r="T386" s="113">
        <v>0</v>
      </c>
      <c r="U386" s="113">
        <v>0</v>
      </c>
      <c r="V386" s="31">
        <v>0</v>
      </c>
      <c r="W386" s="32">
        <v>13702</v>
      </c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1703</v>
      </c>
      <c r="B387" s="111" t="s">
        <v>615</v>
      </c>
      <c r="C387" s="112" t="s">
        <v>616</v>
      </c>
      <c r="D387" s="21">
        <f t="shared" ref="D387:D450" si="12">F387+H387+J388+L387+N387+P387+R387+T387+V387+X387+Z387+AB387</f>
        <v>0</v>
      </c>
      <c r="E387" s="24">
        <f t="shared" ref="E387:E450" si="13">G387+I387+K388+M387+O387+Q387+S387+U387+W387+Y387+AA387+AC387</f>
        <v>593755.75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1703</v>
      </c>
      <c r="B388" s="111" t="s">
        <v>617</v>
      </c>
      <c r="C388" s="112" t="s">
        <v>618</v>
      </c>
      <c r="D388" s="21">
        <f t="shared" si="12"/>
        <v>1490</v>
      </c>
      <c r="E388" s="24">
        <f t="shared" si="13"/>
        <v>3702211.25</v>
      </c>
      <c r="F388" s="104">
        <v>0</v>
      </c>
      <c r="G388" s="104">
        <v>46095</v>
      </c>
      <c r="H388" s="113">
        <v>0</v>
      </c>
      <c r="I388" s="113">
        <v>585794.25</v>
      </c>
      <c r="J388" s="31">
        <v>0</v>
      </c>
      <c r="K388" s="32">
        <v>593755.75</v>
      </c>
      <c r="L388" s="113">
        <v>0</v>
      </c>
      <c r="M388" s="113">
        <v>1097255.25</v>
      </c>
      <c r="N388" s="31">
        <v>0</v>
      </c>
      <c r="O388" s="32">
        <v>1553912</v>
      </c>
      <c r="P388" s="113">
        <v>0</v>
      </c>
      <c r="Q388" s="113">
        <v>39732</v>
      </c>
      <c r="R388" s="31">
        <v>0</v>
      </c>
      <c r="S388" s="32">
        <v>16243.25</v>
      </c>
      <c r="T388" s="113">
        <v>0</v>
      </c>
      <c r="U388" s="113">
        <v>0</v>
      </c>
      <c r="V388" s="31">
        <v>0</v>
      </c>
      <c r="W388" s="32">
        <v>26597.5</v>
      </c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1703</v>
      </c>
      <c r="B389" s="111" t="s">
        <v>619</v>
      </c>
      <c r="C389" s="112" t="s">
        <v>620</v>
      </c>
      <c r="D389" s="21">
        <f t="shared" si="12"/>
        <v>133130</v>
      </c>
      <c r="E389" s="24">
        <f t="shared" si="13"/>
        <v>2629054</v>
      </c>
      <c r="F389" s="104">
        <v>960</v>
      </c>
      <c r="G389" s="104">
        <v>256366</v>
      </c>
      <c r="H389" s="105">
        <v>680</v>
      </c>
      <c r="I389" s="105">
        <v>295530</v>
      </c>
      <c r="J389" s="31">
        <v>1490</v>
      </c>
      <c r="K389" s="32">
        <v>336582</v>
      </c>
      <c r="L389" s="105">
        <v>0</v>
      </c>
      <c r="M389" s="105">
        <v>11586</v>
      </c>
      <c r="N389" s="106">
        <v>0</v>
      </c>
      <c r="O389" s="107">
        <v>432370</v>
      </c>
      <c r="P389" s="113">
        <v>17170</v>
      </c>
      <c r="Q389" s="113">
        <v>826890</v>
      </c>
      <c r="R389" s="106">
        <v>1460</v>
      </c>
      <c r="S389" s="107">
        <v>36754</v>
      </c>
      <c r="T389" s="105">
        <v>111650</v>
      </c>
      <c r="U389" s="105">
        <v>162690</v>
      </c>
      <c r="V389" s="106">
        <v>1210</v>
      </c>
      <c r="W389" s="107">
        <v>606868</v>
      </c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1703</v>
      </c>
      <c r="B390" s="111" t="s">
        <v>621</v>
      </c>
      <c r="C390" s="112" t="s">
        <v>622</v>
      </c>
      <c r="D390" s="21">
        <f t="shared" si="12"/>
        <v>0</v>
      </c>
      <c r="E390" s="24">
        <f t="shared" si="13"/>
        <v>685700</v>
      </c>
      <c r="F390" s="104">
        <v>0</v>
      </c>
      <c r="G390" s="104">
        <v>148400</v>
      </c>
      <c r="H390" s="105">
        <v>0</v>
      </c>
      <c r="I390" s="105">
        <v>71250</v>
      </c>
      <c r="J390" s="106">
        <v>0</v>
      </c>
      <c r="K390" s="107">
        <v>0</v>
      </c>
      <c r="L390" s="105">
        <v>0</v>
      </c>
      <c r="M390" s="105">
        <v>155250</v>
      </c>
      <c r="N390" s="106">
        <v>0</v>
      </c>
      <c r="O390" s="107">
        <v>34700</v>
      </c>
      <c r="P390" s="105">
        <v>0</v>
      </c>
      <c r="Q390" s="105">
        <v>57100</v>
      </c>
      <c r="R390" s="106">
        <v>0</v>
      </c>
      <c r="S390" s="107">
        <v>96650</v>
      </c>
      <c r="T390" s="105">
        <v>0</v>
      </c>
      <c r="U390" s="105">
        <v>38150</v>
      </c>
      <c r="V390" s="106">
        <v>0</v>
      </c>
      <c r="W390" s="107">
        <v>84200</v>
      </c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1703</v>
      </c>
      <c r="B391" s="111" t="s">
        <v>623</v>
      </c>
      <c r="C391" s="112" t="s">
        <v>624</v>
      </c>
      <c r="D391" s="21">
        <f t="shared" si="12"/>
        <v>0</v>
      </c>
      <c r="E391" s="24">
        <f t="shared" si="13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1703</v>
      </c>
      <c r="B392" s="111" t="s">
        <v>625</v>
      </c>
      <c r="C392" s="112" t="s">
        <v>626</v>
      </c>
      <c r="D392" s="21">
        <f t="shared" si="12"/>
        <v>6290</v>
      </c>
      <c r="E392" s="24">
        <f t="shared" si="13"/>
        <v>256807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1703</v>
      </c>
      <c r="B393" s="111" t="s">
        <v>627</v>
      </c>
      <c r="C393" s="112" t="s">
        <v>628</v>
      </c>
      <c r="D393" s="21">
        <f t="shared" si="12"/>
        <v>292552.28000000003</v>
      </c>
      <c r="E393" s="24">
        <f t="shared" si="13"/>
        <v>4618853.9000000004</v>
      </c>
      <c r="F393" s="104">
        <v>0</v>
      </c>
      <c r="G393" s="104">
        <v>79357</v>
      </c>
      <c r="H393" s="105">
        <v>0</v>
      </c>
      <c r="I393" s="105">
        <v>49211</v>
      </c>
      <c r="J393" s="106">
        <v>6290</v>
      </c>
      <c r="K393" s="107">
        <v>256807</v>
      </c>
      <c r="L393" s="105">
        <v>8478</v>
      </c>
      <c r="M393" s="105">
        <v>324226</v>
      </c>
      <c r="N393" s="106">
        <v>62010</v>
      </c>
      <c r="O393" s="107">
        <v>214579</v>
      </c>
      <c r="P393" s="105">
        <v>4300</v>
      </c>
      <c r="Q393" s="105">
        <v>481217</v>
      </c>
      <c r="R393" s="106">
        <v>2900</v>
      </c>
      <c r="S393" s="107">
        <v>220459</v>
      </c>
      <c r="T393" s="105">
        <v>960</v>
      </c>
      <c r="U393" s="105">
        <v>701187</v>
      </c>
      <c r="V393" s="106">
        <v>12239</v>
      </c>
      <c r="W393" s="107">
        <v>344089</v>
      </c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1703</v>
      </c>
      <c r="B394" s="111" t="s">
        <v>629</v>
      </c>
      <c r="C394" s="112" t="s">
        <v>630</v>
      </c>
      <c r="D394" s="21">
        <f t="shared" si="12"/>
        <v>1179075.54</v>
      </c>
      <c r="E394" s="24">
        <f t="shared" si="13"/>
        <v>22148784.280000001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>
        <v>201665.28</v>
      </c>
      <c r="K394" s="107">
        <v>2204528.9</v>
      </c>
      <c r="L394" s="105">
        <v>71548.399999999994</v>
      </c>
      <c r="M394" s="105">
        <v>2032270.31</v>
      </c>
      <c r="N394" s="106">
        <v>41757</v>
      </c>
      <c r="O394" s="107">
        <v>2696337.62</v>
      </c>
      <c r="P394" s="105">
        <v>93653.119999999995</v>
      </c>
      <c r="Q394" s="105">
        <v>2275776.34</v>
      </c>
      <c r="R394" s="106">
        <v>344561</v>
      </c>
      <c r="S394" s="107">
        <v>2233329.9</v>
      </c>
      <c r="T394" s="105">
        <v>178416.39</v>
      </c>
      <c r="U394" s="105">
        <v>1893539.35</v>
      </c>
      <c r="V394" s="106">
        <v>151886.43</v>
      </c>
      <c r="W394" s="107">
        <v>2177931</v>
      </c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1703</v>
      </c>
      <c r="B395" s="111" t="s">
        <v>631</v>
      </c>
      <c r="C395" s="112" t="s">
        <v>632</v>
      </c>
      <c r="D395" s="21">
        <f t="shared" si="12"/>
        <v>3511768.5</v>
      </c>
      <c r="E395" s="24">
        <f t="shared" si="13"/>
        <v>28271609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>
        <v>222811</v>
      </c>
      <c r="K395" s="107">
        <v>4471653</v>
      </c>
      <c r="L395" s="105">
        <v>266577</v>
      </c>
      <c r="M395" s="105">
        <v>4120484</v>
      </c>
      <c r="N395" s="106">
        <v>603042.5</v>
      </c>
      <c r="O395" s="107">
        <v>3219329</v>
      </c>
      <c r="P395" s="105">
        <v>1150457</v>
      </c>
      <c r="Q395" s="105">
        <v>4168280.5</v>
      </c>
      <c r="R395" s="106">
        <v>627854</v>
      </c>
      <c r="S395" s="107">
        <v>3341378</v>
      </c>
      <c r="T395" s="105">
        <v>209284</v>
      </c>
      <c r="U395" s="105">
        <v>3035379.5</v>
      </c>
      <c r="V395" s="106">
        <v>378404</v>
      </c>
      <c r="W395" s="107">
        <v>2910742</v>
      </c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1703</v>
      </c>
      <c r="B396" s="111" t="s">
        <v>633</v>
      </c>
      <c r="C396" s="112" t="s">
        <v>1592</v>
      </c>
      <c r="D396" s="21">
        <f t="shared" si="12"/>
        <v>0</v>
      </c>
      <c r="E396" s="24">
        <f t="shared" si="13"/>
        <v>45711.9</v>
      </c>
      <c r="F396" s="104">
        <v>0</v>
      </c>
      <c r="G396" s="104">
        <v>2470</v>
      </c>
      <c r="H396" s="105">
        <v>0</v>
      </c>
      <c r="I396" s="105">
        <v>1810</v>
      </c>
      <c r="J396" s="106">
        <v>0</v>
      </c>
      <c r="K396" s="107">
        <v>0</v>
      </c>
      <c r="L396" s="105">
        <v>0</v>
      </c>
      <c r="M396" s="105">
        <v>7258.1</v>
      </c>
      <c r="N396" s="106">
        <v>0</v>
      </c>
      <c r="O396" s="107">
        <v>3815.5</v>
      </c>
      <c r="P396" s="105">
        <v>0</v>
      </c>
      <c r="Q396" s="105">
        <v>6621</v>
      </c>
      <c r="R396" s="106">
        <v>0</v>
      </c>
      <c r="S396" s="107">
        <v>2741.8</v>
      </c>
      <c r="T396" s="105">
        <v>0</v>
      </c>
      <c r="U396" s="105">
        <v>6037</v>
      </c>
      <c r="V396" s="106">
        <v>0</v>
      </c>
      <c r="W396" s="107">
        <v>0</v>
      </c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1703</v>
      </c>
      <c r="B397" s="111" t="s">
        <v>634</v>
      </c>
      <c r="C397" s="112" t="s">
        <v>1593</v>
      </c>
      <c r="D397" s="21">
        <f t="shared" si="12"/>
        <v>0</v>
      </c>
      <c r="E397" s="24">
        <f t="shared" si="13"/>
        <v>0</v>
      </c>
      <c r="F397" s="104"/>
      <c r="G397" s="104"/>
      <c r="H397" s="105"/>
      <c r="I397" s="105"/>
      <c r="J397" s="106">
        <v>0</v>
      </c>
      <c r="K397" s="107">
        <v>14958.5</v>
      </c>
      <c r="L397" s="105">
        <v>0</v>
      </c>
      <c r="M397" s="105">
        <v>0</v>
      </c>
      <c r="N397" s="106">
        <v>0</v>
      </c>
      <c r="O397" s="107">
        <v>0</v>
      </c>
      <c r="P397" s="105">
        <v>0</v>
      </c>
      <c r="Q397" s="105">
        <v>0</v>
      </c>
      <c r="R397" s="106">
        <v>0</v>
      </c>
      <c r="S397" s="107">
        <v>0</v>
      </c>
      <c r="T397" s="105">
        <v>0</v>
      </c>
      <c r="U397" s="105">
        <v>0</v>
      </c>
      <c r="V397" s="106">
        <v>0</v>
      </c>
      <c r="W397" s="107">
        <v>0</v>
      </c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1703</v>
      </c>
      <c r="B398" s="111" t="s">
        <v>635</v>
      </c>
      <c r="C398" s="112" t="s">
        <v>636</v>
      </c>
      <c r="D398" s="21">
        <f t="shared" si="12"/>
        <v>5932.48</v>
      </c>
      <c r="E398" s="24">
        <f t="shared" si="13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>
        <v>5932.48</v>
      </c>
      <c r="O398" s="107">
        <v>0</v>
      </c>
      <c r="P398" s="105">
        <v>0</v>
      </c>
      <c r="Q398" s="105">
        <v>0</v>
      </c>
      <c r="R398" s="106">
        <v>0</v>
      </c>
      <c r="S398" s="107">
        <v>0</v>
      </c>
      <c r="T398" s="105">
        <v>0</v>
      </c>
      <c r="U398" s="105">
        <v>0</v>
      </c>
      <c r="V398" s="106">
        <v>0</v>
      </c>
      <c r="W398" s="107">
        <v>0</v>
      </c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1703</v>
      </c>
      <c r="B399" s="111" t="s">
        <v>637</v>
      </c>
      <c r="C399" s="112" t="s">
        <v>638</v>
      </c>
      <c r="D399" s="21">
        <f t="shared" si="12"/>
        <v>5594</v>
      </c>
      <c r="E399" s="24">
        <f t="shared" si="13"/>
        <v>6301908.29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1703</v>
      </c>
      <c r="B400" s="111" t="s">
        <v>639</v>
      </c>
      <c r="C400" s="112" t="s">
        <v>640</v>
      </c>
      <c r="D400" s="21">
        <f t="shared" si="12"/>
        <v>535903.1</v>
      </c>
      <c r="E400" s="24">
        <f t="shared" si="13"/>
        <v>59393454.530000001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>
        <v>5594</v>
      </c>
      <c r="K400" s="107">
        <v>6301908.29</v>
      </c>
      <c r="L400" s="105">
        <v>0</v>
      </c>
      <c r="M400" s="105">
        <v>6671423.6500000004</v>
      </c>
      <c r="N400" s="106">
        <v>4250</v>
      </c>
      <c r="O400" s="107">
        <v>5944631.5099999998</v>
      </c>
      <c r="P400" s="105">
        <v>4379</v>
      </c>
      <c r="Q400" s="105">
        <v>7280255.75</v>
      </c>
      <c r="R400" s="106">
        <v>1059</v>
      </c>
      <c r="S400" s="107">
        <v>6181139.9800000004</v>
      </c>
      <c r="T400" s="105">
        <v>1645.5</v>
      </c>
      <c r="U400" s="105">
        <v>6677441.7800000003</v>
      </c>
      <c r="V400" s="106">
        <v>519386</v>
      </c>
      <c r="W400" s="107">
        <v>6817222.75</v>
      </c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1703</v>
      </c>
      <c r="B401" s="111" t="s">
        <v>641</v>
      </c>
      <c r="C401" s="112" t="s">
        <v>642</v>
      </c>
      <c r="D401" s="21">
        <f t="shared" si="12"/>
        <v>753850.88</v>
      </c>
      <c r="E401" s="24">
        <f t="shared" si="13"/>
        <v>44524895.850000001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106">
        <v>0</v>
      </c>
      <c r="K401" s="107">
        <v>6161305.9299999997</v>
      </c>
      <c r="L401" s="113">
        <v>8000</v>
      </c>
      <c r="M401" s="113">
        <v>6481319.7999999998</v>
      </c>
      <c r="N401" s="31">
        <v>5878</v>
      </c>
      <c r="O401" s="32">
        <v>3903305.58</v>
      </c>
      <c r="P401" s="105">
        <v>2431</v>
      </c>
      <c r="Q401" s="105">
        <v>5383998.3799999999</v>
      </c>
      <c r="R401" s="31">
        <v>227</v>
      </c>
      <c r="S401" s="32">
        <v>5817653.2800000003</v>
      </c>
      <c r="T401" s="113">
        <v>0</v>
      </c>
      <c r="U401" s="113">
        <v>5717062.0899999999</v>
      </c>
      <c r="V401" s="31">
        <v>9900</v>
      </c>
      <c r="W401" s="32">
        <v>5816702.9199999999</v>
      </c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1703</v>
      </c>
      <c r="B402" s="111" t="s">
        <v>643</v>
      </c>
      <c r="C402" s="112" t="s">
        <v>644</v>
      </c>
      <c r="D402" s="21">
        <f t="shared" si="12"/>
        <v>6993653.8700000001</v>
      </c>
      <c r="E402" s="24">
        <f t="shared" si="13"/>
        <v>1146819.18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>
        <v>622998.63</v>
      </c>
      <c r="K402" s="32">
        <v>0</v>
      </c>
      <c r="L402" s="113">
        <v>1053205.8400000001</v>
      </c>
      <c r="M402" s="113">
        <v>0</v>
      </c>
      <c r="N402" s="31">
        <v>1491232.01</v>
      </c>
      <c r="O402" s="32">
        <v>0</v>
      </c>
      <c r="P402" s="113">
        <v>578604.74</v>
      </c>
      <c r="Q402" s="113">
        <v>0</v>
      </c>
      <c r="R402" s="31">
        <v>689914.97</v>
      </c>
      <c r="S402" s="32">
        <v>0</v>
      </c>
      <c r="T402" s="113">
        <v>648612.66</v>
      </c>
      <c r="U402" s="113">
        <v>0</v>
      </c>
      <c r="V402" s="31">
        <v>1040287.24</v>
      </c>
      <c r="W402" s="32">
        <v>0</v>
      </c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1703</v>
      </c>
      <c r="B403" s="111" t="s">
        <v>645</v>
      </c>
      <c r="C403" s="112" t="s">
        <v>646</v>
      </c>
      <c r="D403" s="21">
        <f t="shared" si="12"/>
        <v>0</v>
      </c>
      <c r="E403" s="24">
        <f t="shared" si="13"/>
        <v>8424624.7899999991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31">
        <v>0</v>
      </c>
      <c r="K403" s="32">
        <v>1146819.18</v>
      </c>
      <c r="L403" s="105">
        <v>0</v>
      </c>
      <c r="M403" s="105">
        <v>1260438.6599999999</v>
      </c>
      <c r="N403" s="106">
        <v>0</v>
      </c>
      <c r="O403" s="107">
        <v>1451886.16</v>
      </c>
      <c r="P403" s="113">
        <v>0</v>
      </c>
      <c r="Q403" s="113">
        <v>728510.85</v>
      </c>
      <c r="R403" s="106">
        <v>0</v>
      </c>
      <c r="S403" s="107">
        <v>939505.84</v>
      </c>
      <c r="T403" s="105">
        <v>0</v>
      </c>
      <c r="U403" s="105">
        <v>746995.88</v>
      </c>
      <c r="V403" s="106">
        <v>0</v>
      </c>
      <c r="W403" s="107">
        <v>877329.46</v>
      </c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1703</v>
      </c>
      <c r="B404" s="111" t="s">
        <v>647</v>
      </c>
      <c r="C404" s="112" t="s">
        <v>648</v>
      </c>
      <c r="D404" s="21">
        <f t="shared" si="12"/>
        <v>187547</v>
      </c>
      <c r="E404" s="24">
        <f t="shared" si="13"/>
        <v>3434847</v>
      </c>
      <c r="F404" s="104">
        <v>0</v>
      </c>
      <c r="G404" s="104">
        <v>104189</v>
      </c>
      <c r="H404" s="105">
        <v>0</v>
      </c>
      <c r="I404" s="105">
        <v>203100</v>
      </c>
      <c r="J404" s="106">
        <v>0</v>
      </c>
      <c r="K404" s="107">
        <v>170483</v>
      </c>
      <c r="L404" s="105">
        <v>0</v>
      </c>
      <c r="M404" s="105">
        <v>70697</v>
      </c>
      <c r="N404" s="106">
        <v>0</v>
      </c>
      <c r="O404" s="107">
        <v>110483</v>
      </c>
      <c r="P404" s="105">
        <v>0</v>
      </c>
      <c r="Q404" s="105">
        <v>74182</v>
      </c>
      <c r="R404" s="106">
        <v>0</v>
      </c>
      <c r="S404" s="107">
        <v>96157</v>
      </c>
      <c r="T404" s="105">
        <v>0</v>
      </c>
      <c r="U404" s="105">
        <v>62368</v>
      </c>
      <c r="V404" s="106">
        <v>0</v>
      </c>
      <c r="W404" s="107">
        <v>91602</v>
      </c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1703</v>
      </c>
      <c r="B405" s="111" t="s">
        <v>649</v>
      </c>
      <c r="C405" s="112" t="s">
        <v>650</v>
      </c>
      <c r="D405" s="21">
        <f t="shared" si="12"/>
        <v>4834521.5</v>
      </c>
      <c r="E405" s="24">
        <f t="shared" si="13"/>
        <v>17273474.300000001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>
        <v>187547</v>
      </c>
      <c r="K405" s="107">
        <v>2622069</v>
      </c>
      <c r="L405" s="105">
        <v>637658</v>
      </c>
      <c r="M405" s="105">
        <v>2170598</v>
      </c>
      <c r="N405" s="106">
        <v>1159837</v>
      </c>
      <c r="O405" s="107">
        <v>2323611</v>
      </c>
      <c r="P405" s="105">
        <v>1128664</v>
      </c>
      <c r="Q405" s="105">
        <v>2693815</v>
      </c>
      <c r="R405" s="106">
        <v>804107</v>
      </c>
      <c r="S405" s="107">
        <v>1778002</v>
      </c>
      <c r="T405" s="105">
        <v>16772</v>
      </c>
      <c r="U405" s="105">
        <v>1104136</v>
      </c>
      <c r="V405" s="106">
        <v>615889</v>
      </c>
      <c r="W405" s="107">
        <v>1762332</v>
      </c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1703</v>
      </c>
      <c r="B406" s="111" t="s">
        <v>651</v>
      </c>
      <c r="C406" s="112" t="s">
        <v>652</v>
      </c>
      <c r="D406" s="21">
        <f t="shared" si="12"/>
        <v>77459.25</v>
      </c>
      <c r="E406" s="24">
        <f t="shared" si="13"/>
        <v>8294503.4499999993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>
        <v>1659.5</v>
      </c>
      <c r="K406" s="107">
        <v>982189.3</v>
      </c>
      <c r="L406" s="105">
        <v>4036</v>
      </c>
      <c r="M406" s="105">
        <v>944243.85</v>
      </c>
      <c r="N406" s="106">
        <v>975.5</v>
      </c>
      <c r="O406" s="107">
        <v>934086.5</v>
      </c>
      <c r="P406" s="105">
        <v>496</v>
      </c>
      <c r="Q406" s="105">
        <v>1100262.8</v>
      </c>
      <c r="R406" s="106">
        <v>2862.5</v>
      </c>
      <c r="S406" s="107">
        <v>895102.1</v>
      </c>
      <c r="T406" s="105">
        <v>10.4</v>
      </c>
      <c r="U406" s="105">
        <v>879648.5</v>
      </c>
      <c r="V406" s="106">
        <v>66296.100000000006</v>
      </c>
      <c r="W406" s="107">
        <v>1068034.1000000001</v>
      </c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1703</v>
      </c>
      <c r="B407" s="111" t="s">
        <v>653</v>
      </c>
      <c r="C407" s="112" t="s">
        <v>1594</v>
      </c>
      <c r="D407" s="21">
        <f t="shared" si="12"/>
        <v>18983.46</v>
      </c>
      <c r="E407" s="24">
        <f t="shared" si="13"/>
        <v>7330327.9699999997</v>
      </c>
      <c r="F407" s="104">
        <v>0</v>
      </c>
      <c r="G407" s="104">
        <v>984177.5</v>
      </c>
      <c r="H407" s="105">
        <v>0</v>
      </c>
      <c r="I407" s="105">
        <v>698621</v>
      </c>
      <c r="J407" s="106">
        <v>0</v>
      </c>
      <c r="K407" s="107">
        <v>597227</v>
      </c>
      <c r="L407" s="105">
        <v>0</v>
      </c>
      <c r="M407" s="105">
        <v>1305664</v>
      </c>
      <c r="N407" s="106">
        <v>0</v>
      </c>
      <c r="O407" s="107">
        <v>1262633</v>
      </c>
      <c r="P407" s="105">
        <v>0</v>
      </c>
      <c r="Q407" s="105">
        <v>971487.47</v>
      </c>
      <c r="R407" s="106">
        <v>227</v>
      </c>
      <c r="S407" s="107">
        <v>858307</v>
      </c>
      <c r="T407" s="105">
        <v>0</v>
      </c>
      <c r="U407" s="105">
        <v>661762</v>
      </c>
      <c r="V407" s="106">
        <v>0</v>
      </c>
      <c r="W407" s="107">
        <v>587676</v>
      </c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1703</v>
      </c>
      <c r="B408" s="111" t="s">
        <v>654</v>
      </c>
      <c r="C408" s="112" t="s">
        <v>1595</v>
      </c>
      <c r="D408" s="21">
        <f t="shared" si="12"/>
        <v>1295607.99</v>
      </c>
      <c r="E408" s="24">
        <f t="shared" si="13"/>
        <v>82062.23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106">
        <v>18756.46</v>
      </c>
      <c r="K408" s="107">
        <v>0</v>
      </c>
      <c r="L408" s="113">
        <v>88627.76</v>
      </c>
      <c r="M408" s="113">
        <v>0</v>
      </c>
      <c r="N408" s="31">
        <v>81527.28</v>
      </c>
      <c r="O408" s="32">
        <v>0</v>
      </c>
      <c r="P408" s="105">
        <v>359419.37</v>
      </c>
      <c r="Q408" s="105">
        <v>0</v>
      </c>
      <c r="R408" s="31">
        <v>231600.31</v>
      </c>
      <c r="S408" s="32">
        <v>0</v>
      </c>
      <c r="T408" s="113">
        <v>252126.69</v>
      </c>
      <c r="U408" s="113">
        <v>0</v>
      </c>
      <c r="V408" s="31">
        <v>0</v>
      </c>
      <c r="W408" s="32">
        <v>0</v>
      </c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1703</v>
      </c>
      <c r="B409" s="111" t="s">
        <v>655</v>
      </c>
      <c r="C409" s="112" t="s">
        <v>1596</v>
      </c>
      <c r="D409" s="21">
        <f t="shared" si="12"/>
        <v>0</v>
      </c>
      <c r="E409" s="24">
        <f t="shared" si="13"/>
        <v>1278910.3</v>
      </c>
      <c r="F409" s="104">
        <v>0</v>
      </c>
      <c r="G409" s="104">
        <v>231943.23</v>
      </c>
      <c r="H409" s="105">
        <v>0</v>
      </c>
      <c r="I409" s="105">
        <v>187240.8</v>
      </c>
      <c r="J409" s="31">
        <v>0</v>
      </c>
      <c r="K409" s="32">
        <v>82062.23</v>
      </c>
      <c r="L409" s="105">
        <v>0</v>
      </c>
      <c r="M409" s="105">
        <v>150222.72</v>
      </c>
      <c r="N409" s="106">
        <v>0</v>
      </c>
      <c r="O409" s="107">
        <v>117406.16</v>
      </c>
      <c r="P409" s="113">
        <v>0</v>
      </c>
      <c r="Q409" s="113">
        <v>164123.07</v>
      </c>
      <c r="R409" s="106">
        <v>0</v>
      </c>
      <c r="S409" s="107">
        <v>174474.4</v>
      </c>
      <c r="T409" s="105">
        <v>0</v>
      </c>
      <c r="U409" s="105">
        <v>222882.96</v>
      </c>
      <c r="V409" s="106">
        <v>0</v>
      </c>
      <c r="W409" s="107">
        <v>0</v>
      </c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1703</v>
      </c>
      <c r="B410" s="111" t="s">
        <v>656</v>
      </c>
      <c r="C410" s="112" t="s">
        <v>1597</v>
      </c>
      <c r="D410" s="21">
        <f t="shared" si="12"/>
        <v>0</v>
      </c>
      <c r="E410" s="24">
        <f t="shared" si="13"/>
        <v>544638.53999999992</v>
      </c>
      <c r="F410" s="104">
        <v>0</v>
      </c>
      <c r="G410" s="104">
        <v>45058.1</v>
      </c>
      <c r="H410" s="113">
        <v>0</v>
      </c>
      <c r="I410" s="113">
        <v>47790.81</v>
      </c>
      <c r="J410" s="106">
        <v>0</v>
      </c>
      <c r="K410" s="107">
        <v>30616.959999999999</v>
      </c>
      <c r="L410" s="113">
        <v>0</v>
      </c>
      <c r="M410" s="113">
        <v>41876.75</v>
      </c>
      <c r="N410" s="31">
        <v>0</v>
      </c>
      <c r="O410" s="32">
        <v>33745.74</v>
      </c>
      <c r="P410" s="105">
        <v>0</v>
      </c>
      <c r="Q410" s="105">
        <v>66537.87</v>
      </c>
      <c r="R410" s="31">
        <v>0</v>
      </c>
      <c r="S410" s="32">
        <v>29026.55</v>
      </c>
      <c r="T410" s="113">
        <v>0</v>
      </c>
      <c r="U410" s="113">
        <v>31891.919999999998</v>
      </c>
      <c r="V410" s="31">
        <v>0</v>
      </c>
      <c r="W410" s="32">
        <v>43988</v>
      </c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1703</v>
      </c>
      <c r="B411" s="111" t="s">
        <v>657</v>
      </c>
      <c r="C411" s="112" t="s">
        <v>658</v>
      </c>
      <c r="D411" s="21">
        <f t="shared" si="12"/>
        <v>0</v>
      </c>
      <c r="E411" s="24">
        <f t="shared" si="13"/>
        <v>447709.68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31">
        <v>0</v>
      </c>
      <c r="K411" s="32">
        <v>204722.8</v>
      </c>
      <c r="L411" s="105">
        <v>0</v>
      </c>
      <c r="M411" s="105">
        <v>108246.5</v>
      </c>
      <c r="N411" s="106">
        <v>0</v>
      </c>
      <c r="O411" s="107">
        <v>45240.5</v>
      </c>
      <c r="P411" s="113">
        <v>0</v>
      </c>
      <c r="Q411" s="113">
        <v>6134</v>
      </c>
      <c r="R411" s="106">
        <v>0</v>
      </c>
      <c r="S411" s="107">
        <v>32769.75</v>
      </c>
      <c r="T411" s="105">
        <v>0</v>
      </c>
      <c r="U411" s="105">
        <v>15223.25</v>
      </c>
      <c r="V411" s="106">
        <v>0</v>
      </c>
      <c r="W411" s="107">
        <v>53594.75</v>
      </c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1703</v>
      </c>
      <c r="B412" s="111" t="s">
        <v>659</v>
      </c>
      <c r="C412" s="112" t="s">
        <v>660</v>
      </c>
      <c r="D412" s="21">
        <f t="shared" si="12"/>
        <v>139081.09</v>
      </c>
      <c r="E412" s="24">
        <f t="shared" si="13"/>
        <v>1476.27</v>
      </c>
      <c r="F412" s="104"/>
      <c r="G412" s="104"/>
      <c r="H412" s="105">
        <v>46782.35</v>
      </c>
      <c r="I412" s="105">
        <v>0</v>
      </c>
      <c r="J412" s="106">
        <v>0</v>
      </c>
      <c r="K412" s="107">
        <v>0</v>
      </c>
      <c r="L412" s="105">
        <v>78072.75</v>
      </c>
      <c r="M412" s="105">
        <v>0</v>
      </c>
      <c r="N412" s="106">
        <v>0</v>
      </c>
      <c r="O412" s="107">
        <v>0</v>
      </c>
      <c r="P412" s="105">
        <v>14225.99</v>
      </c>
      <c r="Q412" s="105">
        <v>0</v>
      </c>
      <c r="R412" s="106">
        <v>0</v>
      </c>
      <c r="S412" s="107">
        <v>0</v>
      </c>
      <c r="T412" s="105">
        <v>0</v>
      </c>
      <c r="U412" s="105">
        <v>0</v>
      </c>
      <c r="V412" s="106">
        <v>0</v>
      </c>
      <c r="W412" s="107">
        <v>0</v>
      </c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1703</v>
      </c>
      <c r="B413" s="111" t="s">
        <v>661</v>
      </c>
      <c r="C413" s="112" t="s">
        <v>662</v>
      </c>
      <c r="D413" s="21">
        <f t="shared" si="12"/>
        <v>74106.5</v>
      </c>
      <c r="E413" s="24">
        <f t="shared" si="13"/>
        <v>9358804.6599999983</v>
      </c>
      <c r="F413" s="104">
        <v>0</v>
      </c>
      <c r="G413" s="104">
        <v>6538.86</v>
      </c>
      <c r="H413" s="105">
        <v>0</v>
      </c>
      <c r="I413" s="105">
        <v>11388.8</v>
      </c>
      <c r="J413" s="106">
        <v>0</v>
      </c>
      <c r="K413" s="107">
        <v>1476.27</v>
      </c>
      <c r="L413" s="105">
        <v>0</v>
      </c>
      <c r="M413" s="105">
        <v>11678.42</v>
      </c>
      <c r="N413" s="106">
        <v>0</v>
      </c>
      <c r="O413" s="107">
        <v>7906.84</v>
      </c>
      <c r="P413" s="105">
        <v>0</v>
      </c>
      <c r="Q413" s="105">
        <v>0</v>
      </c>
      <c r="R413" s="106">
        <v>0</v>
      </c>
      <c r="S413" s="107">
        <v>1337.62</v>
      </c>
      <c r="T413" s="105">
        <v>0</v>
      </c>
      <c r="U413" s="105">
        <v>3377.03</v>
      </c>
      <c r="V413" s="106">
        <v>0</v>
      </c>
      <c r="W413" s="107">
        <v>5020.09</v>
      </c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1703</v>
      </c>
      <c r="B414" s="111" t="s">
        <v>663</v>
      </c>
      <c r="C414" s="112" t="s">
        <v>664</v>
      </c>
      <c r="D414" s="21">
        <f t="shared" si="12"/>
        <v>4108851.91</v>
      </c>
      <c r="E414" s="24">
        <f t="shared" si="13"/>
        <v>119603569</v>
      </c>
      <c r="F414" s="104">
        <v>0</v>
      </c>
      <c r="G414" s="104">
        <v>9700823</v>
      </c>
      <c r="H414" s="105">
        <v>497</v>
      </c>
      <c r="I414" s="105">
        <v>9284321</v>
      </c>
      <c r="J414" s="106">
        <v>74106.5</v>
      </c>
      <c r="K414" s="107">
        <v>9311557</v>
      </c>
      <c r="L414" s="105">
        <v>142640</v>
      </c>
      <c r="M414" s="105">
        <v>9940958</v>
      </c>
      <c r="N414" s="106">
        <v>74589</v>
      </c>
      <c r="O414" s="107">
        <v>8650259</v>
      </c>
      <c r="P414" s="105">
        <v>92777</v>
      </c>
      <c r="Q414" s="105">
        <v>10733593</v>
      </c>
      <c r="R414" s="106">
        <v>60850</v>
      </c>
      <c r="S414" s="107">
        <v>9210038</v>
      </c>
      <c r="T414" s="105">
        <v>553584</v>
      </c>
      <c r="U414" s="105">
        <v>8419735</v>
      </c>
      <c r="V414" s="106">
        <v>763117</v>
      </c>
      <c r="W414" s="107">
        <v>9870808</v>
      </c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1703</v>
      </c>
      <c r="B415" s="111" t="s">
        <v>665</v>
      </c>
      <c r="C415" s="112" t="s">
        <v>666</v>
      </c>
      <c r="D415" s="21">
        <f t="shared" si="12"/>
        <v>20936520.18</v>
      </c>
      <c r="E415" s="24">
        <f t="shared" si="13"/>
        <v>327934712.24999994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106">
        <v>2420797.91</v>
      </c>
      <c r="K415" s="107">
        <v>43793034</v>
      </c>
      <c r="L415" s="113">
        <v>3396156.26</v>
      </c>
      <c r="M415" s="113">
        <v>39241813.509999998</v>
      </c>
      <c r="N415" s="31">
        <v>3125542.34</v>
      </c>
      <c r="O415" s="32">
        <v>38142537.57</v>
      </c>
      <c r="P415" s="105">
        <v>2697197.78</v>
      </c>
      <c r="Q415" s="105">
        <v>43743914.850000001</v>
      </c>
      <c r="R415" s="31">
        <v>3451700.38</v>
      </c>
      <c r="S415" s="32">
        <v>36439200.170000002</v>
      </c>
      <c r="T415" s="113">
        <v>2571141.98</v>
      </c>
      <c r="U415" s="113">
        <v>38352159.460000001</v>
      </c>
      <c r="V415" s="31">
        <v>4764277.1399999997</v>
      </c>
      <c r="W415" s="32">
        <v>39179405.189999998</v>
      </c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1703</v>
      </c>
      <c r="B416" s="111" t="s">
        <v>667</v>
      </c>
      <c r="C416" s="112" t="s">
        <v>668</v>
      </c>
      <c r="D416" s="21">
        <f t="shared" si="12"/>
        <v>1418068</v>
      </c>
      <c r="E416" s="24">
        <f t="shared" si="13"/>
        <v>85957647</v>
      </c>
      <c r="F416" s="104">
        <v>0</v>
      </c>
      <c r="G416" s="104">
        <v>10840478</v>
      </c>
      <c r="H416" s="105">
        <v>5811</v>
      </c>
      <c r="I416" s="105">
        <v>10209653</v>
      </c>
      <c r="J416" s="31">
        <v>180839.5</v>
      </c>
      <c r="K416" s="32">
        <v>11041157</v>
      </c>
      <c r="L416" s="105">
        <v>159288</v>
      </c>
      <c r="M416" s="105">
        <v>10826230</v>
      </c>
      <c r="N416" s="106">
        <v>156107.5</v>
      </c>
      <c r="O416" s="107">
        <v>9899464</v>
      </c>
      <c r="P416" s="113">
        <v>197900</v>
      </c>
      <c r="Q416" s="113">
        <v>12392331</v>
      </c>
      <c r="R416" s="106">
        <v>25450</v>
      </c>
      <c r="S416" s="107">
        <v>10530635</v>
      </c>
      <c r="T416" s="105">
        <v>376884.5</v>
      </c>
      <c r="U416" s="105">
        <v>9863460</v>
      </c>
      <c r="V416" s="106">
        <v>453754.5</v>
      </c>
      <c r="W416" s="107">
        <v>11241412</v>
      </c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1703</v>
      </c>
      <c r="B417" s="111" t="s">
        <v>669</v>
      </c>
      <c r="C417" s="112" t="s">
        <v>670</v>
      </c>
      <c r="D417" s="21">
        <f t="shared" si="12"/>
        <v>500689.18</v>
      </c>
      <c r="E417" s="24">
        <f t="shared" si="13"/>
        <v>872800</v>
      </c>
      <c r="F417" s="104">
        <v>0</v>
      </c>
      <c r="G417" s="104">
        <v>79852</v>
      </c>
      <c r="H417" s="105">
        <v>0</v>
      </c>
      <c r="I417" s="105">
        <v>69676</v>
      </c>
      <c r="J417" s="106">
        <v>42872.5</v>
      </c>
      <c r="K417" s="107">
        <v>153984</v>
      </c>
      <c r="L417" s="105">
        <v>56461.5</v>
      </c>
      <c r="M417" s="105">
        <v>97123</v>
      </c>
      <c r="N417" s="106">
        <v>90939</v>
      </c>
      <c r="O417" s="107">
        <v>52472</v>
      </c>
      <c r="P417" s="105">
        <v>59655</v>
      </c>
      <c r="Q417" s="105">
        <v>78687</v>
      </c>
      <c r="R417" s="106">
        <v>0</v>
      </c>
      <c r="S417" s="107">
        <v>235936</v>
      </c>
      <c r="T417" s="105">
        <v>178029.06</v>
      </c>
      <c r="U417" s="105">
        <v>113341</v>
      </c>
      <c r="V417" s="106">
        <v>107221.62</v>
      </c>
      <c r="W417" s="107">
        <v>141599</v>
      </c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1703</v>
      </c>
      <c r="B418" s="111" t="s">
        <v>671</v>
      </c>
      <c r="C418" s="112" t="s">
        <v>1598</v>
      </c>
      <c r="D418" s="21">
        <f t="shared" si="12"/>
        <v>34807</v>
      </c>
      <c r="E418" s="24">
        <f t="shared" si="13"/>
        <v>143946</v>
      </c>
      <c r="F418" s="104">
        <v>0</v>
      </c>
      <c r="G418" s="104">
        <v>45523</v>
      </c>
      <c r="H418" s="105">
        <v>0</v>
      </c>
      <c r="I418" s="105">
        <v>7121</v>
      </c>
      <c r="J418" s="106">
        <v>8383</v>
      </c>
      <c r="K418" s="107">
        <v>4114</v>
      </c>
      <c r="L418" s="105">
        <v>4540</v>
      </c>
      <c r="M418" s="105">
        <v>6062</v>
      </c>
      <c r="N418" s="106">
        <v>2804</v>
      </c>
      <c r="O418" s="107">
        <v>2301</v>
      </c>
      <c r="P418" s="105">
        <v>5972</v>
      </c>
      <c r="Q418" s="105">
        <v>6380</v>
      </c>
      <c r="R418" s="106">
        <v>0</v>
      </c>
      <c r="S418" s="107">
        <v>8382</v>
      </c>
      <c r="T418" s="105">
        <v>7209</v>
      </c>
      <c r="U418" s="105">
        <v>47152</v>
      </c>
      <c r="V418" s="106">
        <v>14282</v>
      </c>
      <c r="W418" s="107">
        <v>21025</v>
      </c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1703</v>
      </c>
      <c r="B419" s="111" t="s">
        <v>672</v>
      </c>
      <c r="C419" s="112" t="s">
        <v>673</v>
      </c>
      <c r="D419" s="21">
        <f t="shared" si="12"/>
        <v>22162714</v>
      </c>
      <c r="E419" s="24">
        <f t="shared" si="13"/>
        <v>17959418.760000002</v>
      </c>
      <c r="F419" s="104"/>
      <c r="G419" s="104"/>
      <c r="H419" s="105"/>
      <c r="I419" s="105"/>
      <c r="J419" s="106"/>
      <c r="K419" s="107"/>
      <c r="L419" s="105">
        <v>0</v>
      </c>
      <c r="M419" s="105">
        <v>17885312</v>
      </c>
      <c r="N419" s="106">
        <v>0</v>
      </c>
      <c r="O419" s="107">
        <v>0.26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0</v>
      </c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1703</v>
      </c>
      <c r="B420" s="111" t="s">
        <v>674</v>
      </c>
      <c r="C420" s="112" t="s">
        <v>675</v>
      </c>
      <c r="D420" s="21">
        <f t="shared" si="12"/>
        <v>90249718.560000002</v>
      </c>
      <c r="E420" s="24">
        <f t="shared" si="13"/>
        <v>111703865.45000002</v>
      </c>
      <c r="F420" s="104"/>
      <c r="G420" s="104"/>
      <c r="H420" s="105">
        <v>34207966</v>
      </c>
      <c r="I420" s="105">
        <v>73135000.620000005</v>
      </c>
      <c r="J420" s="106">
        <v>22162714</v>
      </c>
      <c r="K420" s="107">
        <v>74106.5</v>
      </c>
      <c r="L420" s="105">
        <v>25163179.559999999</v>
      </c>
      <c r="M420" s="105">
        <v>8324752.4400000004</v>
      </c>
      <c r="N420" s="106">
        <v>8147334.9299999997</v>
      </c>
      <c r="O420" s="107">
        <v>8147334.9299999997</v>
      </c>
      <c r="P420" s="105">
        <v>11426677</v>
      </c>
      <c r="Q420" s="105">
        <v>11426677</v>
      </c>
      <c r="R420" s="106">
        <v>9804123.8200000003</v>
      </c>
      <c r="S420" s="107">
        <v>9169663.2100000009</v>
      </c>
      <c r="T420" s="105">
        <v>383230.25</v>
      </c>
      <c r="U420" s="105">
        <v>383230.25</v>
      </c>
      <c r="V420" s="106">
        <v>1117207</v>
      </c>
      <c r="W420" s="107">
        <v>1117207</v>
      </c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1703</v>
      </c>
      <c r="B421" s="111" t="s">
        <v>676</v>
      </c>
      <c r="C421" s="112" t="s">
        <v>677</v>
      </c>
      <c r="D421" s="21">
        <f t="shared" si="12"/>
        <v>33511</v>
      </c>
      <c r="E421" s="24">
        <f t="shared" si="13"/>
        <v>0</v>
      </c>
      <c r="F421" s="104"/>
      <c r="G421" s="104"/>
      <c r="H421" s="113"/>
      <c r="I421" s="113"/>
      <c r="J421" s="106"/>
      <c r="K421" s="107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1703</v>
      </c>
      <c r="B422" s="111" t="s">
        <v>678</v>
      </c>
      <c r="C422" s="112" t="s">
        <v>679</v>
      </c>
      <c r="D422" s="21">
        <f t="shared" si="12"/>
        <v>5639926</v>
      </c>
      <c r="E422" s="24">
        <f t="shared" si="13"/>
        <v>54873303.469999999</v>
      </c>
      <c r="F422" s="104"/>
      <c r="G422" s="104"/>
      <c r="H422" s="105">
        <v>55067</v>
      </c>
      <c r="I422" s="105">
        <v>15682331.220000001</v>
      </c>
      <c r="J422" s="31">
        <v>33511</v>
      </c>
      <c r="K422" s="32">
        <v>0</v>
      </c>
      <c r="L422" s="105">
        <v>28965</v>
      </c>
      <c r="M422" s="105">
        <v>28869342.329999998</v>
      </c>
      <c r="N422" s="106">
        <v>28646</v>
      </c>
      <c r="O422" s="107">
        <v>2441351.9700000002</v>
      </c>
      <c r="P422" s="113">
        <v>39327</v>
      </c>
      <c r="Q422" s="113">
        <v>0</v>
      </c>
      <c r="R422" s="106">
        <v>9160</v>
      </c>
      <c r="S422" s="107">
        <v>0</v>
      </c>
      <c r="T422" s="105">
        <v>3194948</v>
      </c>
      <c r="U422" s="105">
        <v>289884</v>
      </c>
      <c r="V422" s="106">
        <v>2283813</v>
      </c>
      <c r="W422" s="107">
        <v>0</v>
      </c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1703</v>
      </c>
      <c r="B423" s="111" t="s">
        <v>680</v>
      </c>
      <c r="C423" s="112" t="s">
        <v>681</v>
      </c>
      <c r="D423" s="21">
        <f t="shared" si="12"/>
        <v>0</v>
      </c>
      <c r="E423" s="24">
        <f t="shared" si="13"/>
        <v>48499012.939999998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>
        <v>0</v>
      </c>
      <c r="K423" s="107">
        <v>7590393.9500000002</v>
      </c>
      <c r="L423" s="105">
        <v>0</v>
      </c>
      <c r="M423" s="105">
        <v>5388231.9500000002</v>
      </c>
      <c r="N423" s="106">
        <v>0</v>
      </c>
      <c r="O423" s="107">
        <v>6007388</v>
      </c>
      <c r="P423" s="105">
        <v>0</v>
      </c>
      <c r="Q423" s="105">
        <v>7305198.9500000002</v>
      </c>
      <c r="R423" s="106">
        <v>0</v>
      </c>
      <c r="S423" s="107">
        <v>6594367</v>
      </c>
      <c r="T423" s="105">
        <v>0</v>
      </c>
      <c r="U423" s="105">
        <v>7699457.6100000003</v>
      </c>
      <c r="V423" s="106">
        <v>0</v>
      </c>
      <c r="W423" s="107">
        <v>5476910.9800000004</v>
      </c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1703</v>
      </c>
      <c r="B424" s="111" t="s">
        <v>682</v>
      </c>
      <c r="C424" s="112" t="s">
        <v>683</v>
      </c>
      <c r="D424" s="21">
        <f t="shared" si="12"/>
        <v>0</v>
      </c>
      <c r="E424" s="24">
        <f t="shared" si="13"/>
        <v>1196695</v>
      </c>
      <c r="F424" s="104">
        <v>0</v>
      </c>
      <c r="G424" s="104">
        <v>5000</v>
      </c>
      <c r="H424" s="105">
        <v>0</v>
      </c>
      <c r="I424" s="105">
        <v>7500</v>
      </c>
      <c r="J424" s="106">
        <v>0</v>
      </c>
      <c r="K424" s="107">
        <v>192610</v>
      </c>
      <c r="L424" s="105">
        <v>0</v>
      </c>
      <c r="M424" s="105">
        <v>89140</v>
      </c>
      <c r="N424" s="106">
        <v>0</v>
      </c>
      <c r="O424" s="107">
        <v>57860</v>
      </c>
      <c r="P424" s="105">
        <v>0</v>
      </c>
      <c r="Q424" s="105">
        <v>82735</v>
      </c>
      <c r="R424" s="106">
        <v>0</v>
      </c>
      <c r="S424" s="107">
        <v>237974</v>
      </c>
      <c r="T424" s="105">
        <v>0</v>
      </c>
      <c r="U424" s="105">
        <v>96625</v>
      </c>
      <c r="V424" s="106">
        <v>0</v>
      </c>
      <c r="W424" s="107">
        <v>46340</v>
      </c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1703</v>
      </c>
      <c r="B425" s="111" t="s">
        <v>684</v>
      </c>
      <c r="C425" s="112" t="s">
        <v>685</v>
      </c>
      <c r="D425" s="21">
        <f t="shared" si="12"/>
        <v>0</v>
      </c>
      <c r="E425" s="24">
        <f t="shared" si="13"/>
        <v>2135776.69</v>
      </c>
      <c r="F425" s="104">
        <v>0</v>
      </c>
      <c r="G425" s="104">
        <v>296225.26</v>
      </c>
      <c r="H425" s="105">
        <v>0</v>
      </c>
      <c r="I425" s="105">
        <v>82759.63</v>
      </c>
      <c r="J425" s="106">
        <v>0</v>
      </c>
      <c r="K425" s="107">
        <v>573521</v>
      </c>
      <c r="L425" s="105">
        <v>0</v>
      </c>
      <c r="M425" s="105">
        <v>4880</v>
      </c>
      <c r="N425" s="106">
        <v>0</v>
      </c>
      <c r="O425" s="107">
        <v>323640</v>
      </c>
      <c r="P425" s="105">
        <v>0</v>
      </c>
      <c r="Q425" s="105">
        <v>117190</v>
      </c>
      <c r="R425" s="106">
        <v>0</v>
      </c>
      <c r="S425" s="107">
        <v>660425.93000000005</v>
      </c>
      <c r="T425" s="105">
        <v>0</v>
      </c>
      <c r="U425" s="105">
        <v>224240</v>
      </c>
      <c r="V425" s="106">
        <v>0</v>
      </c>
      <c r="W425" s="107">
        <v>426415.87</v>
      </c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1703</v>
      </c>
      <c r="B426" s="111" t="s">
        <v>686</v>
      </c>
      <c r="C426" s="112" t="s">
        <v>687</v>
      </c>
      <c r="D426" s="21">
        <f t="shared" si="12"/>
        <v>44998943.380000003</v>
      </c>
      <c r="E426" s="24">
        <f t="shared" si="13"/>
        <v>10391076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>
        <v>9513668.75</v>
      </c>
      <c r="M426" s="105">
        <v>0</v>
      </c>
      <c r="N426" s="106">
        <v>983539.07</v>
      </c>
      <c r="O426" s="107">
        <v>0</v>
      </c>
      <c r="P426" s="105">
        <v>0</v>
      </c>
      <c r="Q426" s="105">
        <v>693084</v>
      </c>
      <c r="R426" s="106">
        <v>0</v>
      </c>
      <c r="S426" s="107">
        <v>0</v>
      </c>
      <c r="T426" s="105">
        <v>7601156.75</v>
      </c>
      <c r="U426" s="105">
        <v>0</v>
      </c>
      <c r="V426" s="106">
        <v>8753601</v>
      </c>
      <c r="W426" s="107">
        <v>0</v>
      </c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1703</v>
      </c>
      <c r="B427" s="111" t="s">
        <v>688</v>
      </c>
      <c r="C427" s="112" t="s">
        <v>689</v>
      </c>
      <c r="D427" s="21">
        <f t="shared" si="12"/>
        <v>85740160.420000002</v>
      </c>
      <c r="E427" s="24">
        <f t="shared" si="13"/>
        <v>16394993.960000001</v>
      </c>
      <c r="F427" s="104"/>
      <c r="G427" s="104"/>
      <c r="H427" s="113">
        <v>4940315.88</v>
      </c>
      <c r="I427" s="113">
        <v>0</v>
      </c>
      <c r="J427" s="106">
        <v>8448985.8100000005</v>
      </c>
      <c r="K427" s="107">
        <v>0</v>
      </c>
      <c r="L427" s="113">
        <v>15556169.74</v>
      </c>
      <c r="M427" s="113">
        <v>0</v>
      </c>
      <c r="N427" s="31">
        <v>14948983.380000001</v>
      </c>
      <c r="O427" s="32">
        <v>0</v>
      </c>
      <c r="P427" s="105">
        <v>10115111.710000001</v>
      </c>
      <c r="Q427" s="105">
        <v>0</v>
      </c>
      <c r="R427" s="31">
        <v>16703753.460000001</v>
      </c>
      <c r="S427" s="32">
        <v>0</v>
      </c>
      <c r="T427" s="113">
        <v>10374104.02</v>
      </c>
      <c r="U427" s="113">
        <v>1828923</v>
      </c>
      <c r="V427" s="31">
        <v>13101722.23</v>
      </c>
      <c r="W427" s="32">
        <v>8507610.1600000001</v>
      </c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1703</v>
      </c>
      <c r="B428" s="111" t="s">
        <v>690</v>
      </c>
      <c r="C428" s="112" t="s">
        <v>691</v>
      </c>
      <c r="D428" s="21">
        <f t="shared" si="12"/>
        <v>0</v>
      </c>
      <c r="E428" s="24">
        <f t="shared" si="13"/>
        <v>44215983.519999996</v>
      </c>
      <c r="F428" s="104"/>
      <c r="G428" s="104"/>
      <c r="H428" s="113">
        <v>0</v>
      </c>
      <c r="I428" s="113">
        <v>2095701.69</v>
      </c>
      <c r="J428" s="31">
        <v>0</v>
      </c>
      <c r="K428" s="32">
        <v>6058460.7999999998</v>
      </c>
      <c r="L428" s="113">
        <v>0</v>
      </c>
      <c r="M428" s="113">
        <v>8657910.1199999992</v>
      </c>
      <c r="N428" s="31">
        <v>0</v>
      </c>
      <c r="O428" s="32">
        <v>7591292.96</v>
      </c>
      <c r="P428" s="113">
        <v>0</v>
      </c>
      <c r="Q428" s="113">
        <v>4732174.82</v>
      </c>
      <c r="R428" s="31">
        <v>0</v>
      </c>
      <c r="S428" s="32">
        <v>7265697.5599999996</v>
      </c>
      <c r="T428" s="113">
        <v>0</v>
      </c>
      <c r="U428" s="113">
        <v>5869829.7800000003</v>
      </c>
      <c r="V428" s="31">
        <v>0</v>
      </c>
      <c r="W428" s="32">
        <v>8003376.5899999999</v>
      </c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1703</v>
      </c>
      <c r="B429" s="111" t="s">
        <v>692</v>
      </c>
      <c r="C429" s="112" t="s">
        <v>693</v>
      </c>
      <c r="D429" s="21">
        <f t="shared" si="12"/>
        <v>54111124.18</v>
      </c>
      <c r="E429" s="24">
        <f t="shared" si="13"/>
        <v>1174861</v>
      </c>
      <c r="F429" s="104">
        <v>7780878</v>
      </c>
      <c r="G429" s="104">
        <v>0</v>
      </c>
      <c r="H429" s="113">
        <v>0</v>
      </c>
      <c r="I429" s="113">
        <v>0</v>
      </c>
      <c r="J429" s="31">
        <v>0</v>
      </c>
      <c r="K429" s="32">
        <v>0</v>
      </c>
      <c r="L429" s="113">
        <v>7901830</v>
      </c>
      <c r="M429" s="113">
        <v>0</v>
      </c>
      <c r="N429" s="31">
        <v>7189064</v>
      </c>
      <c r="O429" s="32">
        <v>0</v>
      </c>
      <c r="P429" s="113">
        <v>8810331</v>
      </c>
      <c r="Q429" s="113">
        <v>1170850</v>
      </c>
      <c r="R429" s="31">
        <v>7026149.1799999997</v>
      </c>
      <c r="S429" s="32">
        <v>0</v>
      </c>
      <c r="T429" s="113">
        <v>7244260</v>
      </c>
      <c r="U429" s="113">
        <v>0</v>
      </c>
      <c r="V429" s="31">
        <v>8158612</v>
      </c>
      <c r="W429" s="32">
        <v>0</v>
      </c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1703</v>
      </c>
      <c r="B430" s="111" t="s">
        <v>694</v>
      </c>
      <c r="C430" s="112" t="s">
        <v>695</v>
      </c>
      <c r="D430" s="21">
        <f t="shared" si="12"/>
        <v>186728.5</v>
      </c>
      <c r="E430" s="24">
        <f t="shared" si="13"/>
        <v>260880.25</v>
      </c>
      <c r="F430" s="104"/>
      <c r="G430" s="104"/>
      <c r="H430" s="105">
        <v>0</v>
      </c>
      <c r="I430" s="105">
        <v>12.5</v>
      </c>
      <c r="J430" s="31">
        <v>0</v>
      </c>
      <c r="K430" s="32">
        <v>4011</v>
      </c>
      <c r="L430" s="105">
        <v>0</v>
      </c>
      <c r="M430" s="105">
        <v>17771</v>
      </c>
      <c r="N430" s="106">
        <v>0</v>
      </c>
      <c r="O430" s="107">
        <v>50</v>
      </c>
      <c r="P430" s="113">
        <v>0</v>
      </c>
      <c r="Q430" s="113">
        <v>1656</v>
      </c>
      <c r="R430" s="106">
        <v>0</v>
      </c>
      <c r="S430" s="107">
        <v>15050</v>
      </c>
      <c r="T430" s="105">
        <v>0</v>
      </c>
      <c r="U430" s="105">
        <v>192817.25</v>
      </c>
      <c r="V430" s="106">
        <v>186728.5</v>
      </c>
      <c r="W430" s="107">
        <v>12.5</v>
      </c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1703</v>
      </c>
      <c r="B431" s="111" t="s">
        <v>696</v>
      </c>
      <c r="C431" s="112" t="s">
        <v>697</v>
      </c>
      <c r="D431" s="21">
        <f t="shared" si="12"/>
        <v>0</v>
      </c>
      <c r="E431" s="24">
        <f t="shared" si="13"/>
        <v>4900246</v>
      </c>
      <c r="F431" s="104">
        <v>0</v>
      </c>
      <c r="G431" s="104">
        <v>30366</v>
      </c>
      <c r="H431" s="105">
        <v>0</v>
      </c>
      <c r="I431" s="105">
        <v>24701</v>
      </c>
      <c r="J431" s="106">
        <v>0</v>
      </c>
      <c r="K431" s="107">
        <v>33511</v>
      </c>
      <c r="L431" s="105">
        <v>0</v>
      </c>
      <c r="M431" s="105">
        <v>28965</v>
      </c>
      <c r="N431" s="106">
        <v>0</v>
      </c>
      <c r="O431" s="107">
        <v>28646</v>
      </c>
      <c r="P431" s="105">
        <v>0</v>
      </c>
      <c r="Q431" s="105">
        <v>39327</v>
      </c>
      <c r="R431" s="106">
        <v>0</v>
      </c>
      <c r="S431" s="107">
        <v>9160</v>
      </c>
      <c r="T431" s="105">
        <v>0</v>
      </c>
      <c r="U431" s="105">
        <v>3194948</v>
      </c>
      <c r="V431" s="106">
        <v>0</v>
      </c>
      <c r="W431" s="107">
        <v>1544133</v>
      </c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1703</v>
      </c>
      <c r="B432" s="111" t="s">
        <v>698</v>
      </c>
      <c r="C432" s="112" t="s">
        <v>699</v>
      </c>
      <c r="D432" s="21">
        <f t="shared" si="12"/>
        <v>0</v>
      </c>
      <c r="E432" s="24">
        <f t="shared" si="13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1703</v>
      </c>
      <c r="B433" s="111" t="s">
        <v>700</v>
      </c>
      <c r="C433" s="112" t="s">
        <v>701</v>
      </c>
      <c r="D433" s="21">
        <f t="shared" si="12"/>
        <v>0</v>
      </c>
      <c r="E433" s="24">
        <f t="shared" si="13"/>
        <v>4362818.5</v>
      </c>
      <c r="F433" s="104"/>
      <c r="G433" s="104"/>
      <c r="H433" s="105">
        <v>0</v>
      </c>
      <c r="I433" s="105">
        <v>4000000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1703</v>
      </c>
      <c r="B434" s="111" t="s">
        <v>702</v>
      </c>
      <c r="C434" s="112" t="s">
        <v>1599</v>
      </c>
      <c r="D434" s="21">
        <f t="shared" si="12"/>
        <v>432385.34</v>
      </c>
      <c r="E434" s="24">
        <f t="shared" si="13"/>
        <v>5284643.4499999993</v>
      </c>
      <c r="F434" s="104">
        <v>0</v>
      </c>
      <c r="G434" s="104">
        <v>54213</v>
      </c>
      <c r="H434" s="105">
        <v>0</v>
      </c>
      <c r="I434" s="105">
        <v>337242.56</v>
      </c>
      <c r="J434" s="106">
        <v>0</v>
      </c>
      <c r="K434" s="107">
        <v>362818.5</v>
      </c>
      <c r="L434" s="105">
        <v>0</v>
      </c>
      <c r="M434" s="105">
        <v>382934.5</v>
      </c>
      <c r="N434" s="106">
        <v>0</v>
      </c>
      <c r="O434" s="107">
        <v>346521</v>
      </c>
      <c r="P434" s="105">
        <v>0</v>
      </c>
      <c r="Q434" s="105">
        <v>384540</v>
      </c>
      <c r="R434" s="106">
        <v>0</v>
      </c>
      <c r="S434" s="107">
        <v>134019</v>
      </c>
      <c r="T434" s="105">
        <v>0</v>
      </c>
      <c r="U434" s="105">
        <v>468262.56</v>
      </c>
      <c r="V434" s="106">
        <v>2300</v>
      </c>
      <c r="W434" s="107">
        <v>476999.62</v>
      </c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1703</v>
      </c>
      <c r="B435" s="111" t="s">
        <v>703</v>
      </c>
      <c r="C435" s="112" t="s">
        <v>704</v>
      </c>
      <c r="D435" s="21">
        <f t="shared" si="12"/>
        <v>1895047.69</v>
      </c>
      <c r="E435" s="24">
        <f t="shared" si="13"/>
        <v>26481976.710000001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>
        <v>430085.34</v>
      </c>
      <c r="K435" s="107">
        <v>2699911.21</v>
      </c>
      <c r="L435" s="105">
        <v>414442</v>
      </c>
      <c r="M435" s="105">
        <v>3772095.82</v>
      </c>
      <c r="N435" s="106">
        <v>194431</v>
      </c>
      <c r="O435" s="107">
        <v>3330144.34</v>
      </c>
      <c r="P435" s="105">
        <v>78407</v>
      </c>
      <c r="Q435" s="105">
        <v>2862730.78</v>
      </c>
      <c r="R435" s="106">
        <v>125773</v>
      </c>
      <c r="S435" s="107">
        <v>3723346.38</v>
      </c>
      <c r="T435" s="105">
        <v>72736</v>
      </c>
      <c r="U435" s="105">
        <v>2999280.98</v>
      </c>
      <c r="V435" s="106">
        <v>141843</v>
      </c>
      <c r="W435" s="107">
        <v>5611411.1399999997</v>
      </c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1703</v>
      </c>
      <c r="B436" s="111" t="s">
        <v>705</v>
      </c>
      <c r="C436" s="112" t="s">
        <v>1670</v>
      </c>
      <c r="D436" s="21">
        <f t="shared" si="12"/>
        <v>5216080.7699999996</v>
      </c>
      <c r="E436" s="24">
        <f t="shared" si="13"/>
        <v>36924.76</v>
      </c>
      <c r="F436" s="104"/>
      <c r="G436" s="104"/>
      <c r="H436" s="113">
        <v>100650.43</v>
      </c>
      <c r="I436" s="113">
        <v>0</v>
      </c>
      <c r="J436" s="106">
        <v>600753.68999999994</v>
      </c>
      <c r="K436" s="107">
        <v>0</v>
      </c>
      <c r="L436" s="113">
        <v>798057.22</v>
      </c>
      <c r="M436" s="113">
        <v>0</v>
      </c>
      <c r="N436" s="31">
        <v>892681.12</v>
      </c>
      <c r="O436" s="32">
        <v>0</v>
      </c>
      <c r="P436" s="105">
        <v>546138.88</v>
      </c>
      <c r="Q436" s="105">
        <v>0</v>
      </c>
      <c r="R436" s="31">
        <v>656741</v>
      </c>
      <c r="S436" s="32">
        <v>0</v>
      </c>
      <c r="T436" s="113">
        <v>614263</v>
      </c>
      <c r="U436" s="113">
        <v>0</v>
      </c>
      <c r="V436" s="31">
        <v>1607549.12</v>
      </c>
      <c r="W436" s="32">
        <v>0</v>
      </c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1703</v>
      </c>
      <c r="B437" s="111" t="s">
        <v>706</v>
      </c>
      <c r="C437" s="112" t="s">
        <v>1671</v>
      </c>
      <c r="D437" s="21">
        <f t="shared" si="12"/>
        <v>0</v>
      </c>
      <c r="E437" s="24">
        <f t="shared" si="13"/>
        <v>301759.23</v>
      </c>
      <c r="F437" s="104"/>
      <c r="G437" s="104"/>
      <c r="H437" s="105">
        <v>0</v>
      </c>
      <c r="I437" s="105">
        <v>14879.94</v>
      </c>
      <c r="J437" s="31">
        <v>0</v>
      </c>
      <c r="K437" s="32">
        <v>36924.76</v>
      </c>
      <c r="L437" s="105">
        <v>0</v>
      </c>
      <c r="M437" s="105">
        <v>52406</v>
      </c>
      <c r="N437" s="106">
        <v>0</v>
      </c>
      <c r="O437" s="107">
        <v>20136.240000000002</v>
      </c>
      <c r="P437" s="113">
        <v>0</v>
      </c>
      <c r="Q437" s="113">
        <v>362</v>
      </c>
      <c r="R437" s="106">
        <v>0</v>
      </c>
      <c r="S437" s="107">
        <v>14628.82</v>
      </c>
      <c r="T437" s="105">
        <v>0</v>
      </c>
      <c r="U437" s="105">
        <v>15673</v>
      </c>
      <c r="V437" s="106">
        <v>0</v>
      </c>
      <c r="W437" s="107">
        <v>183673.23</v>
      </c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1703</v>
      </c>
      <c r="B438" s="111" t="s">
        <v>707</v>
      </c>
      <c r="C438" s="112" t="s">
        <v>708</v>
      </c>
      <c r="D438" s="21">
        <f t="shared" si="12"/>
        <v>0</v>
      </c>
      <c r="E438" s="24">
        <f t="shared" si="13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1703</v>
      </c>
      <c r="B439" s="111" t="s">
        <v>709</v>
      </c>
      <c r="C439" s="112" t="s">
        <v>710</v>
      </c>
      <c r="D439" s="21">
        <f t="shared" si="12"/>
        <v>0</v>
      </c>
      <c r="E439" s="24">
        <f t="shared" si="13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1703</v>
      </c>
      <c r="B440" s="111" t="s">
        <v>711</v>
      </c>
      <c r="C440" s="112" t="s">
        <v>712</v>
      </c>
      <c r="D440" s="21">
        <f t="shared" si="12"/>
        <v>38746.379999999997</v>
      </c>
      <c r="E440" s="24">
        <f t="shared" si="13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1703</v>
      </c>
      <c r="B441" s="111" t="s">
        <v>713</v>
      </c>
      <c r="C441" s="112" t="s">
        <v>714</v>
      </c>
      <c r="D441" s="21">
        <f t="shared" si="12"/>
        <v>31054.44</v>
      </c>
      <c r="E441" s="24">
        <f t="shared" si="13"/>
        <v>0</v>
      </c>
      <c r="F441" s="104"/>
      <c r="G441" s="104"/>
      <c r="H441" s="105">
        <v>453.5</v>
      </c>
      <c r="I441" s="105">
        <v>0</v>
      </c>
      <c r="J441" s="106">
        <v>8380.3799999999992</v>
      </c>
      <c r="K441" s="107">
        <v>0</v>
      </c>
      <c r="L441" s="105">
        <v>13296.5</v>
      </c>
      <c r="M441" s="105">
        <v>0</v>
      </c>
      <c r="N441" s="106">
        <v>8320</v>
      </c>
      <c r="O441" s="107">
        <v>0</v>
      </c>
      <c r="P441" s="105">
        <v>4493.75</v>
      </c>
      <c r="Q441" s="105">
        <v>0</v>
      </c>
      <c r="R441" s="106">
        <v>0</v>
      </c>
      <c r="S441" s="107">
        <v>0</v>
      </c>
      <c r="T441" s="105">
        <v>4488.9399999999996</v>
      </c>
      <c r="U441" s="105">
        <v>0</v>
      </c>
      <c r="V441" s="106">
        <v>1.75</v>
      </c>
      <c r="W441" s="107">
        <v>0</v>
      </c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1703</v>
      </c>
      <c r="B442" s="111" t="s">
        <v>715</v>
      </c>
      <c r="C442" s="112" t="s">
        <v>716</v>
      </c>
      <c r="D442" s="21">
        <f t="shared" si="12"/>
        <v>0</v>
      </c>
      <c r="E442" s="24">
        <f t="shared" si="13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1703</v>
      </c>
      <c r="B443" s="111" t="s">
        <v>717</v>
      </c>
      <c r="C443" s="112" t="s">
        <v>718</v>
      </c>
      <c r="D443" s="21">
        <f t="shared" si="12"/>
        <v>0</v>
      </c>
      <c r="E443" s="24">
        <f t="shared" si="13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1703</v>
      </c>
      <c r="B444" s="111" t="s">
        <v>719</v>
      </c>
      <c r="C444" s="112" t="s">
        <v>720</v>
      </c>
      <c r="D444" s="21">
        <f t="shared" si="12"/>
        <v>60028017.68</v>
      </c>
      <c r="E444" s="24">
        <f t="shared" si="13"/>
        <v>0</v>
      </c>
      <c r="F444" s="104"/>
      <c r="G444" s="104"/>
      <c r="H444" s="105">
        <v>47624857.25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1703</v>
      </c>
      <c r="B445" s="111" t="s">
        <v>721</v>
      </c>
      <c r="C445" s="112" t="s">
        <v>722</v>
      </c>
      <c r="D445" s="21">
        <f t="shared" si="12"/>
        <v>86822123.030000001</v>
      </c>
      <c r="E445" s="24">
        <f t="shared" si="13"/>
        <v>0</v>
      </c>
      <c r="F445" s="104"/>
      <c r="G445" s="104"/>
      <c r="H445" s="105">
        <v>12403160.43</v>
      </c>
      <c r="I445" s="105">
        <v>0</v>
      </c>
      <c r="J445" s="106">
        <v>12403160.43</v>
      </c>
      <c r="K445" s="107">
        <v>0</v>
      </c>
      <c r="L445" s="105">
        <v>12403160.43</v>
      </c>
      <c r="M445" s="105">
        <v>0</v>
      </c>
      <c r="N445" s="106">
        <v>12403160.43</v>
      </c>
      <c r="O445" s="107">
        <v>0</v>
      </c>
      <c r="P445" s="105">
        <v>12403160.439999999</v>
      </c>
      <c r="Q445" s="105">
        <v>0</v>
      </c>
      <c r="R445" s="106">
        <v>12403160.43</v>
      </c>
      <c r="S445" s="107">
        <v>0</v>
      </c>
      <c r="T445" s="105">
        <v>12403160.439999999</v>
      </c>
      <c r="U445" s="105">
        <v>0</v>
      </c>
      <c r="V445" s="106">
        <v>12403160.43</v>
      </c>
      <c r="W445" s="107">
        <v>0</v>
      </c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1703</v>
      </c>
      <c r="B446" s="111" t="s">
        <v>723</v>
      </c>
      <c r="C446" s="112" t="s">
        <v>724</v>
      </c>
      <c r="D446" s="21">
        <f t="shared" si="12"/>
        <v>8463453.5500000007</v>
      </c>
      <c r="E446" s="24">
        <f t="shared" si="13"/>
        <v>0</v>
      </c>
      <c r="F446" s="104"/>
      <c r="G446" s="104"/>
      <c r="H446" s="105">
        <v>8463453.5500000007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1703</v>
      </c>
      <c r="B447" s="111" t="s">
        <v>1600</v>
      </c>
      <c r="C447" s="112" t="s">
        <v>1601</v>
      </c>
      <c r="D447" s="21">
        <f t="shared" si="12"/>
        <v>0</v>
      </c>
      <c r="E447" s="24">
        <f t="shared" si="13"/>
        <v>3336700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>
        <v>0</v>
      </c>
      <c r="Q447" s="105">
        <v>45200</v>
      </c>
      <c r="R447" s="106">
        <v>0</v>
      </c>
      <c r="S447" s="107">
        <v>328200</v>
      </c>
      <c r="T447" s="105">
        <v>0</v>
      </c>
      <c r="U447" s="105">
        <v>762100</v>
      </c>
      <c r="V447" s="106">
        <v>0</v>
      </c>
      <c r="W447" s="107">
        <v>2201200</v>
      </c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1703</v>
      </c>
      <c r="B448" s="111" t="s">
        <v>1602</v>
      </c>
      <c r="C448" s="112" t="s">
        <v>1603</v>
      </c>
      <c r="D448" s="21">
        <f t="shared" si="12"/>
        <v>0</v>
      </c>
      <c r="E448" s="24">
        <f t="shared" si="13"/>
        <v>763559.28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1703</v>
      </c>
      <c r="B449" s="111" t="s">
        <v>725</v>
      </c>
      <c r="C449" s="112" t="s">
        <v>726</v>
      </c>
      <c r="D449" s="21">
        <f t="shared" si="12"/>
        <v>129838</v>
      </c>
      <c r="E449" s="24">
        <f t="shared" si="13"/>
        <v>15753280.959999997</v>
      </c>
      <c r="F449" s="104">
        <v>0</v>
      </c>
      <c r="G449" s="104">
        <v>3283</v>
      </c>
      <c r="H449" s="113">
        <v>0</v>
      </c>
      <c r="I449" s="113">
        <v>522945.99</v>
      </c>
      <c r="J449" s="106">
        <v>0</v>
      </c>
      <c r="K449" s="107">
        <v>763559.28</v>
      </c>
      <c r="L449" s="113">
        <v>0</v>
      </c>
      <c r="M449" s="113">
        <v>5792.11</v>
      </c>
      <c r="N449" s="31">
        <v>0</v>
      </c>
      <c r="O449" s="32">
        <v>238761</v>
      </c>
      <c r="P449" s="105">
        <v>0</v>
      </c>
      <c r="Q449" s="105">
        <v>263320</v>
      </c>
      <c r="R449" s="31">
        <v>0</v>
      </c>
      <c r="S449" s="32">
        <v>8970103.6999999993</v>
      </c>
      <c r="T449" s="113">
        <v>0</v>
      </c>
      <c r="U449" s="113">
        <v>2115833.17</v>
      </c>
      <c r="V449" s="31">
        <v>0</v>
      </c>
      <c r="W449" s="32">
        <v>763725.96</v>
      </c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1703</v>
      </c>
      <c r="B450" s="111" t="s">
        <v>727</v>
      </c>
      <c r="C450" s="112" t="s">
        <v>728</v>
      </c>
      <c r="D450" s="21">
        <f t="shared" si="12"/>
        <v>1125501</v>
      </c>
      <c r="E450" s="24">
        <f t="shared" si="13"/>
        <v>23130204.480000004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>
        <v>129838</v>
      </c>
      <c r="K450" s="32">
        <v>2869516.03</v>
      </c>
      <c r="L450" s="113">
        <v>231971</v>
      </c>
      <c r="M450" s="113">
        <v>2733383.4</v>
      </c>
      <c r="N450" s="31">
        <v>124390</v>
      </c>
      <c r="O450" s="32">
        <v>2261643.7999999998</v>
      </c>
      <c r="P450" s="113">
        <v>280103</v>
      </c>
      <c r="Q450" s="113">
        <v>3108067.97</v>
      </c>
      <c r="R450" s="31">
        <v>101600</v>
      </c>
      <c r="S450" s="32">
        <v>2654561.88</v>
      </c>
      <c r="T450" s="113">
        <v>171857</v>
      </c>
      <c r="U450" s="113">
        <v>2625448.7599999998</v>
      </c>
      <c r="V450" s="31">
        <v>112560</v>
      </c>
      <c r="W450" s="32">
        <v>2898741.1</v>
      </c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1703</v>
      </c>
      <c r="B451" s="111" t="s">
        <v>729</v>
      </c>
      <c r="C451" s="112" t="s">
        <v>730</v>
      </c>
      <c r="D451" s="21">
        <f t="shared" ref="D451:D514" si="14">F451+H451+J452+L451+N451+P451+R451+T451+V451+X451+Z451+AB451</f>
        <v>476146.26</v>
      </c>
      <c r="E451" s="24">
        <f t="shared" ref="E451:E514" si="15">G451+I451+K452+M451+O451+Q451+S451+U451+W451+Y451+AA451+AC451</f>
        <v>14171849.930000002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>
        <v>1500</v>
      </c>
      <c r="K451" s="32">
        <v>1599379.73</v>
      </c>
      <c r="L451" s="113">
        <v>31283</v>
      </c>
      <c r="M451" s="113">
        <v>1637194.8</v>
      </c>
      <c r="N451" s="31">
        <v>107322</v>
      </c>
      <c r="O451" s="32">
        <v>1401071.96</v>
      </c>
      <c r="P451" s="113">
        <v>38990</v>
      </c>
      <c r="Q451" s="113">
        <v>1736226.62</v>
      </c>
      <c r="R451" s="31">
        <v>81381.259999999995</v>
      </c>
      <c r="S451" s="32">
        <v>1753864.68</v>
      </c>
      <c r="T451" s="113">
        <v>71022</v>
      </c>
      <c r="U451" s="113">
        <v>2550034.64</v>
      </c>
      <c r="V451" s="31">
        <v>105760</v>
      </c>
      <c r="W451" s="32">
        <v>2003271.16</v>
      </c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1703</v>
      </c>
      <c r="B452" s="111" t="s">
        <v>731</v>
      </c>
      <c r="C452" s="112" t="s">
        <v>732</v>
      </c>
      <c r="D452" s="21">
        <f t="shared" si="14"/>
        <v>58740</v>
      </c>
      <c r="E452" s="24">
        <f t="shared" si="15"/>
        <v>161729</v>
      </c>
      <c r="F452" s="104">
        <v>0</v>
      </c>
      <c r="G452" s="104">
        <v>8120</v>
      </c>
      <c r="H452" s="105">
        <v>5985</v>
      </c>
      <c r="I452" s="105">
        <v>4965</v>
      </c>
      <c r="J452" s="31">
        <v>0</v>
      </c>
      <c r="K452" s="32">
        <v>6475</v>
      </c>
      <c r="L452" s="105">
        <v>325</v>
      </c>
      <c r="M452" s="105">
        <v>1120</v>
      </c>
      <c r="N452" s="106">
        <v>0</v>
      </c>
      <c r="O452" s="107">
        <v>2916</v>
      </c>
      <c r="P452" s="113">
        <v>0</v>
      </c>
      <c r="Q452" s="113">
        <v>915</v>
      </c>
      <c r="R452" s="106">
        <v>1020</v>
      </c>
      <c r="S452" s="107">
        <v>57435</v>
      </c>
      <c r="T452" s="105">
        <v>0</v>
      </c>
      <c r="U452" s="105">
        <v>13910</v>
      </c>
      <c r="V452" s="106">
        <v>51410</v>
      </c>
      <c r="W452" s="107">
        <v>2660</v>
      </c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1703</v>
      </c>
      <c r="B453" s="111" t="s">
        <v>733</v>
      </c>
      <c r="C453" s="112" t="s">
        <v>734</v>
      </c>
      <c r="D453" s="21">
        <f t="shared" si="14"/>
        <v>1000</v>
      </c>
      <c r="E453" s="24">
        <f t="shared" si="15"/>
        <v>387695</v>
      </c>
      <c r="F453" s="104"/>
      <c r="G453" s="104"/>
      <c r="H453" s="105">
        <v>0</v>
      </c>
      <c r="I453" s="105">
        <v>194690</v>
      </c>
      <c r="J453" s="106">
        <v>0</v>
      </c>
      <c r="K453" s="107">
        <v>69688</v>
      </c>
      <c r="L453" s="105">
        <v>0</v>
      </c>
      <c r="M453" s="105">
        <v>71830</v>
      </c>
      <c r="N453" s="106">
        <v>0</v>
      </c>
      <c r="O453" s="107">
        <v>46229</v>
      </c>
      <c r="P453" s="105">
        <v>0</v>
      </c>
      <c r="Q453" s="105">
        <v>38074</v>
      </c>
      <c r="R453" s="106">
        <v>0</v>
      </c>
      <c r="S453" s="107">
        <v>21558</v>
      </c>
      <c r="T453" s="105">
        <v>1000</v>
      </c>
      <c r="U453" s="105">
        <v>8542</v>
      </c>
      <c r="V453" s="106">
        <v>0</v>
      </c>
      <c r="W453" s="107">
        <v>0</v>
      </c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1703</v>
      </c>
      <c r="B454" s="111" t="s">
        <v>1604</v>
      </c>
      <c r="C454" s="112" t="s">
        <v>1605</v>
      </c>
      <c r="D454" s="21">
        <f t="shared" si="14"/>
        <v>44556</v>
      </c>
      <c r="E454" s="24">
        <f t="shared" si="15"/>
        <v>269096</v>
      </c>
      <c r="F454" s="104"/>
      <c r="G454" s="104"/>
      <c r="H454" s="113">
        <v>0</v>
      </c>
      <c r="I454" s="113">
        <v>151148</v>
      </c>
      <c r="J454" s="106">
        <v>0</v>
      </c>
      <c r="K454" s="107">
        <v>6772</v>
      </c>
      <c r="L454" s="113">
        <v>1306</v>
      </c>
      <c r="M454" s="113">
        <v>4767</v>
      </c>
      <c r="N454" s="31">
        <v>0</v>
      </c>
      <c r="O454" s="32">
        <v>3078</v>
      </c>
      <c r="P454" s="105">
        <v>0</v>
      </c>
      <c r="Q454" s="105">
        <v>5455</v>
      </c>
      <c r="R454" s="31">
        <v>0</v>
      </c>
      <c r="S454" s="32">
        <v>53673</v>
      </c>
      <c r="T454" s="113">
        <v>0</v>
      </c>
      <c r="U454" s="113">
        <v>33350</v>
      </c>
      <c r="V454" s="31">
        <v>43250</v>
      </c>
      <c r="W454" s="32">
        <v>17625</v>
      </c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1703</v>
      </c>
      <c r="B455" s="111" t="s">
        <v>1606</v>
      </c>
      <c r="C455" s="112" t="s">
        <v>1607</v>
      </c>
      <c r="D455" s="21">
        <f t="shared" si="14"/>
        <v>0</v>
      </c>
      <c r="E455" s="24">
        <f t="shared" si="15"/>
        <v>603483.52</v>
      </c>
      <c r="F455" s="104"/>
      <c r="G455" s="104"/>
      <c r="H455" s="113">
        <v>0</v>
      </c>
      <c r="I455" s="113">
        <v>63668</v>
      </c>
      <c r="J455" s="31">
        <v>0</v>
      </c>
      <c r="K455" s="32">
        <v>0</v>
      </c>
      <c r="L455" s="113">
        <v>0</v>
      </c>
      <c r="M455" s="113">
        <v>0</v>
      </c>
      <c r="N455" s="31">
        <v>0</v>
      </c>
      <c r="O455" s="32">
        <v>0</v>
      </c>
      <c r="P455" s="113">
        <v>0</v>
      </c>
      <c r="Q455" s="113">
        <v>0</v>
      </c>
      <c r="R455" s="31">
        <v>0</v>
      </c>
      <c r="S455" s="32">
        <v>70762</v>
      </c>
      <c r="T455" s="113">
        <v>0</v>
      </c>
      <c r="U455" s="113">
        <v>275765</v>
      </c>
      <c r="V455" s="31">
        <v>0</v>
      </c>
      <c r="W455" s="32">
        <v>0</v>
      </c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1703</v>
      </c>
      <c r="B456" s="111" t="s">
        <v>735</v>
      </c>
      <c r="C456" s="112" t="s">
        <v>736</v>
      </c>
      <c r="D456" s="21">
        <f t="shared" si="14"/>
        <v>69688</v>
      </c>
      <c r="E456" s="24">
        <f t="shared" si="15"/>
        <v>900651.95</v>
      </c>
      <c r="F456" s="104">
        <v>0</v>
      </c>
      <c r="G456" s="104">
        <v>53769</v>
      </c>
      <c r="H456" s="113">
        <v>0</v>
      </c>
      <c r="I456" s="113">
        <v>32805</v>
      </c>
      <c r="J456" s="31">
        <v>0</v>
      </c>
      <c r="K456" s="32">
        <v>193288.52</v>
      </c>
      <c r="L456" s="113">
        <v>0</v>
      </c>
      <c r="M456" s="113">
        <v>90439.57</v>
      </c>
      <c r="N456" s="31">
        <v>0</v>
      </c>
      <c r="O456" s="32">
        <v>45450</v>
      </c>
      <c r="P456" s="113">
        <v>0</v>
      </c>
      <c r="Q456" s="113">
        <v>97656.45</v>
      </c>
      <c r="R456" s="31">
        <v>0</v>
      </c>
      <c r="S456" s="32">
        <v>27259.74</v>
      </c>
      <c r="T456" s="113">
        <v>0</v>
      </c>
      <c r="U456" s="113">
        <v>144771.19</v>
      </c>
      <c r="V456" s="31">
        <v>0</v>
      </c>
      <c r="W456" s="32">
        <v>93522</v>
      </c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1703</v>
      </c>
      <c r="B457" s="111" t="s">
        <v>737</v>
      </c>
      <c r="C457" s="112" t="s">
        <v>738</v>
      </c>
      <c r="D457" s="21">
        <f t="shared" si="14"/>
        <v>186573</v>
      </c>
      <c r="E457" s="24">
        <f t="shared" si="15"/>
        <v>2036297.26</v>
      </c>
      <c r="F457" s="104">
        <v>0</v>
      </c>
      <c r="G457" s="104">
        <v>248463</v>
      </c>
      <c r="H457" s="105">
        <v>0</v>
      </c>
      <c r="I457" s="105">
        <v>122595</v>
      </c>
      <c r="J457" s="31">
        <v>69688</v>
      </c>
      <c r="K457" s="32">
        <v>314979</v>
      </c>
      <c r="L457" s="105">
        <v>58593</v>
      </c>
      <c r="M457" s="105">
        <v>233658</v>
      </c>
      <c r="N457" s="106">
        <v>46229</v>
      </c>
      <c r="O457" s="107">
        <v>370797</v>
      </c>
      <c r="P457" s="113">
        <v>38074</v>
      </c>
      <c r="Q457" s="113">
        <v>113678</v>
      </c>
      <c r="R457" s="106">
        <v>41676</v>
      </c>
      <c r="S457" s="107">
        <v>299678.26</v>
      </c>
      <c r="T457" s="105">
        <v>2001</v>
      </c>
      <c r="U457" s="105">
        <v>175228</v>
      </c>
      <c r="V457" s="106">
        <v>0</v>
      </c>
      <c r="W457" s="107">
        <v>219481</v>
      </c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1703</v>
      </c>
      <c r="B458" s="111" t="s">
        <v>739</v>
      </c>
      <c r="C458" s="112" t="s">
        <v>740</v>
      </c>
      <c r="D458" s="21">
        <f t="shared" si="14"/>
        <v>0.5</v>
      </c>
      <c r="E458" s="24">
        <f t="shared" si="15"/>
        <v>1953281.5</v>
      </c>
      <c r="F458" s="104">
        <v>0</v>
      </c>
      <c r="G458" s="104">
        <v>125129</v>
      </c>
      <c r="H458" s="105">
        <v>0</v>
      </c>
      <c r="I458" s="105">
        <v>183239</v>
      </c>
      <c r="J458" s="106">
        <v>0</v>
      </c>
      <c r="K458" s="107">
        <v>252719</v>
      </c>
      <c r="L458" s="105">
        <v>0</v>
      </c>
      <c r="M458" s="105">
        <v>279598</v>
      </c>
      <c r="N458" s="106">
        <v>0</v>
      </c>
      <c r="O458" s="107">
        <v>143731</v>
      </c>
      <c r="P458" s="105">
        <v>0</v>
      </c>
      <c r="Q458" s="105">
        <v>303465</v>
      </c>
      <c r="R458" s="106">
        <v>0</v>
      </c>
      <c r="S458" s="107">
        <v>147788</v>
      </c>
      <c r="T458" s="105">
        <v>0.5</v>
      </c>
      <c r="U458" s="105">
        <v>190514.5</v>
      </c>
      <c r="V458" s="106">
        <v>0</v>
      </c>
      <c r="W458" s="107">
        <v>152786</v>
      </c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1703</v>
      </c>
      <c r="B459" s="111" t="s">
        <v>741</v>
      </c>
      <c r="C459" s="112" t="s">
        <v>742</v>
      </c>
      <c r="D459" s="21">
        <f t="shared" si="14"/>
        <v>387939.03</v>
      </c>
      <c r="E459" s="24">
        <f t="shared" si="15"/>
        <v>1220051.3999999999</v>
      </c>
      <c r="F459" s="104">
        <v>0</v>
      </c>
      <c r="G459" s="104">
        <v>65793</v>
      </c>
      <c r="H459" s="105">
        <v>0</v>
      </c>
      <c r="I459" s="105">
        <v>279003</v>
      </c>
      <c r="J459" s="106">
        <v>0</v>
      </c>
      <c r="K459" s="107">
        <v>427031</v>
      </c>
      <c r="L459" s="105">
        <v>0</v>
      </c>
      <c r="M459" s="105">
        <v>259398</v>
      </c>
      <c r="N459" s="106">
        <v>0</v>
      </c>
      <c r="O459" s="107">
        <v>122322</v>
      </c>
      <c r="P459" s="105">
        <v>0</v>
      </c>
      <c r="Q459" s="105">
        <v>118346</v>
      </c>
      <c r="R459" s="106">
        <v>0</v>
      </c>
      <c r="S459" s="107">
        <v>101809</v>
      </c>
      <c r="T459" s="105">
        <v>0</v>
      </c>
      <c r="U459" s="105">
        <v>134626.4</v>
      </c>
      <c r="V459" s="106">
        <v>0</v>
      </c>
      <c r="W459" s="107">
        <v>138754</v>
      </c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1703</v>
      </c>
      <c r="B460" s="111" t="s">
        <v>743</v>
      </c>
      <c r="C460" s="112" t="s">
        <v>744</v>
      </c>
      <c r="D460" s="21">
        <f t="shared" si="14"/>
        <v>17986084.890000001</v>
      </c>
      <c r="E460" s="24">
        <f t="shared" si="15"/>
        <v>425691.94</v>
      </c>
      <c r="F460" s="104">
        <v>153028.66</v>
      </c>
      <c r="G460" s="104">
        <v>0</v>
      </c>
      <c r="H460" s="105">
        <v>132795.18</v>
      </c>
      <c r="I460" s="105">
        <v>0</v>
      </c>
      <c r="J460" s="106">
        <v>387939.03</v>
      </c>
      <c r="K460" s="107">
        <v>0</v>
      </c>
      <c r="L460" s="105">
        <v>251806.4</v>
      </c>
      <c r="M460" s="105">
        <v>0</v>
      </c>
      <c r="N460" s="106">
        <v>154275.84</v>
      </c>
      <c r="O460" s="107">
        <v>0</v>
      </c>
      <c r="P460" s="105">
        <v>4531128.8499999996</v>
      </c>
      <c r="Q460" s="105">
        <v>0</v>
      </c>
      <c r="R460" s="106">
        <v>5961567.4400000004</v>
      </c>
      <c r="S460" s="107">
        <v>0</v>
      </c>
      <c r="T460" s="105">
        <v>4900104.9400000004</v>
      </c>
      <c r="U460" s="105">
        <v>0</v>
      </c>
      <c r="V460" s="106">
        <v>1901377.58</v>
      </c>
      <c r="W460" s="107">
        <v>425691.94</v>
      </c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1703</v>
      </c>
      <c r="B461" s="111" t="s">
        <v>745</v>
      </c>
      <c r="C461" s="112" t="s">
        <v>746</v>
      </c>
      <c r="D461" s="21">
        <f t="shared" si="14"/>
        <v>10384114.4</v>
      </c>
      <c r="E461" s="24">
        <f t="shared" si="15"/>
        <v>722858.52</v>
      </c>
      <c r="F461" s="104">
        <v>222054.06</v>
      </c>
      <c r="G461" s="104">
        <v>0</v>
      </c>
      <c r="H461" s="113">
        <v>4042.8</v>
      </c>
      <c r="I461" s="113">
        <v>0</v>
      </c>
      <c r="J461" s="106">
        <v>0</v>
      </c>
      <c r="K461" s="107">
        <v>0</v>
      </c>
      <c r="L461" s="113">
        <v>0</v>
      </c>
      <c r="M461" s="113">
        <v>18053.400000000001</v>
      </c>
      <c r="N461" s="31">
        <v>0</v>
      </c>
      <c r="O461" s="32">
        <v>0</v>
      </c>
      <c r="P461" s="105">
        <v>2364945.2200000002</v>
      </c>
      <c r="Q461" s="105">
        <v>0</v>
      </c>
      <c r="R461" s="31">
        <v>3135171.6</v>
      </c>
      <c r="S461" s="32">
        <v>206000</v>
      </c>
      <c r="T461" s="113">
        <v>3470654.25</v>
      </c>
      <c r="U461" s="113">
        <v>0</v>
      </c>
      <c r="V461" s="31">
        <v>1187246.47</v>
      </c>
      <c r="W461" s="32">
        <v>498805.12</v>
      </c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1703</v>
      </c>
      <c r="B462" s="111" t="s">
        <v>747</v>
      </c>
      <c r="C462" s="112" t="s">
        <v>748</v>
      </c>
      <c r="D462" s="21">
        <f t="shared" si="14"/>
        <v>0</v>
      </c>
      <c r="E462" s="24">
        <f t="shared" si="15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1703</v>
      </c>
      <c r="B463" s="111" t="s">
        <v>749</v>
      </c>
      <c r="C463" s="112" t="s">
        <v>750</v>
      </c>
      <c r="D463" s="21">
        <f t="shared" si="14"/>
        <v>0</v>
      </c>
      <c r="E463" s="24">
        <f t="shared" si="15"/>
        <v>39860</v>
      </c>
      <c r="F463" s="104"/>
      <c r="G463" s="104"/>
      <c r="H463" s="105"/>
      <c r="I463" s="105"/>
      <c r="J463" s="31"/>
      <c r="K463" s="32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1703</v>
      </c>
      <c r="B464" s="111" t="s">
        <v>751</v>
      </c>
      <c r="C464" s="112" t="s">
        <v>752</v>
      </c>
      <c r="D464" s="21">
        <f t="shared" si="14"/>
        <v>0</v>
      </c>
      <c r="E464" s="24">
        <f t="shared" si="15"/>
        <v>2206587</v>
      </c>
      <c r="F464" s="104">
        <v>0</v>
      </c>
      <c r="G464" s="104">
        <v>491280</v>
      </c>
      <c r="H464" s="113">
        <v>0</v>
      </c>
      <c r="I464" s="113">
        <v>310690</v>
      </c>
      <c r="J464" s="106">
        <v>0</v>
      </c>
      <c r="K464" s="107">
        <v>39860</v>
      </c>
      <c r="L464" s="113">
        <v>0</v>
      </c>
      <c r="M464" s="113">
        <v>29510</v>
      </c>
      <c r="N464" s="31">
        <v>0</v>
      </c>
      <c r="O464" s="32">
        <v>46545</v>
      </c>
      <c r="P464" s="105">
        <v>0</v>
      </c>
      <c r="Q464" s="105">
        <v>1240102</v>
      </c>
      <c r="R464" s="31">
        <v>0</v>
      </c>
      <c r="S464" s="32">
        <v>54040</v>
      </c>
      <c r="T464" s="113">
        <v>0</v>
      </c>
      <c r="U464" s="113">
        <v>3140</v>
      </c>
      <c r="V464" s="31">
        <v>0</v>
      </c>
      <c r="W464" s="32">
        <v>31280</v>
      </c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1703</v>
      </c>
      <c r="B465" s="111" t="s">
        <v>753</v>
      </c>
      <c r="C465" s="112" t="s">
        <v>754</v>
      </c>
      <c r="D465" s="21">
        <f t="shared" si="14"/>
        <v>0</v>
      </c>
      <c r="E465" s="24">
        <f t="shared" si="15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1703</v>
      </c>
      <c r="B466" s="111" t="s">
        <v>755</v>
      </c>
      <c r="C466" s="112" t="s">
        <v>756</v>
      </c>
      <c r="D466" s="21">
        <f t="shared" si="14"/>
        <v>0</v>
      </c>
      <c r="E466" s="24">
        <f t="shared" si="15"/>
        <v>37202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1703</v>
      </c>
      <c r="B467" s="111" t="s">
        <v>757</v>
      </c>
      <c r="C467" s="112" t="s">
        <v>758</v>
      </c>
      <c r="D467" s="21">
        <f t="shared" si="14"/>
        <v>0</v>
      </c>
      <c r="E467" s="24">
        <f t="shared" si="15"/>
        <v>232403</v>
      </c>
      <c r="F467" s="104">
        <v>0</v>
      </c>
      <c r="G467" s="104">
        <v>30061</v>
      </c>
      <c r="H467" s="105">
        <v>0</v>
      </c>
      <c r="I467" s="105">
        <v>28448</v>
      </c>
      <c r="J467" s="31">
        <v>0</v>
      </c>
      <c r="K467" s="32">
        <v>37202</v>
      </c>
      <c r="L467" s="105">
        <v>0</v>
      </c>
      <c r="M467" s="105">
        <v>26165</v>
      </c>
      <c r="N467" s="106">
        <v>0</v>
      </c>
      <c r="O467" s="107">
        <v>18657</v>
      </c>
      <c r="P467" s="113">
        <v>0</v>
      </c>
      <c r="Q467" s="113">
        <v>33560</v>
      </c>
      <c r="R467" s="106">
        <v>0</v>
      </c>
      <c r="S467" s="107">
        <v>25009</v>
      </c>
      <c r="T467" s="105">
        <v>0</v>
      </c>
      <c r="U467" s="105">
        <v>47230</v>
      </c>
      <c r="V467" s="106">
        <v>0</v>
      </c>
      <c r="W467" s="107">
        <v>20137</v>
      </c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1703</v>
      </c>
      <c r="B468" s="111" t="s">
        <v>759</v>
      </c>
      <c r="C468" s="112" t="s">
        <v>760</v>
      </c>
      <c r="D468" s="21">
        <f t="shared" si="14"/>
        <v>8004.6</v>
      </c>
      <c r="E468" s="24">
        <f t="shared" si="15"/>
        <v>240998</v>
      </c>
      <c r="F468" s="104">
        <v>0</v>
      </c>
      <c r="G468" s="104">
        <v>12952</v>
      </c>
      <c r="H468" s="113">
        <v>0</v>
      </c>
      <c r="I468" s="113">
        <v>23972</v>
      </c>
      <c r="J468" s="106">
        <v>0</v>
      </c>
      <c r="K468" s="107">
        <v>3136</v>
      </c>
      <c r="L468" s="113">
        <v>0</v>
      </c>
      <c r="M468" s="113">
        <v>43996</v>
      </c>
      <c r="N468" s="31">
        <v>0</v>
      </c>
      <c r="O468" s="32">
        <v>7319</v>
      </c>
      <c r="P468" s="105">
        <v>0</v>
      </c>
      <c r="Q468" s="105">
        <v>15643</v>
      </c>
      <c r="R468" s="31">
        <v>0</v>
      </c>
      <c r="S468" s="32">
        <v>7499</v>
      </c>
      <c r="T468" s="113">
        <v>0</v>
      </c>
      <c r="U468" s="113">
        <v>100488</v>
      </c>
      <c r="V468" s="31">
        <v>0</v>
      </c>
      <c r="W468" s="32">
        <v>29129</v>
      </c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1703</v>
      </c>
      <c r="B469" s="111" t="s">
        <v>761</v>
      </c>
      <c r="C469" s="112" t="s">
        <v>762</v>
      </c>
      <c r="D469" s="21">
        <f t="shared" si="14"/>
        <v>70385.11</v>
      </c>
      <c r="E469" s="24">
        <f t="shared" si="15"/>
        <v>19615.72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>
        <v>8004.6</v>
      </c>
      <c r="K469" s="32">
        <v>0</v>
      </c>
      <c r="L469" s="113">
        <v>14451.7</v>
      </c>
      <c r="M469" s="113">
        <v>0</v>
      </c>
      <c r="N469" s="31">
        <v>0</v>
      </c>
      <c r="O469" s="32">
        <v>8931.77</v>
      </c>
      <c r="P469" s="113">
        <v>6619.18</v>
      </c>
      <c r="Q469" s="113">
        <v>0</v>
      </c>
      <c r="R469" s="31">
        <v>0</v>
      </c>
      <c r="S469" s="32">
        <v>10683.95</v>
      </c>
      <c r="T469" s="113">
        <v>32430.25</v>
      </c>
      <c r="U469" s="113">
        <v>0</v>
      </c>
      <c r="V469" s="31">
        <v>1216.78</v>
      </c>
      <c r="W469" s="32">
        <v>0</v>
      </c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1703</v>
      </c>
      <c r="B470" s="111" t="s">
        <v>763</v>
      </c>
      <c r="C470" s="112" t="s">
        <v>764</v>
      </c>
      <c r="D470" s="21">
        <f t="shared" si="14"/>
        <v>108531.85999999999</v>
      </c>
      <c r="E470" s="24">
        <f t="shared" si="15"/>
        <v>6572.49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31">
        <v>597.1</v>
      </c>
      <c r="K470" s="32">
        <v>0</v>
      </c>
      <c r="L470" s="105">
        <v>24051.73</v>
      </c>
      <c r="M470" s="105">
        <v>0</v>
      </c>
      <c r="N470" s="106">
        <v>0</v>
      </c>
      <c r="O470" s="107">
        <v>3409.96</v>
      </c>
      <c r="P470" s="113">
        <v>2893.28</v>
      </c>
      <c r="Q470" s="113">
        <v>0</v>
      </c>
      <c r="R470" s="106">
        <v>0</v>
      </c>
      <c r="S470" s="107">
        <v>3162.53</v>
      </c>
      <c r="T470" s="105">
        <v>69038.53</v>
      </c>
      <c r="U470" s="105">
        <v>0</v>
      </c>
      <c r="V470" s="106">
        <v>1902.34</v>
      </c>
      <c r="W470" s="107">
        <v>0</v>
      </c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1703</v>
      </c>
      <c r="B471" s="111" t="s">
        <v>765</v>
      </c>
      <c r="C471" s="112" t="s">
        <v>1672</v>
      </c>
      <c r="D471" s="21">
        <f t="shared" si="14"/>
        <v>0</v>
      </c>
      <c r="E471" s="24">
        <f t="shared" si="15"/>
        <v>309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>
        <v>0</v>
      </c>
      <c r="W471" s="107">
        <v>309</v>
      </c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1703</v>
      </c>
      <c r="B472" s="111" t="s">
        <v>766</v>
      </c>
      <c r="C472" s="112" t="s">
        <v>767</v>
      </c>
      <c r="D472" s="21">
        <f t="shared" si="14"/>
        <v>0</v>
      </c>
      <c r="E472" s="24">
        <f t="shared" si="15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1703</v>
      </c>
      <c r="B473" s="111" t="s">
        <v>768</v>
      </c>
      <c r="C473" s="112" t="s">
        <v>1673</v>
      </c>
      <c r="D473" s="21">
        <f t="shared" si="14"/>
        <v>0</v>
      </c>
      <c r="E473" s="24">
        <f t="shared" si="15"/>
        <v>889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1703</v>
      </c>
      <c r="B474" s="111" t="s">
        <v>769</v>
      </c>
      <c r="C474" s="112" t="s">
        <v>1674</v>
      </c>
      <c r="D474" s="21">
        <f t="shared" si="14"/>
        <v>0</v>
      </c>
      <c r="E474" s="24">
        <f t="shared" si="15"/>
        <v>128232</v>
      </c>
      <c r="F474" s="104">
        <v>0</v>
      </c>
      <c r="G474" s="104">
        <v>13374</v>
      </c>
      <c r="H474" s="105">
        <v>0</v>
      </c>
      <c r="I474" s="105">
        <v>13611</v>
      </c>
      <c r="J474" s="106">
        <v>0</v>
      </c>
      <c r="K474" s="107">
        <v>889</v>
      </c>
      <c r="L474" s="105">
        <v>0</v>
      </c>
      <c r="M474" s="105">
        <v>600</v>
      </c>
      <c r="N474" s="106">
        <v>0</v>
      </c>
      <c r="O474" s="107">
        <v>5324</v>
      </c>
      <c r="P474" s="105">
        <v>0</v>
      </c>
      <c r="Q474" s="105">
        <v>19127</v>
      </c>
      <c r="R474" s="106">
        <v>0</v>
      </c>
      <c r="S474" s="107">
        <v>7867</v>
      </c>
      <c r="T474" s="105">
        <v>0</v>
      </c>
      <c r="U474" s="105">
        <v>5075</v>
      </c>
      <c r="V474" s="106">
        <v>0</v>
      </c>
      <c r="W474" s="107">
        <v>7539</v>
      </c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1703</v>
      </c>
      <c r="B475" s="111" t="s">
        <v>770</v>
      </c>
      <c r="C475" s="112" t="s">
        <v>771</v>
      </c>
      <c r="D475" s="21">
        <f t="shared" si="14"/>
        <v>0</v>
      </c>
      <c r="E475" s="24">
        <f t="shared" si="15"/>
        <v>148236</v>
      </c>
      <c r="F475" s="104">
        <v>0</v>
      </c>
      <c r="G475" s="104">
        <v>3932</v>
      </c>
      <c r="H475" s="113">
        <v>0</v>
      </c>
      <c r="I475" s="113">
        <v>34654</v>
      </c>
      <c r="J475" s="106">
        <v>0</v>
      </c>
      <c r="K475" s="107">
        <v>55715</v>
      </c>
      <c r="L475" s="113">
        <v>0</v>
      </c>
      <c r="M475" s="113">
        <v>28855</v>
      </c>
      <c r="N475" s="31">
        <v>0</v>
      </c>
      <c r="O475" s="32">
        <v>3915</v>
      </c>
      <c r="P475" s="105">
        <v>0</v>
      </c>
      <c r="Q475" s="105">
        <v>22324</v>
      </c>
      <c r="R475" s="31">
        <v>0</v>
      </c>
      <c r="S475" s="32">
        <v>24537</v>
      </c>
      <c r="T475" s="113">
        <v>0</v>
      </c>
      <c r="U475" s="113">
        <v>3697</v>
      </c>
      <c r="V475" s="31">
        <v>0</v>
      </c>
      <c r="W475" s="32">
        <v>26322</v>
      </c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1703</v>
      </c>
      <c r="B476" s="111" t="s">
        <v>772</v>
      </c>
      <c r="C476" s="112" t="s">
        <v>1675</v>
      </c>
      <c r="D476" s="21">
        <f t="shared" si="14"/>
        <v>0</v>
      </c>
      <c r="E476" s="24">
        <f t="shared" si="15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1703</v>
      </c>
      <c r="B477" s="111" t="s">
        <v>773</v>
      </c>
      <c r="C477" s="112" t="s">
        <v>774</v>
      </c>
      <c r="D477" s="21">
        <f t="shared" si="14"/>
        <v>0</v>
      </c>
      <c r="E477" s="24">
        <f t="shared" si="15"/>
        <v>9500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1703</v>
      </c>
      <c r="B478" s="111" t="s">
        <v>775</v>
      </c>
      <c r="C478" s="112" t="s">
        <v>776</v>
      </c>
      <c r="D478" s="21">
        <f t="shared" si="14"/>
        <v>1000</v>
      </c>
      <c r="E478" s="24">
        <f t="shared" si="15"/>
        <v>371500</v>
      </c>
      <c r="F478" s="104">
        <v>0</v>
      </c>
      <c r="G478" s="104">
        <v>13000</v>
      </c>
      <c r="H478" s="113">
        <v>0</v>
      </c>
      <c r="I478" s="113">
        <v>8000</v>
      </c>
      <c r="J478" s="31">
        <v>0</v>
      </c>
      <c r="K478" s="32">
        <v>9500</v>
      </c>
      <c r="L478" s="113">
        <v>0</v>
      </c>
      <c r="M478" s="113">
        <v>33000</v>
      </c>
      <c r="N478" s="31">
        <v>500</v>
      </c>
      <c r="O478" s="32">
        <v>127000</v>
      </c>
      <c r="P478" s="113">
        <v>500</v>
      </c>
      <c r="Q478" s="113">
        <v>74000</v>
      </c>
      <c r="R478" s="31">
        <v>0</v>
      </c>
      <c r="S478" s="32">
        <v>76500</v>
      </c>
      <c r="T478" s="113">
        <v>0</v>
      </c>
      <c r="U478" s="113">
        <v>25000</v>
      </c>
      <c r="V478" s="31">
        <v>0</v>
      </c>
      <c r="W478" s="32">
        <v>15000</v>
      </c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1703</v>
      </c>
      <c r="B479" s="111" t="s">
        <v>777</v>
      </c>
      <c r="C479" s="112" t="s">
        <v>778</v>
      </c>
      <c r="D479" s="21">
        <f t="shared" si="14"/>
        <v>0</v>
      </c>
      <c r="E479" s="24">
        <f t="shared" si="15"/>
        <v>0</v>
      </c>
      <c r="F479" s="104"/>
      <c r="G479" s="104"/>
      <c r="H479" s="105"/>
      <c r="I479" s="105"/>
      <c r="J479" s="31"/>
      <c r="K479" s="32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1703</v>
      </c>
      <c r="B480" s="111" t="s">
        <v>779</v>
      </c>
      <c r="C480" s="112" t="s">
        <v>780</v>
      </c>
      <c r="D480" s="21">
        <f t="shared" si="14"/>
        <v>0</v>
      </c>
      <c r="E480" s="24">
        <f t="shared" si="15"/>
        <v>0</v>
      </c>
      <c r="F480" s="104"/>
      <c r="G480" s="104"/>
      <c r="H480" s="113"/>
      <c r="I480" s="113"/>
      <c r="J480" s="106"/>
      <c r="K480" s="107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1703</v>
      </c>
      <c r="B481" s="111" t="s">
        <v>781</v>
      </c>
      <c r="C481" s="112" t="s">
        <v>782</v>
      </c>
      <c r="D481" s="21">
        <f t="shared" si="14"/>
        <v>0</v>
      </c>
      <c r="E481" s="24">
        <f t="shared" si="15"/>
        <v>103008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1703</v>
      </c>
      <c r="B482" s="111" t="s">
        <v>783</v>
      </c>
      <c r="C482" s="112" t="s">
        <v>784</v>
      </c>
      <c r="D482" s="21">
        <f t="shared" si="14"/>
        <v>0</v>
      </c>
      <c r="E482" s="24">
        <f t="shared" si="15"/>
        <v>633644</v>
      </c>
      <c r="F482" s="104">
        <v>0</v>
      </c>
      <c r="G482" s="104">
        <v>61136</v>
      </c>
      <c r="H482" s="113">
        <v>0</v>
      </c>
      <c r="I482" s="113">
        <v>104527</v>
      </c>
      <c r="J482" s="31">
        <v>0</v>
      </c>
      <c r="K482" s="32">
        <v>103008</v>
      </c>
      <c r="L482" s="113">
        <v>0</v>
      </c>
      <c r="M482" s="113">
        <v>83655</v>
      </c>
      <c r="N482" s="31">
        <v>0</v>
      </c>
      <c r="O482" s="32">
        <v>71373</v>
      </c>
      <c r="P482" s="113">
        <v>0</v>
      </c>
      <c r="Q482" s="113">
        <v>97717</v>
      </c>
      <c r="R482" s="31">
        <v>0</v>
      </c>
      <c r="S482" s="32">
        <v>70976</v>
      </c>
      <c r="T482" s="113">
        <v>0</v>
      </c>
      <c r="U482" s="113">
        <v>81236</v>
      </c>
      <c r="V482" s="31">
        <v>0</v>
      </c>
      <c r="W482" s="32">
        <v>63024</v>
      </c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1703</v>
      </c>
      <c r="B483" s="111" t="s">
        <v>785</v>
      </c>
      <c r="C483" s="112" t="s">
        <v>786</v>
      </c>
      <c r="D483" s="21">
        <f t="shared" si="14"/>
        <v>36966</v>
      </c>
      <c r="E483" s="24">
        <f t="shared" si="15"/>
        <v>213</v>
      </c>
      <c r="F483" s="104">
        <v>0</v>
      </c>
      <c r="G483" s="104">
        <v>213</v>
      </c>
      <c r="H483" s="105">
        <v>0</v>
      </c>
      <c r="I483" s="105">
        <v>0</v>
      </c>
      <c r="J483" s="31">
        <v>0</v>
      </c>
      <c r="K483" s="32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>
        <v>0</v>
      </c>
      <c r="S483" s="107">
        <v>0</v>
      </c>
      <c r="T483" s="105">
        <v>0</v>
      </c>
      <c r="U483" s="105">
        <v>0</v>
      </c>
      <c r="V483" s="106">
        <v>0</v>
      </c>
      <c r="W483" s="107">
        <v>0</v>
      </c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1703</v>
      </c>
      <c r="B484" s="111" t="s">
        <v>787</v>
      </c>
      <c r="C484" s="112" t="s">
        <v>788</v>
      </c>
      <c r="D484" s="21">
        <f t="shared" si="14"/>
        <v>382922.28</v>
      </c>
      <c r="E484" s="24">
        <f t="shared" si="15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106">
        <v>36966</v>
      </c>
      <c r="K484" s="107">
        <v>0</v>
      </c>
      <c r="L484" s="113">
        <v>15669</v>
      </c>
      <c r="M484" s="113">
        <v>0</v>
      </c>
      <c r="N484" s="31">
        <v>14720</v>
      </c>
      <c r="O484" s="32">
        <v>0</v>
      </c>
      <c r="P484" s="105">
        <v>58896</v>
      </c>
      <c r="Q484" s="105">
        <v>0</v>
      </c>
      <c r="R484" s="31">
        <v>14495</v>
      </c>
      <c r="S484" s="32">
        <v>0</v>
      </c>
      <c r="T484" s="113">
        <v>30365</v>
      </c>
      <c r="U484" s="113">
        <v>0</v>
      </c>
      <c r="V484" s="31">
        <v>22774</v>
      </c>
      <c r="W484" s="32">
        <v>0</v>
      </c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1703</v>
      </c>
      <c r="B485" s="111" t="s">
        <v>789</v>
      </c>
      <c r="C485" s="112" t="s">
        <v>790</v>
      </c>
      <c r="D485" s="21">
        <f t="shared" si="14"/>
        <v>416755.24</v>
      </c>
      <c r="E485" s="24">
        <f t="shared" si="15"/>
        <v>73689.88</v>
      </c>
      <c r="F485" s="104">
        <v>129242.63</v>
      </c>
      <c r="G485" s="104">
        <v>0</v>
      </c>
      <c r="H485" s="113">
        <v>0</v>
      </c>
      <c r="I485" s="113">
        <v>0</v>
      </c>
      <c r="J485" s="31">
        <v>162373.28</v>
      </c>
      <c r="K485" s="32">
        <v>0</v>
      </c>
      <c r="L485" s="113">
        <v>0</v>
      </c>
      <c r="M485" s="113">
        <v>0</v>
      </c>
      <c r="N485" s="31">
        <v>142139.57</v>
      </c>
      <c r="O485" s="32">
        <v>12635</v>
      </c>
      <c r="P485" s="113">
        <v>45093.48</v>
      </c>
      <c r="Q485" s="113">
        <v>0</v>
      </c>
      <c r="R485" s="31">
        <v>0</v>
      </c>
      <c r="S485" s="32">
        <v>0</v>
      </c>
      <c r="T485" s="113">
        <v>68555.88</v>
      </c>
      <c r="U485" s="113">
        <v>0</v>
      </c>
      <c r="V485" s="31">
        <v>31723.68</v>
      </c>
      <c r="W485" s="32">
        <v>0</v>
      </c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1703</v>
      </c>
      <c r="B486" s="111" t="s">
        <v>791</v>
      </c>
      <c r="C486" s="112" t="s">
        <v>792</v>
      </c>
      <c r="D486" s="21">
        <f t="shared" si="14"/>
        <v>0</v>
      </c>
      <c r="E486" s="24">
        <f t="shared" si="15"/>
        <v>540360.90999999992</v>
      </c>
      <c r="F486" s="104">
        <v>0</v>
      </c>
      <c r="G486" s="104">
        <v>209200.95</v>
      </c>
      <c r="H486" s="105">
        <v>0</v>
      </c>
      <c r="I486" s="105">
        <v>0</v>
      </c>
      <c r="J486" s="31">
        <v>0</v>
      </c>
      <c r="K486" s="32">
        <v>61054.879999999997</v>
      </c>
      <c r="L486" s="105">
        <v>0</v>
      </c>
      <c r="M486" s="105">
        <v>0</v>
      </c>
      <c r="N486" s="106">
        <v>0</v>
      </c>
      <c r="O486" s="107">
        <v>187269.16</v>
      </c>
      <c r="P486" s="113">
        <v>0</v>
      </c>
      <c r="Q486" s="113">
        <v>38128.04</v>
      </c>
      <c r="R486" s="106">
        <v>0</v>
      </c>
      <c r="S486" s="107">
        <v>0</v>
      </c>
      <c r="T486" s="105">
        <v>0</v>
      </c>
      <c r="U486" s="105">
        <v>22802</v>
      </c>
      <c r="V486" s="106">
        <v>0</v>
      </c>
      <c r="W486" s="107">
        <v>45994.76</v>
      </c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1703</v>
      </c>
      <c r="B487" s="111" t="s">
        <v>793</v>
      </c>
      <c r="C487" s="112" t="s">
        <v>794</v>
      </c>
      <c r="D487" s="21">
        <f t="shared" si="14"/>
        <v>0</v>
      </c>
      <c r="E487" s="24">
        <f t="shared" si="15"/>
        <v>543979</v>
      </c>
      <c r="F487" s="104">
        <v>0</v>
      </c>
      <c r="G487" s="104">
        <v>35131</v>
      </c>
      <c r="H487" s="113">
        <v>0</v>
      </c>
      <c r="I487" s="113">
        <v>28499</v>
      </c>
      <c r="J487" s="106">
        <v>0</v>
      </c>
      <c r="K487" s="107">
        <v>36966</v>
      </c>
      <c r="L487" s="113">
        <v>0</v>
      </c>
      <c r="M487" s="113">
        <v>15669</v>
      </c>
      <c r="N487" s="31">
        <v>0</v>
      </c>
      <c r="O487" s="32">
        <v>14720</v>
      </c>
      <c r="P487" s="105">
        <v>0</v>
      </c>
      <c r="Q487" s="105">
        <v>58896</v>
      </c>
      <c r="R487" s="31">
        <v>0</v>
      </c>
      <c r="S487" s="32">
        <v>14495</v>
      </c>
      <c r="T487" s="113">
        <v>0</v>
      </c>
      <c r="U487" s="113">
        <v>30365</v>
      </c>
      <c r="V487" s="31">
        <v>0</v>
      </c>
      <c r="W487" s="32">
        <v>22774</v>
      </c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1703</v>
      </c>
      <c r="B488" s="111" t="s">
        <v>795</v>
      </c>
      <c r="C488" s="112" t="s">
        <v>796</v>
      </c>
      <c r="D488" s="21">
        <f t="shared" si="14"/>
        <v>0</v>
      </c>
      <c r="E488" s="24">
        <f t="shared" si="15"/>
        <v>1829093.5</v>
      </c>
      <c r="F488" s="104">
        <v>0</v>
      </c>
      <c r="G488" s="104">
        <v>283215</v>
      </c>
      <c r="H488" s="113">
        <v>0</v>
      </c>
      <c r="I488" s="113">
        <v>118914</v>
      </c>
      <c r="J488" s="31">
        <v>0</v>
      </c>
      <c r="K488" s="32">
        <v>323430</v>
      </c>
      <c r="L488" s="113">
        <v>0</v>
      </c>
      <c r="M488" s="113">
        <v>213929</v>
      </c>
      <c r="N488" s="31">
        <v>0</v>
      </c>
      <c r="O488" s="32">
        <v>216637.5</v>
      </c>
      <c r="P488" s="113">
        <v>0</v>
      </c>
      <c r="Q488" s="113">
        <v>306093</v>
      </c>
      <c r="R488" s="31">
        <v>0</v>
      </c>
      <c r="S488" s="32">
        <v>119723</v>
      </c>
      <c r="T488" s="113">
        <v>0</v>
      </c>
      <c r="U488" s="113">
        <v>280034</v>
      </c>
      <c r="V488" s="31">
        <v>0</v>
      </c>
      <c r="W488" s="32">
        <v>290548</v>
      </c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1703</v>
      </c>
      <c r="B489" s="111" t="s">
        <v>797</v>
      </c>
      <c r="C489" s="112" t="s">
        <v>798</v>
      </c>
      <c r="D489" s="21">
        <f t="shared" si="14"/>
        <v>0</v>
      </c>
      <c r="E489" s="24">
        <f t="shared" si="15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1703</v>
      </c>
      <c r="B490" s="111" t="s">
        <v>799</v>
      </c>
      <c r="C490" s="112" t="s">
        <v>800</v>
      </c>
      <c r="D490" s="21">
        <f t="shared" si="14"/>
        <v>0</v>
      </c>
      <c r="E490" s="24">
        <f t="shared" si="15"/>
        <v>771583.31</v>
      </c>
      <c r="F490" s="104"/>
      <c r="G490" s="104"/>
      <c r="H490" s="105"/>
      <c r="I490" s="105"/>
      <c r="J490" s="31"/>
      <c r="K490" s="32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>
        <v>0</v>
      </c>
      <c r="W490" s="107">
        <v>771583.31</v>
      </c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1703</v>
      </c>
      <c r="B491" s="111" t="s">
        <v>801</v>
      </c>
      <c r="C491" s="112" t="s">
        <v>802</v>
      </c>
      <c r="D491" s="21">
        <f t="shared" si="14"/>
        <v>0</v>
      </c>
      <c r="E491" s="24">
        <f t="shared" si="15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1703</v>
      </c>
      <c r="B492" s="111" t="s">
        <v>803</v>
      </c>
      <c r="C492" s="112" t="s">
        <v>804</v>
      </c>
      <c r="D492" s="21">
        <f t="shared" si="14"/>
        <v>0</v>
      </c>
      <c r="E492" s="24">
        <f t="shared" si="15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1703</v>
      </c>
      <c r="B493" s="111" t="s">
        <v>805</v>
      </c>
      <c r="C493" s="112" t="s">
        <v>806</v>
      </c>
      <c r="D493" s="21">
        <f t="shared" si="14"/>
        <v>0</v>
      </c>
      <c r="E493" s="24">
        <f t="shared" si="15"/>
        <v>0</v>
      </c>
      <c r="F493" s="104"/>
      <c r="G493" s="104"/>
      <c r="H493" s="113"/>
      <c r="I493" s="113"/>
      <c r="J493" s="106"/>
      <c r="K493" s="107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1703</v>
      </c>
      <c r="B494" s="111" t="s">
        <v>807</v>
      </c>
      <c r="C494" s="112" t="s">
        <v>808</v>
      </c>
      <c r="D494" s="21">
        <f t="shared" si="14"/>
        <v>0</v>
      </c>
      <c r="E494" s="24">
        <f t="shared" si="15"/>
        <v>80150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>
        <v>0</v>
      </c>
      <c r="S494" s="32">
        <v>80150</v>
      </c>
      <c r="T494" s="113">
        <v>0</v>
      </c>
      <c r="U494" s="113">
        <v>0</v>
      </c>
      <c r="V494" s="31">
        <v>0</v>
      </c>
      <c r="W494" s="32">
        <v>0</v>
      </c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1703</v>
      </c>
      <c r="B495" s="111" t="s">
        <v>809</v>
      </c>
      <c r="C495" s="112" t="s">
        <v>1676</v>
      </c>
      <c r="D495" s="21">
        <f t="shared" si="14"/>
        <v>0</v>
      </c>
      <c r="E495" s="24">
        <f t="shared" si="15"/>
        <v>110000</v>
      </c>
      <c r="F495" s="104"/>
      <c r="G495" s="104"/>
      <c r="H495" s="105"/>
      <c r="I495" s="105"/>
      <c r="J495" s="31"/>
      <c r="K495" s="32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>
        <v>0</v>
      </c>
      <c r="W495" s="107">
        <v>110000</v>
      </c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1703</v>
      </c>
      <c r="B496" s="111" t="s">
        <v>810</v>
      </c>
      <c r="C496" s="112" t="s">
        <v>811</v>
      </c>
      <c r="D496" s="21">
        <f t="shared" si="14"/>
        <v>0</v>
      </c>
      <c r="E496" s="24">
        <f t="shared" si="15"/>
        <v>0</v>
      </c>
      <c r="F496" s="104"/>
      <c r="G496" s="104"/>
      <c r="H496" s="113"/>
      <c r="I496" s="113"/>
      <c r="J496" s="106"/>
      <c r="K496" s="107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1703</v>
      </c>
      <c r="B497" s="111" t="s">
        <v>812</v>
      </c>
      <c r="C497" s="112" t="s">
        <v>813</v>
      </c>
      <c r="D497" s="21">
        <f t="shared" si="14"/>
        <v>0</v>
      </c>
      <c r="E497" s="24">
        <f t="shared" si="15"/>
        <v>18011179.57</v>
      </c>
      <c r="F497" s="104"/>
      <c r="G497" s="104"/>
      <c r="H497" s="113"/>
      <c r="I497" s="113"/>
      <c r="J497" s="31"/>
      <c r="K497" s="32"/>
      <c r="L497" s="113">
        <v>0</v>
      </c>
      <c r="M497" s="113">
        <v>15247200</v>
      </c>
      <c r="N497" s="31">
        <v>0</v>
      </c>
      <c r="O497" s="32">
        <v>0</v>
      </c>
      <c r="P497" s="113">
        <v>0</v>
      </c>
      <c r="Q497" s="113">
        <v>0</v>
      </c>
      <c r="R497" s="31">
        <v>0</v>
      </c>
      <c r="S497" s="32">
        <v>0</v>
      </c>
      <c r="T497" s="113">
        <v>0</v>
      </c>
      <c r="U497" s="113">
        <v>0</v>
      </c>
      <c r="V497" s="31">
        <v>0</v>
      </c>
      <c r="W497" s="32">
        <v>0</v>
      </c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1703</v>
      </c>
      <c r="B498" s="111" t="s">
        <v>814</v>
      </c>
      <c r="C498" s="112" t="s">
        <v>815</v>
      </c>
      <c r="D498" s="21">
        <f t="shared" si="14"/>
        <v>0</v>
      </c>
      <c r="E498" s="24">
        <f t="shared" si="15"/>
        <v>15887148.850000001</v>
      </c>
      <c r="F498" s="104">
        <v>0</v>
      </c>
      <c r="G498" s="104">
        <v>6724863.54</v>
      </c>
      <c r="H498" s="105">
        <v>0</v>
      </c>
      <c r="I498" s="105">
        <v>2495941.19</v>
      </c>
      <c r="J498" s="31">
        <v>0</v>
      </c>
      <c r="K498" s="32">
        <v>2763979.57</v>
      </c>
      <c r="L498" s="105">
        <v>0</v>
      </c>
      <c r="M498" s="105">
        <v>2299749</v>
      </c>
      <c r="N498" s="106">
        <v>0</v>
      </c>
      <c r="O498" s="107">
        <v>267919.19</v>
      </c>
      <c r="P498" s="113">
        <v>0</v>
      </c>
      <c r="Q498" s="113">
        <v>918544.32</v>
      </c>
      <c r="R498" s="106">
        <v>0</v>
      </c>
      <c r="S498" s="107">
        <v>340832.22</v>
      </c>
      <c r="T498" s="105">
        <v>0</v>
      </c>
      <c r="U498" s="105">
        <v>914859.25</v>
      </c>
      <c r="V498" s="106">
        <v>0</v>
      </c>
      <c r="W498" s="107">
        <v>829440.14</v>
      </c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1703</v>
      </c>
      <c r="B499" s="111" t="s">
        <v>816</v>
      </c>
      <c r="C499" s="112" t="s">
        <v>817</v>
      </c>
      <c r="D499" s="21">
        <f t="shared" si="14"/>
        <v>0</v>
      </c>
      <c r="E499" s="24">
        <f t="shared" si="15"/>
        <v>12076456.859999999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106">
        <v>0</v>
      </c>
      <c r="K499" s="107">
        <v>1095000</v>
      </c>
      <c r="L499" s="113">
        <v>0</v>
      </c>
      <c r="M499" s="113">
        <v>838913.24</v>
      </c>
      <c r="N499" s="31">
        <v>0</v>
      </c>
      <c r="O499" s="32">
        <v>630136.82999999996</v>
      </c>
      <c r="P499" s="105">
        <v>0</v>
      </c>
      <c r="Q499" s="105">
        <v>800755.95</v>
      </c>
      <c r="R499" s="31">
        <v>0</v>
      </c>
      <c r="S499" s="32">
        <v>1590997.16</v>
      </c>
      <c r="T499" s="113">
        <v>0</v>
      </c>
      <c r="U499" s="113">
        <v>2963142.81</v>
      </c>
      <c r="V499" s="31">
        <v>0</v>
      </c>
      <c r="W499" s="32">
        <v>3088317.1</v>
      </c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1703</v>
      </c>
      <c r="B500" s="111" t="s">
        <v>818</v>
      </c>
      <c r="C500" s="112" t="s">
        <v>819</v>
      </c>
      <c r="D500" s="21">
        <f t="shared" si="14"/>
        <v>0</v>
      </c>
      <c r="E500" s="24">
        <f t="shared" si="15"/>
        <v>130296.34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1703</v>
      </c>
      <c r="B501" s="111" t="s">
        <v>820</v>
      </c>
      <c r="C501" s="112" t="s">
        <v>821</v>
      </c>
      <c r="D501" s="21">
        <f t="shared" si="14"/>
        <v>6981.12</v>
      </c>
      <c r="E501" s="24">
        <f t="shared" si="15"/>
        <v>273496.91000000003</v>
      </c>
      <c r="F501" s="104"/>
      <c r="G501" s="104"/>
      <c r="H501" s="113"/>
      <c r="I501" s="113"/>
      <c r="J501" s="31">
        <v>0</v>
      </c>
      <c r="K501" s="32">
        <v>130296.34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120618.93</v>
      </c>
      <c r="R501" s="31">
        <v>0</v>
      </c>
      <c r="S501" s="32">
        <v>0</v>
      </c>
      <c r="T501" s="113">
        <v>6981.12</v>
      </c>
      <c r="U501" s="113">
        <v>2897.84</v>
      </c>
      <c r="V501" s="31">
        <v>0</v>
      </c>
      <c r="W501" s="32">
        <v>149980.14000000001</v>
      </c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1703</v>
      </c>
      <c r="B502" s="111" t="s">
        <v>822</v>
      </c>
      <c r="C502" s="112" t="s">
        <v>599</v>
      </c>
      <c r="D502" s="21">
        <f t="shared" si="14"/>
        <v>0</v>
      </c>
      <c r="E502" s="24">
        <f t="shared" si="15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1703</v>
      </c>
      <c r="B503" s="111" t="s">
        <v>823</v>
      </c>
      <c r="C503" s="112" t="s">
        <v>601</v>
      </c>
      <c r="D503" s="21">
        <f t="shared" si="14"/>
        <v>0</v>
      </c>
      <c r="E503" s="24">
        <f t="shared" si="15"/>
        <v>13200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>
        <v>0</v>
      </c>
      <c r="U503" s="113">
        <v>13200</v>
      </c>
      <c r="V503" s="31">
        <v>0</v>
      </c>
      <c r="W503" s="32">
        <v>0</v>
      </c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1703</v>
      </c>
      <c r="B504" s="111" t="s">
        <v>824</v>
      </c>
      <c r="C504" s="112" t="s">
        <v>825</v>
      </c>
      <c r="D504" s="21">
        <f t="shared" si="14"/>
        <v>0</v>
      </c>
      <c r="E504" s="24">
        <f t="shared" si="15"/>
        <v>25523060</v>
      </c>
      <c r="F504" s="104"/>
      <c r="G504" s="104"/>
      <c r="H504" s="105"/>
      <c r="I504" s="105"/>
      <c r="J504" s="31"/>
      <c r="K504" s="32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1703</v>
      </c>
      <c r="B505" s="111" t="s">
        <v>826</v>
      </c>
      <c r="C505" s="112" t="s">
        <v>827</v>
      </c>
      <c r="D505" s="21">
        <f t="shared" si="14"/>
        <v>0</v>
      </c>
      <c r="E505" s="24">
        <f t="shared" si="15"/>
        <v>210045622.97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>
        <v>0</v>
      </c>
      <c r="K505" s="107">
        <v>25523060</v>
      </c>
      <c r="L505" s="105">
        <v>0</v>
      </c>
      <c r="M505" s="105">
        <v>27836664.800000001</v>
      </c>
      <c r="N505" s="106">
        <v>0</v>
      </c>
      <c r="O505" s="107">
        <v>26132085.48</v>
      </c>
      <c r="P505" s="105">
        <v>0</v>
      </c>
      <c r="Q505" s="105">
        <v>26024718.199999999</v>
      </c>
      <c r="R505" s="106">
        <v>0</v>
      </c>
      <c r="S505" s="107">
        <v>26203568.5</v>
      </c>
      <c r="T505" s="105">
        <v>0</v>
      </c>
      <c r="U505" s="105">
        <v>26035990.32</v>
      </c>
      <c r="V505" s="106">
        <v>0</v>
      </c>
      <c r="W505" s="107">
        <v>25990592.18</v>
      </c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1703</v>
      </c>
      <c r="B506" s="111" t="s">
        <v>828</v>
      </c>
      <c r="C506" s="112" t="s">
        <v>829</v>
      </c>
      <c r="D506" s="21">
        <f t="shared" si="14"/>
        <v>0</v>
      </c>
      <c r="E506" s="24">
        <f t="shared" si="15"/>
        <v>41689702</v>
      </c>
      <c r="F506" s="104">
        <v>0</v>
      </c>
      <c r="G506" s="104">
        <v>4610970</v>
      </c>
      <c r="H506" s="105">
        <v>0</v>
      </c>
      <c r="I506" s="105">
        <v>0</v>
      </c>
      <c r="J506" s="106">
        <v>0</v>
      </c>
      <c r="K506" s="107">
        <v>0</v>
      </c>
      <c r="L506" s="105">
        <v>0</v>
      </c>
      <c r="M506" s="105">
        <v>0</v>
      </c>
      <c r="N506" s="106">
        <v>0</v>
      </c>
      <c r="O506" s="107">
        <v>9529338</v>
      </c>
      <c r="P506" s="105">
        <v>0</v>
      </c>
      <c r="Q506" s="105">
        <v>0</v>
      </c>
      <c r="R506" s="106">
        <v>0</v>
      </c>
      <c r="S506" s="107">
        <v>6260000</v>
      </c>
      <c r="T506" s="105">
        <v>0</v>
      </c>
      <c r="U506" s="105">
        <v>4457485</v>
      </c>
      <c r="V506" s="106">
        <v>0</v>
      </c>
      <c r="W506" s="107">
        <v>15270600</v>
      </c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1703</v>
      </c>
      <c r="B507" s="111" t="s">
        <v>830</v>
      </c>
      <c r="C507" s="112" t="s">
        <v>831</v>
      </c>
      <c r="D507" s="21">
        <f t="shared" si="14"/>
        <v>0</v>
      </c>
      <c r="E507" s="24">
        <f t="shared" si="15"/>
        <v>16663129.379999999</v>
      </c>
      <c r="F507" s="104">
        <v>0</v>
      </c>
      <c r="G507" s="104">
        <v>13882</v>
      </c>
      <c r="H507" s="113">
        <v>0</v>
      </c>
      <c r="I507" s="113">
        <v>3082010</v>
      </c>
      <c r="J507" s="106">
        <v>0</v>
      </c>
      <c r="K507" s="107">
        <v>1561309</v>
      </c>
      <c r="L507" s="113">
        <v>0</v>
      </c>
      <c r="M507" s="113">
        <v>4386384.5199999996</v>
      </c>
      <c r="N507" s="31">
        <v>0</v>
      </c>
      <c r="O507" s="32">
        <v>1571062.63</v>
      </c>
      <c r="P507" s="105">
        <v>0</v>
      </c>
      <c r="Q507" s="105">
        <v>71827.23</v>
      </c>
      <c r="R507" s="31">
        <v>0</v>
      </c>
      <c r="S507" s="32">
        <v>2866967</v>
      </c>
      <c r="T507" s="113">
        <v>0</v>
      </c>
      <c r="U507" s="113">
        <v>181446</v>
      </c>
      <c r="V507" s="31">
        <v>0</v>
      </c>
      <c r="W507" s="32">
        <v>4489550</v>
      </c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1703</v>
      </c>
      <c r="B508" s="111" t="s">
        <v>832</v>
      </c>
      <c r="C508" s="112" t="s">
        <v>833</v>
      </c>
      <c r="D508" s="21">
        <f t="shared" si="14"/>
        <v>0</v>
      </c>
      <c r="E508" s="24">
        <f t="shared" si="15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1703</v>
      </c>
      <c r="B509" s="111" t="s">
        <v>834</v>
      </c>
      <c r="C509" s="112" t="s">
        <v>835</v>
      </c>
      <c r="D509" s="21">
        <f t="shared" si="14"/>
        <v>0</v>
      </c>
      <c r="E509" s="24">
        <f t="shared" si="15"/>
        <v>1455008.74</v>
      </c>
      <c r="F509" s="104"/>
      <c r="G509" s="104"/>
      <c r="H509" s="105"/>
      <c r="I509" s="105"/>
      <c r="J509" s="31"/>
      <c r="K509" s="32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1703</v>
      </c>
      <c r="B510" s="111" t="s">
        <v>836</v>
      </c>
      <c r="C510" s="112" t="s">
        <v>837</v>
      </c>
      <c r="D510" s="21">
        <f t="shared" si="14"/>
        <v>450</v>
      </c>
      <c r="E510" s="24">
        <f t="shared" si="15"/>
        <v>9363921.620000001</v>
      </c>
      <c r="F510" s="104">
        <v>0</v>
      </c>
      <c r="G510" s="104">
        <v>1055001.58</v>
      </c>
      <c r="H510" s="105">
        <v>0</v>
      </c>
      <c r="I510" s="105">
        <v>1009479.2</v>
      </c>
      <c r="J510" s="106">
        <v>0</v>
      </c>
      <c r="K510" s="107">
        <v>1455008.74</v>
      </c>
      <c r="L510" s="105">
        <v>0</v>
      </c>
      <c r="M510" s="105">
        <v>1294926.03</v>
      </c>
      <c r="N510" s="106">
        <v>0</v>
      </c>
      <c r="O510" s="107">
        <v>1236244.55</v>
      </c>
      <c r="P510" s="105">
        <v>450</v>
      </c>
      <c r="Q510" s="105">
        <v>1103994.82</v>
      </c>
      <c r="R510" s="106">
        <v>0</v>
      </c>
      <c r="S510" s="107">
        <v>1105296.69</v>
      </c>
      <c r="T510" s="105">
        <v>0</v>
      </c>
      <c r="U510" s="105">
        <v>1334629.6000000001</v>
      </c>
      <c r="V510" s="106">
        <v>0</v>
      </c>
      <c r="W510" s="107">
        <v>1224349.1499999999</v>
      </c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1703</v>
      </c>
      <c r="B511" s="111" t="s">
        <v>838</v>
      </c>
      <c r="C511" s="112" t="s">
        <v>839</v>
      </c>
      <c r="D511" s="21">
        <f t="shared" si="14"/>
        <v>0</v>
      </c>
      <c r="E511" s="24">
        <f t="shared" si="15"/>
        <v>0</v>
      </c>
      <c r="F511" s="104"/>
      <c r="G511" s="104"/>
      <c r="H511" s="113"/>
      <c r="I511" s="113"/>
      <c r="J511" s="106"/>
      <c r="K511" s="107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1703</v>
      </c>
      <c r="B512" s="111" t="s">
        <v>1608</v>
      </c>
      <c r="C512" s="112" t="s">
        <v>1609</v>
      </c>
      <c r="D512" s="21">
        <f t="shared" si="14"/>
        <v>0</v>
      </c>
      <c r="E512" s="24">
        <f t="shared" si="15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1703</v>
      </c>
      <c r="B513" s="111" t="s">
        <v>840</v>
      </c>
      <c r="C513" s="112" t="s">
        <v>841</v>
      </c>
      <c r="D513" s="21">
        <f t="shared" si="14"/>
        <v>0</v>
      </c>
      <c r="E513" s="24">
        <f t="shared" si="15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1703</v>
      </c>
      <c r="B514" s="111" t="s">
        <v>842</v>
      </c>
      <c r="C514" s="112" t="s">
        <v>843</v>
      </c>
      <c r="D514" s="21">
        <f t="shared" si="14"/>
        <v>0</v>
      </c>
      <c r="E514" s="24">
        <f t="shared" si="15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1703</v>
      </c>
      <c r="B515" s="111" t="s">
        <v>844</v>
      </c>
      <c r="C515" s="112" t="s">
        <v>845</v>
      </c>
      <c r="D515" s="21">
        <f t="shared" ref="D515:D578" si="16">F515+H515+J516+L515+N515+P515+R515+T515+V515+X515+Z515+AB515</f>
        <v>0</v>
      </c>
      <c r="E515" s="24">
        <f t="shared" ref="E515:E578" si="17">G515+I515+K516+M515+O515+Q515+S515+U515+W515+Y515+AA515+AC515</f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1703</v>
      </c>
      <c r="B516" s="111" t="s">
        <v>846</v>
      </c>
      <c r="C516" s="112" t="s">
        <v>847</v>
      </c>
      <c r="D516" s="21">
        <f t="shared" si="16"/>
        <v>0</v>
      </c>
      <c r="E516" s="24">
        <f t="shared" si="17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1703</v>
      </c>
      <c r="B517" s="111" t="s">
        <v>848</v>
      </c>
      <c r="C517" s="112" t="s">
        <v>849</v>
      </c>
      <c r="D517" s="21">
        <f t="shared" si="16"/>
        <v>0</v>
      </c>
      <c r="E517" s="24">
        <f t="shared" si="17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1703</v>
      </c>
      <c r="B518" s="111" t="s">
        <v>850</v>
      </c>
      <c r="C518" s="112" t="s">
        <v>851</v>
      </c>
      <c r="D518" s="21">
        <f t="shared" si="16"/>
        <v>0</v>
      </c>
      <c r="E518" s="24">
        <f t="shared" si="17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1703</v>
      </c>
      <c r="B519" s="111" t="s">
        <v>852</v>
      </c>
      <c r="C519" s="112" t="s">
        <v>853</v>
      </c>
      <c r="D519" s="21">
        <f t="shared" si="16"/>
        <v>0</v>
      </c>
      <c r="E519" s="24">
        <f t="shared" si="17"/>
        <v>5835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1703</v>
      </c>
      <c r="B520" s="111" t="s">
        <v>854</v>
      </c>
      <c r="C520" s="112" t="s">
        <v>855</v>
      </c>
      <c r="D520" s="21">
        <f t="shared" si="16"/>
        <v>0</v>
      </c>
      <c r="E520" s="24">
        <f t="shared" si="17"/>
        <v>149464</v>
      </c>
      <c r="F520" s="104"/>
      <c r="G520" s="104"/>
      <c r="H520" s="113"/>
      <c r="I520" s="113"/>
      <c r="J520" s="31">
        <v>0</v>
      </c>
      <c r="K520" s="32">
        <v>5835</v>
      </c>
      <c r="L520" s="113">
        <v>0</v>
      </c>
      <c r="M520" s="113">
        <v>0</v>
      </c>
      <c r="N520" s="31">
        <v>0</v>
      </c>
      <c r="O520" s="32">
        <v>2440</v>
      </c>
      <c r="P520" s="113">
        <v>0</v>
      </c>
      <c r="Q520" s="113">
        <v>1208.4000000000001</v>
      </c>
      <c r="R520" s="31">
        <v>0</v>
      </c>
      <c r="S520" s="32">
        <v>0</v>
      </c>
      <c r="T520" s="113">
        <v>0</v>
      </c>
      <c r="U520" s="113">
        <v>145215.6</v>
      </c>
      <c r="V520" s="31">
        <v>0</v>
      </c>
      <c r="W520" s="32">
        <v>0</v>
      </c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1703</v>
      </c>
      <c r="B521" s="111" t="s">
        <v>856</v>
      </c>
      <c r="C521" s="112" t="s">
        <v>857</v>
      </c>
      <c r="D521" s="21">
        <f t="shared" si="16"/>
        <v>0</v>
      </c>
      <c r="E521" s="24">
        <f t="shared" si="17"/>
        <v>103726</v>
      </c>
      <c r="F521" s="104">
        <v>0</v>
      </c>
      <c r="G521" s="104">
        <v>15446</v>
      </c>
      <c r="H521" s="105">
        <v>0</v>
      </c>
      <c r="I521" s="105">
        <v>0</v>
      </c>
      <c r="J521" s="31">
        <v>0</v>
      </c>
      <c r="K521" s="32">
        <v>600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360</v>
      </c>
      <c r="R521" s="106">
        <v>0</v>
      </c>
      <c r="S521" s="107">
        <v>720</v>
      </c>
      <c r="T521" s="105">
        <v>0</v>
      </c>
      <c r="U521" s="105">
        <v>0</v>
      </c>
      <c r="V521" s="106">
        <v>0</v>
      </c>
      <c r="W521" s="107">
        <v>0</v>
      </c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1703</v>
      </c>
      <c r="B522" s="111" t="s">
        <v>858</v>
      </c>
      <c r="C522" s="112" t="s">
        <v>859</v>
      </c>
      <c r="D522" s="21">
        <f t="shared" si="16"/>
        <v>0</v>
      </c>
      <c r="E522" s="24">
        <f t="shared" si="17"/>
        <v>159182</v>
      </c>
      <c r="F522" s="104"/>
      <c r="G522" s="104"/>
      <c r="H522" s="105">
        <v>0</v>
      </c>
      <c r="I522" s="105">
        <v>6881</v>
      </c>
      <c r="J522" s="106">
        <v>0</v>
      </c>
      <c r="K522" s="107">
        <v>87200</v>
      </c>
      <c r="L522" s="105">
        <v>0</v>
      </c>
      <c r="M522" s="105">
        <v>24100</v>
      </c>
      <c r="N522" s="106">
        <v>0</v>
      </c>
      <c r="O522" s="107">
        <v>18500</v>
      </c>
      <c r="P522" s="105">
        <v>0</v>
      </c>
      <c r="Q522" s="105">
        <v>18800</v>
      </c>
      <c r="R522" s="106">
        <v>0</v>
      </c>
      <c r="S522" s="107">
        <v>10400</v>
      </c>
      <c r="T522" s="105">
        <v>0</v>
      </c>
      <c r="U522" s="105">
        <v>11900</v>
      </c>
      <c r="V522" s="106">
        <v>0</v>
      </c>
      <c r="W522" s="107">
        <v>40001</v>
      </c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1703</v>
      </c>
      <c r="B523" s="111" t="s">
        <v>860</v>
      </c>
      <c r="C523" s="112" t="s">
        <v>861</v>
      </c>
      <c r="D523" s="21">
        <f t="shared" si="16"/>
        <v>0</v>
      </c>
      <c r="E523" s="24">
        <f t="shared" si="17"/>
        <v>221870</v>
      </c>
      <c r="F523" s="104">
        <v>0</v>
      </c>
      <c r="G523" s="104">
        <v>30270</v>
      </c>
      <c r="H523" s="105">
        <v>0</v>
      </c>
      <c r="I523" s="105">
        <v>32950</v>
      </c>
      <c r="J523" s="106">
        <v>0</v>
      </c>
      <c r="K523" s="107">
        <v>28600</v>
      </c>
      <c r="L523" s="105">
        <v>0</v>
      </c>
      <c r="M523" s="105">
        <v>24150</v>
      </c>
      <c r="N523" s="106">
        <v>0</v>
      </c>
      <c r="O523" s="107">
        <v>23650</v>
      </c>
      <c r="P523" s="105">
        <v>0</v>
      </c>
      <c r="Q523" s="105">
        <v>30500</v>
      </c>
      <c r="R523" s="106">
        <v>0</v>
      </c>
      <c r="S523" s="107">
        <v>28800</v>
      </c>
      <c r="T523" s="105">
        <v>0</v>
      </c>
      <c r="U523" s="105">
        <v>26150</v>
      </c>
      <c r="V523" s="106">
        <v>0</v>
      </c>
      <c r="W523" s="107">
        <v>25400</v>
      </c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1703</v>
      </c>
      <c r="B524" s="111" t="s">
        <v>862</v>
      </c>
      <c r="C524" s="112" t="s">
        <v>863</v>
      </c>
      <c r="D524" s="21">
        <f t="shared" si="16"/>
        <v>0</v>
      </c>
      <c r="E524" s="24">
        <f t="shared" si="17"/>
        <v>3500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1703</v>
      </c>
      <c r="B525" s="111" t="s">
        <v>864</v>
      </c>
      <c r="C525" s="112" t="s">
        <v>865</v>
      </c>
      <c r="D525" s="21">
        <f t="shared" si="16"/>
        <v>0</v>
      </c>
      <c r="E525" s="24">
        <f t="shared" si="17"/>
        <v>8100</v>
      </c>
      <c r="F525" s="104"/>
      <c r="G525" s="104"/>
      <c r="H525" s="105"/>
      <c r="I525" s="105"/>
      <c r="J525" s="106">
        <v>0</v>
      </c>
      <c r="K525" s="107">
        <v>3500</v>
      </c>
      <c r="L525" s="105">
        <v>0</v>
      </c>
      <c r="M525" s="105">
        <v>0</v>
      </c>
      <c r="N525" s="106">
        <v>0</v>
      </c>
      <c r="O525" s="107">
        <v>0</v>
      </c>
      <c r="P525" s="105">
        <v>0</v>
      </c>
      <c r="Q525" s="105">
        <v>0</v>
      </c>
      <c r="R525" s="106">
        <v>0</v>
      </c>
      <c r="S525" s="107">
        <v>0</v>
      </c>
      <c r="T525" s="105">
        <v>0</v>
      </c>
      <c r="U525" s="105">
        <v>0</v>
      </c>
      <c r="V525" s="106">
        <v>0</v>
      </c>
      <c r="W525" s="107">
        <v>0</v>
      </c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1703</v>
      </c>
      <c r="B526" s="111" t="s">
        <v>866</v>
      </c>
      <c r="C526" s="112" t="s">
        <v>867</v>
      </c>
      <c r="D526" s="21">
        <f t="shared" si="16"/>
        <v>0</v>
      </c>
      <c r="E526" s="24">
        <f t="shared" si="17"/>
        <v>80340</v>
      </c>
      <c r="F526" s="104">
        <v>0</v>
      </c>
      <c r="G526" s="104">
        <v>18440</v>
      </c>
      <c r="H526" s="105">
        <v>0</v>
      </c>
      <c r="I526" s="105">
        <v>26760</v>
      </c>
      <c r="J526" s="106">
        <v>0</v>
      </c>
      <c r="K526" s="107">
        <v>8100</v>
      </c>
      <c r="L526" s="105">
        <v>0</v>
      </c>
      <c r="M526" s="105">
        <v>440</v>
      </c>
      <c r="N526" s="106">
        <v>0</v>
      </c>
      <c r="O526" s="107">
        <v>27400</v>
      </c>
      <c r="P526" s="105">
        <v>0</v>
      </c>
      <c r="Q526" s="105">
        <v>420</v>
      </c>
      <c r="R526" s="106">
        <v>0</v>
      </c>
      <c r="S526" s="107">
        <v>4360</v>
      </c>
      <c r="T526" s="105">
        <v>0</v>
      </c>
      <c r="U526" s="105">
        <v>2300</v>
      </c>
      <c r="V526" s="106">
        <v>0</v>
      </c>
      <c r="W526" s="107">
        <v>220</v>
      </c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1703</v>
      </c>
      <c r="B527" s="111" t="s">
        <v>868</v>
      </c>
      <c r="C527" s="112" t="s">
        <v>869</v>
      </c>
      <c r="D527" s="21">
        <f t="shared" si="16"/>
        <v>0</v>
      </c>
      <c r="E527" s="24">
        <f t="shared" si="17"/>
        <v>0</v>
      </c>
      <c r="F527" s="104"/>
      <c r="G527" s="104"/>
      <c r="H527" s="113"/>
      <c r="I527" s="113"/>
      <c r="J527" s="106"/>
      <c r="K527" s="107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1703</v>
      </c>
      <c r="B528" s="111" t="s">
        <v>870</v>
      </c>
      <c r="C528" s="112" t="s">
        <v>1677</v>
      </c>
      <c r="D528" s="21">
        <f t="shared" si="16"/>
        <v>0</v>
      </c>
      <c r="E528" s="24">
        <f t="shared" si="17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1703</v>
      </c>
      <c r="B529" s="111" t="s">
        <v>871</v>
      </c>
      <c r="C529" s="112" t="s">
        <v>872</v>
      </c>
      <c r="D529" s="21">
        <f t="shared" si="16"/>
        <v>0</v>
      </c>
      <c r="E529" s="24">
        <f t="shared" si="17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1703</v>
      </c>
      <c r="B530" s="111" t="s">
        <v>873</v>
      </c>
      <c r="C530" s="112" t="s">
        <v>1678</v>
      </c>
      <c r="D530" s="21">
        <f t="shared" si="16"/>
        <v>0</v>
      </c>
      <c r="E530" s="24">
        <f t="shared" si="17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1703</v>
      </c>
      <c r="B531" s="111" t="s">
        <v>874</v>
      </c>
      <c r="C531" s="112" t="s">
        <v>875</v>
      </c>
      <c r="D531" s="21">
        <f t="shared" si="16"/>
        <v>0</v>
      </c>
      <c r="E531" s="24">
        <f t="shared" si="17"/>
        <v>88700</v>
      </c>
      <c r="F531" s="104"/>
      <c r="G531" s="104"/>
      <c r="H531" s="113"/>
      <c r="I531" s="113"/>
      <c r="J531" s="31"/>
      <c r="K531" s="32"/>
      <c r="L531" s="113"/>
      <c r="M531" s="113"/>
      <c r="N531" s="31">
        <v>0</v>
      </c>
      <c r="O531" s="32">
        <v>88700</v>
      </c>
      <c r="P531" s="113">
        <v>0</v>
      </c>
      <c r="Q531" s="113">
        <v>0</v>
      </c>
      <c r="R531" s="31">
        <v>0</v>
      </c>
      <c r="S531" s="32">
        <v>0</v>
      </c>
      <c r="T531" s="113">
        <v>0</v>
      </c>
      <c r="U531" s="113">
        <v>0</v>
      </c>
      <c r="V531" s="31">
        <v>0</v>
      </c>
      <c r="W531" s="32">
        <v>0</v>
      </c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1703</v>
      </c>
      <c r="B532" s="111" t="s">
        <v>876</v>
      </c>
      <c r="C532" s="112" t="s">
        <v>1679</v>
      </c>
      <c r="D532" s="21">
        <f t="shared" si="16"/>
        <v>0</v>
      </c>
      <c r="E532" s="24">
        <f t="shared" si="17"/>
        <v>0</v>
      </c>
      <c r="F532" s="104"/>
      <c r="G532" s="104"/>
      <c r="H532" s="105"/>
      <c r="I532" s="105"/>
      <c r="J532" s="31"/>
      <c r="K532" s="32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1703</v>
      </c>
      <c r="B533" s="111" t="s">
        <v>877</v>
      </c>
      <c r="C533" s="112" t="s">
        <v>878</v>
      </c>
      <c r="D533" s="21">
        <f t="shared" si="16"/>
        <v>0</v>
      </c>
      <c r="E533" s="24">
        <f t="shared" si="17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1703</v>
      </c>
      <c r="B534" s="111" t="s">
        <v>879</v>
      </c>
      <c r="C534" s="112" t="s">
        <v>1680</v>
      </c>
      <c r="D534" s="21">
        <f t="shared" si="16"/>
        <v>0</v>
      </c>
      <c r="E534" s="24">
        <f t="shared" si="17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1703</v>
      </c>
      <c r="B535" s="111" t="s">
        <v>880</v>
      </c>
      <c r="C535" s="112" t="s">
        <v>1681</v>
      </c>
      <c r="D535" s="21">
        <f t="shared" si="16"/>
        <v>0</v>
      </c>
      <c r="E535" s="24">
        <f t="shared" si="17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1703</v>
      </c>
      <c r="B536" s="111" t="s">
        <v>881</v>
      </c>
      <c r="C536" s="112" t="s">
        <v>1682</v>
      </c>
      <c r="D536" s="21">
        <f t="shared" si="16"/>
        <v>0</v>
      </c>
      <c r="E536" s="24">
        <f t="shared" si="17"/>
        <v>131910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1703</v>
      </c>
      <c r="B537" s="111" t="s">
        <v>882</v>
      </c>
      <c r="C537" s="112" t="s">
        <v>883</v>
      </c>
      <c r="D537" s="21">
        <f t="shared" si="16"/>
        <v>21642850</v>
      </c>
      <c r="E537" s="24">
        <f t="shared" si="17"/>
        <v>1028200</v>
      </c>
      <c r="F537" s="104">
        <v>0</v>
      </c>
      <c r="G537" s="104">
        <v>136200</v>
      </c>
      <c r="H537" s="105">
        <v>0</v>
      </c>
      <c r="I537" s="105">
        <v>128310</v>
      </c>
      <c r="J537" s="106">
        <v>0</v>
      </c>
      <c r="K537" s="107">
        <v>131910</v>
      </c>
      <c r="L537" s="105">
        <v>0</v>
      </c>
      <c r="M537" s="105">
        <v>125700</v>
      </c>
      <c r="N537" s="106">
        <v>0</v>
      </c>
      <c r="O537" s="107">
        <v>122160</v>
      </c>
      <c r="P537" s="105">
        <v>0</v>
      </c>
      <c r="Q537" s="105">
        <v>155490</v>
      </c>
      <c r="R537" s="106">
        <v>0</v>
      </c>
      <c r="S537" s="107">
        <v>121950</v>
      </c>
      <c r="T537" s="105">
        <v>0</v>
      </c>
      <c r="U537" s="105">
        <v>110940</v>
      </c>
      <c r="V537" s="106">
        <v>0</v>
      </c>
      <c r="W537" s="107">
        <v>127450</v>
      </c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1703</v>
      </c>
      <c r="B538" s="111" t="s">
        <v>884</v>
      </c>
      <c r="C538" s="112" t="s">
        <v>885</v>
      </c>
      <c r="D538" s="21">
        <f t="shared" si="16"/>
        <v>177999960.69999999</v>
      </c>
      <c r="E538" s="24">
        <f t="shared" si="17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106">
        <v>21642850</v>
      </c>
      <c r="K538" s="107">
        <v>0</v>
      </c>
      <c r="L538" s="113">
        <v>23035898.670000002</v>
      </c>
      <c r="M538" s="113">
        <v>0</v>
      </c>
      <c r="N538" s="31">
        <v>22094097.140000001</v>
      </c>
      <c r="O538" s="32">
        <v>0</v>
      </c>
      <c r="P538" s="105">
        <v>22074472.25</v>
      </c>
      <c r="Q538" s="105">
        <v>0</v>
      </c>
      <c r="R538" s="31">
        <v>22099220</v>
      </c>
      <c r="S538" s="32">
        <v>0</v>
      </c>
      <c r="T538" s="113">
        <v>21981520</v>
      </c>
      <c r="U538" s="113">
        <v>0</v>
      </c>
      <c r="V538" s="31">
        <v>22039591</v>
      </c>
      <c r="W538" s="32">
        <v>0</v>
      </c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1703</v>
      </c>
      <c r="B539" s="111" t="s">
        <v>886</v>
      </c>
      <c r="C539" s="112" t="s">
        <v>887</v>
      </c>
      <c r="D539" s="21">
        <f t="shared" si="16"/>
        <v>8119090</v>
      </c>
      <c r="E539" s="24">
        <f t="shared" si="17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>
        <v>832910</v>
      </c>
      <c r="K539" s="32">
        <v>0</v>
      </c>
      <c r="L539" s="113">
        <v>1776070</v>
      </c>
      <c r="M539" s="113">
        <v>0</v>
      </c>
      <c r="N539" s="31">
        <v>943160</v>
      </c>
      <c r="O539" s="32">
        <v>0</v>
      </c>
      <c r="P539" s="113">
        <v>943160</v>
      </c>
      <c r="Q539" s="113">
        <v>0</v>
      </c>
      <c r="R539" s="31">
        <v>943160</v>
      </c>
      <c r="S539" s="32">
        <v>0</v>
      </c>
      <c r="T539" s="113">
        <v>943160</v>
      </c>
      <c r="U539" s="113">
        <v>0</v>
      </c>
      <c r="V539" s="31">
        <v>895280</v>
      </c>
      <c r="W539" s="32">
        <v>0</v>
      </c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1703</v>
      </c>
      <c r="B540" s="111" t="s">
        <v>888</v>
      </c>
      <c r="C540" s="112" t="s">
        <v>1683</v>
      </c>
      <c r="D540" s="21">
        <f t="shared" si="16"/>
        <v>1013800</v>
      </c>
      <c r="E540" s="24">
        <f t="shared" si="17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31">
        <v>10000</v>
      </c>
      <c r="K540" s="32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1703</v>
      </c>
      <c r="B541" s="111" t="s">
        <v>889</v>
      </c>
      <c r="C541" s="112" t="s">
        <v>890</v>
      </c>
      <c r="D541" s="21">
        <f t="shared" si="16"/>
        <v>7837308.8100000005</v>
      </c>
      <c r="E541" s="24">
        <f t="shared" si="17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>
        <v>933800</v>
      </c>
      <c r="K541" s="107">
        <v>0</v>
      </c>
      <c r="L541" s="105">
        <v>931316.13</v>
      </c>
      <c r="M541" s="105">
        <v>0</v>
      </c>
      <c r="N541" s="106">
        <v>939400</v>
      </c>
      <c r="O541" s="107">
        <v>0</v>
      </c>
      <c r="P541" s="105">
        <v>938270.95</v>
      </c>
      <c r="Q541" s="105">
        <v>0</v>
      </c>
      <c r="R541" s="106">
        <v>1051486.56</v>
      </c>
      <c r="S541" s="107">
        <v>0</v>
      </c>
      <c r="T541" s="105">
        <v>1005290.32</v>
      </c>
      <c r="U541" s="105">
        <v>0</v>
      </c>
      <c r="V541" s="106">
        <v>970531.18</v>
      </c>
      <c r="W541" s="107">
        <v>0</v>
      </c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1703</v>
      </c>
      <c r="B542" s="111" t="s">
        <v>891</v>
      </c>
      <c r="C542" s="112" t="s">
        <v>892</v>
      </c>
      <c r="D542" s="21">
        <f t="shared" si="16"/>
        <v>374323.06</v>
      </c>
      <c r="E542" s="24">
        <f t="shared" si="17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106">
        <v>29700</v>
      </c>
      <c r="K542" s="107">
        <v>0</v>
      </c>
      <c r="L542" s="113">
        <v>29700</v>
      </c>
      <c r="M542" s="113">
        <v>0</v>
      </c>
      <c r="N542" s="31">
        <v>29700</v>
      </c>
      <c r="O542" s="32">
        <v>0</v>
      </c>
      <c r="P542" s="105">
        <v>29700</v>
      </c>
      <c r="Q542" s="105">
        <v>0</v>
      </c>
      <c r="R542" s="31">
        <v>29700</v>
      </c>
      <c r="S542" s="32">
        <v>0</v>
      </c>
      <c r="T542" s="113">
        <v>29700</v>
      </c>
      <c r="U542" s="113">
        <v>0</v>
      </c>
      <c r="V542" s="31">
        <v>29700</v>
      </c>
      <c r="W542" s="32">
        <v>0</v>
      </c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1703</v>
      </c>
      <c r="B543" s="111" t="s">
        <v>893</v>
      </c>
      <c r="C543" s="112" t="s">
        <v>894</v>
      </c>
      <c r="D543" s="21">
        <f t="shared" si="16"/>
        <v>1750575</v>
      </c>
      <c r="E543" s="24">
        <f t="shared" si="17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31">
        <v>125765</v>
      </c>
      <c r="K543" s="32">
        <v>0</v>
      </c>
      <c r="L543" s="105">
        <v>202825</v>
      </c>
      <c r="M543" s="105">
        <v>0</v>
      </c>
      <c r="N543" s="106">
        <v>251040</v>
      </c>
      <c r="O543" s="107">
        <v>0</v>
      </c>
      <c r="P543" s="113">
        <v>147460</v>
      </c>
      <c r="Q543" s="113">
        <v>0</v>
      </c>
      <c r="R543" s="106">
        <v>234170</v>
      </c>
      <c r="S543" s="107">
        <v>0</v>
      </c>
      <c r="T543" s="105">
        <v>290770</v>
      </c>
      <c r="U543" s="105">
        <v>0</v>
      </c>
      <c r="V543" s="106">
        <v>324950</v>
      </c>
      <c r="W543" s="107">
        <v>0</v>
      </c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1703</v>
      </c>
      <c r="B544" s="111" t="s">
        <v>895</v>
      </c>
      <c r="C544" s="112" t="s">
        <v>896</v>
      </c>
      <c r="D544" s="21">
        <f t="shared" si="16"/>
        <v>35155.380000000005</v>
      </c>
      <c r="E544" s="24">
        <f t="shared" si="17"/>
        <v>0</v>
      </c>
      <c r="F544" s="104"/>
      <c r="G544" s="104"/>
      <c r="H544" s="113"/>
      <c r="I544" s="113"/>
      <c r="J544" s="106"/>
      <c r="K544" s="107"/>
      <c r="L544" s="113">
        <v>13678.52</v>
      </c>
      <c r="M544" s="113">
        <v>0</v>
      </c>
      <c r="N544" s="31">
        <v>3419.63</v>
      </c>
      <c r="O544" s="32">
        <v>0</v>
      </c>
      <c r="P544" s="105">
        <v>18057.23</v>
      </c>
      <c r="Q544" s="105">
        <v>0</v>
      </c>
      <c r="R544" s="31">
        <v>0</v>
      </c>
      <c r="S544" s="32">
        <v>0</v>
      </c>
      <c r="T544" s="113">
        <v>0</v>
      </c>
      <c r="U544" s="113">
        <v>0</v>
      </c>
      <c r="V544" s="31">
        <v>0</v>
      </c>
      <c r="W544" s="32">
        <v>0</v>
      </c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1703</v>
      </c>
      <c r="B545" s="111" t="s">
        <v>897</v>
      </c>
      <c r="C545" s="112" t="s">
        <v>898</v>
      </c>
      <c r="D545" s="21">
        <f t="shared" si="16"/>
        <v>3875</v>
      </c>
      <c r="E545" s="24">
        <f t="shared" si="17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1703</v>
      </c>
      <c r="B546" s="111" t="s">
        <v>899</v>
      </c>
      <c r="C546" s="112" t="s">
        <v>900</v>
      </c>
      <c r="D546" s="21">
        <f t="shared" si="16"/>
        <v>7096</v>
      </c>
      <c r="E546" s="24">
        <f t="shared" si="17"/>
        <v>0</v>
      </c>
      <c r="F546" s="104"/>
      <c r="G546" s="104"/>
      <c r="H546" s="113"/>
      <c r="I546" s="113"/>
      <c r="J546" s="31">
        <v>3875</v>
      </c>
      <c r="K546" s="32">
        <v>0</v>
      </c>
      <c r="L546" s="113">
        <v>0</v>
      </c>
      <c r="M546" s="113">
        <v>0</v>
      </c>
      <c r="N546" s="31">
        <v>0</v>
      </c>
      <c r="O546" s="32">
        <v>0</v>
      </c>
      <c r="P546" s="113">
        <v>0</v>
      </c>
      <c r="Q546" s="113">
        <v>0</v>
      </c>
      <c r="R546" s="31">
        <v>0</v>
      </c>
      <c r="S546" s="32">
        <v>0</v>
      </c>
      <c r="T546" s="113">
        <v>7096</v>
      </c>
      <c r="U546" s="113">
        <v>0</v>
      </c>
      <c r="V546" s="31">
        <v>0</v>
      </c>
      <c r="W546" s="32">
        <v>0</v>
      </c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1703</v>
      </c>
      <c r="B547" s="111" t="s">
        <v>901</v>
      </c>
      <c r="C547" s="112" t="s">
        <v>902</v>
      </c>
      <c r="D547" s="21">
        <f t="shared" si="16"/>
        <v>784853</v>
      </c>
      <c r="E547" s="24">
        <f t="shared" si="17"/>
        <v>0</v>
      </c>
      <c r="F547" s="104"/>
      <c r="G547" s="104"/>
      <c r="H547" s="113">
        <v>7750</v>
      </c>
      <c r="I547" s="113">
        <v>0</v>
      </c>
      <c r="J547" s="31">
        <v>0</v>
      </c>
      <c r="K547" s="32">
        <v>0</v>
      </c>
      <c r="L547" s="113">
        <v>3875</v>
      </c>
      <c r="M547" s="113">
        <v>0</v>
      </c>
      <c r="N547" s="31">
        <v>3875</v>
      </c>
      <c r="O547" s="32">
        <v>0</v>
      </c>
      <c r="P547" s="113">
        <v>3875</v>
      </c>
      <c r="Q547" s="113">
        <v>0</v>
      </c>
      <c r="R547" s="31">
        <v>0</v>
      </c>
      <c r="S547" s="32">
        <v>0</v>
      </c>
      <c r="T547" s="113">
        <v>0</v>
      </c>
      <c r="U547" s="113">
        <v>0</v>
      </c>
      <c r="V547" s="31">
        <v>3548</v>
      </c>
      <c r="W547" s="32">
        <v>0</v>
      </c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1703</v>
      </c>
      <c r="B548" s="111" t="s">
        <v>903</v>
      </c>
      <c r="C548" s="112" t="s">
        <v>904</v>
      </c>
      <c r="D548" s="21">
        <f t="shared" si="16"/>
        <v>6551020</v>
      </c>
      <c r="E548" s="24">
        <f t="shared" si="17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31">
        <v>761930</v>
      </c>
      <c r="K548" s="32">
        <v>0</v>
      </c>
      <c r="L548" s="105">
        <v>761930</v>
      </c>
      <c r="M548" s="105">
        <v>0</v>
      </c>
      <c r="N548" s="106">
        <v>761930</v>
      </c>
      <c r="O548" s="107">
        <v>0</v>
      </c>
      <c r="P548" s="113">
        <v>761930</v>
      </c>
      <c r="Q548" s="113">
        <v>0</v>
      </c>
      <c r="R548" s="106">
        <v>761930</v>
      </c>
      <c r="S548" s="107">
        <v>0</v>
      </c>
      <c r="T548" s="105">
        <v>793480</v>
      </c>
      <c r="U548" s="105">
        <v>0</v>
      </c>
      <c r="V548" s="106">
        <v>777890</v>
      </c>
      <c r="W548" s="107">
        <v>0</v>
      </c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1703</v>
      </c>
      <c r="B549" s="111" t="s">
        <v>905</v>
      </c>
      <c r="C549" s="112" t="s">
        <v>906</v>
      </c>
      <c r="D549" s="21">
        <f t="shared" si="16"/>
        <v>5096237.87</v>
      </c>
      <c r="E549" s="24">
        <f t="shared" si="17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>
        <v>359910</v>
      </c>
      <c r="K549" s="107">
        <v>0</v>
      </c>
      <c r="L549" s="105">
        <v>359910</v>
      </c>
      <c r="M549" s="105">
        <v>0</v>
      </c>
      <c r="N549" s="106">
        <v>359910</v>
      </c>
      <c r="O549" s="107">
        <v>0</v>
      </c>
      <c r="P549" s="105">
        <v>359910</v>
      </c>
      <c r="Q549" s="105">
        <v>0</v>
      </c>
      <c r="R549" s="106">
        <v>359910</v>
      </c>
      <c r="S549" s="107">
        <v>0</v>
      </c>
      <c r="T549" s="105">
        <v>370020</v>
      </c>
      <c r="U549" s="105">
        <v>0</v>
      </c>
      <c r="V549" s="106">
        <v>364780</v>
      </c>
      <c r="W549" s="107">
        <v>0</v>
      </c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1703</v>
      </c>
      <c r="B550" s="111" t="s">
        <v>907</v>
      </c>
      <c r="C550" s="112" t="s">
        <v>908</v>
      </c>
      <c r="D550" s="21">
        <f t="shared" si="16"/>
        <v>18112101.710000001</v>
      </c>
      <c r="E550" s="24">
        <f t="shared" si="17"/>
        <v>51057.66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>
        <v>2201977.87</v>
      </c>
      <c r="K550" s="107">
        <v>0</v>
      </c>
      <c r="L550" s="105">
        <v>2437831.61</v>
      </c>
      <c r="M550" s="105">
        <v>1610.6</v>
      </c>
      <c r="N550" s="106">
        <v>2370510.16</v>
      </c>
      <c r="O550" s="107">
        <v>32443.87</v>
      </c>
      <c r="P550" s="105">
        <v>2273365.7999999998</v>
      </c>
      <c r="Q550" s="105">
        <v>1019.35</v>
      </c>
      <c r="R550" s="106">
        <v>2588254.92</v>
      </c>
      <c r="S550" s="107">
        <v>2554.84</v>
      </c>
      <c r="T550" s="105">
        <v>2440015.67</v>
      </c>
      <c r="U550" s="105">
        <v>2000</v>
      </c>
      <c r="V550" s="106">
        <v>2400086.89</v>
      </c>
      <c r="W550" s="107">
        <v>3080</v>
      </c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1703</v>
      </c>
      <c r="B551" s="111" t="s">
        <v>909</v>
      </c>
      <c r="C551" s="112" t="s">
        <v>910</v>
      </c>
      <c r="D551" s="21">
        <f t="shared" si="16"/>
        <v>4130287.0000000005</v>
      </c>
      <c r="E551" s="24">
        <f t="shared" si="17"/>
        <v>1610.6</v>
      </c>
      <c r="F551" s="104">
        <v>101310</v>
      </c>
      <c r="G551" s="104">
        <v>0</v>
      </c>
      <c r="H551" s="113">
        <v>148034.19</v>
      </c>
      <c r="I551" s="113">
        <v>0</v>
      </c>
      <c r="J551" s="106">
        <v>133550</v>
      </c>
      <c r="K551" s="107">
        <v>0</v>
      </c>
      <c r="L551" s="113">
        <v>126580.97</v>
      </c>
      <c r="M551" s="113">
        <v>0</v>
      </c>
      <c r="N551" s="31">
        <v>126910</v>
      </c>
      <c r="O551" s="32">
        <v>0</v>
      </c>
      <c r="P551" s="105">
        <v>119094.1</v>
      </c>
      <c r="Q551" s="105">
        <v>0</v>
      </c>
      <c r="R551" s="31">
        <v>131950</v>
      </c>
      <c r="S551" s="32">
        <v>0</v>
      </c>
      <c r="T551" s="113">
        <v>121630</v>
      </c>
      <c r="U551" s="113">
        <v>0</v>
      </c>
      <c r="V551" s="31">
        <v>122550</v>
      </c>
      <c r="W551" s="32">
        <v>0</v>
      </c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1703</v>
      </c>
      <c r="B552" s="111" t="s">
        <v>911</v>
      </c>
      <c r="C552" s="112" t="s">
        <v>912</v>
      </c>
      <c r="D552" s="21">
        <f t="shared" si="16"/>
        <v>23684534.949999999</v>
      </c>
      <c r="E552" s="24">
        <f t="shared" si="17"/>
        <v>4865.8100000000004</v>
      </c>
      <c r="F552" s="104">
        <v>2840070</v>
      </c>
      <c r="G552" s="104">
        <v>0</v>
      </c>
      <c r="H552" s="113">
        <v>2831470</v>
      </c>
      <c r="I552" s="113">
        <v>0</v>
      </c>
      <c r="J552" s="31">
        <v>3132227.74</v>
      </c>
      <c r="K552" s="32">
        <v>1610.6</v>
      </c>
      <c r="L552" s="113">
        <v>2861616.13</v>
      </c>
      <c r="M552" s="113">
        <v>4865.8100000000004</v>
      </c>
      <c r="N552" s="31">
        <v>2856457.14</v>
      </c>
      <c r="O552" s="32">
        <v>0</v>
      </c>
      <c r="P552" s="113">
        <v>2854209.68</v>
      </c>
      <c r="Q552" s="113">
        <v>0</v>
      </c>
      <c r="R552" s="31">
        <v>2836220</v>
      </c>
      <c r="S552" s="32">
        <v>0</v>
      </c>
      <c r="T552" s="113">
        <v>2836220</v>
      </c>
      <c r="U552" s="113">
        <v>0</v>
      </c>
      <c r="V552" s="31">
        <v>2903532</v>
      </c>
      <c r="W552" s="32">
        <v>0</v>
      </c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1703</v>
      </c>
      <c r="B553" s="111" t="s">
        <v>913</v>
      </c>
      <c r="C553" s="112" t="s">
        <v>914</v>
      </c>
      <c r="D553" s="21">
        <f t="shared" si="16"/>
        <v>6257430</v>
      </c>
      <c r="E553" s="24">
        <f t="shared" si="17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31">
        <v>864740</v>
      </c>
      <c r="K553" s="32">
        <v>0</v>
      </c>
      <c r="L553" s="105">
        <v>794910</v>
      </c>
      <c r="M553" s="105">
        <v>0</v>
      </c>
      <c r="N553" s="106">
        <v>796230</v>
      </c>
      <c r="O553" s="107">
        <v>0</v>
      </c>
      <c r="P553" s="113">
        <v>778220</v>
      </c>
      <c r="Q553" s="113">
        <v>0</v>
      </c>
      <c r="R553" s="106">
        <v>778220</v>
      </c>
      <c r="S553" s="107">
        <v>0</v>
      </c>
      <c r="T553" s="105">
        <v>778220</v>
      </c>
      <c r="U553" s="105">
        <v>0</v>
      </c>
      <c r="V553" s="106">
        <v>785810</v>
      </c>
      <c r="W553" s="107">
        <v>0</v>
      </c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1703</v>
      </c>
      <c r="B554" s="111" t="s">
        <v>915</v>
      </c>
      <c r="C554" s="112" t="s">
        <v>916</v>
      </c>
      <c r="D554" s="21">
        <f t="shared" si="16"/>
        <v>0</v>
      </c>
      <c r="E554" s="24">
        <f t="shared" si="17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1703</v>
      </c>
      <c r="B555" s="111" t="s">
        <v>917</v>
      </c>
      <c r="C555" s="112" t="s">
        <v>918</v>
      </c>
      <c r="D555" s="21">
        <f t="shared" si="16"/>
        <v>201600</v>
      </c>
      <c r="E555" s="24">
        <f t="shared" si="17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1703</v>
      </c>
      <c r="B556" s="111" t="s">
        <v>919</v>
      </c>
      <c r="C556" s="112" t="s">
        <v>920</v>
      </c>
      <c r="D556" s="21">
        <f t="shared" si="16"/>
        <v>2026410</v>
      </c>
      <c r="E556" s="24">
        <f t="shared" si="17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>
        <v>201600</v>
      </c>
      <c r="K556" s="107">
        <v>0</v>
      </c>
      <c r="L556" s="105">
        <v>186520</v>
      </c>
      <c r="M556" s="105">
        <v>0</v>
      </c>
      <c r="N556" s="106">
        <v>186520</v>
      </c>
      <c r="O556" s="107">
        <v>0</v>
      </c>
      <c r="P556" s="105">
        <v>186520</v>
      </c>
      <c r="Q556" s="105">
        <v>0</v>
      </c>
      <c r="R556" s="106">
        <v>186520</v>
      </c>
      <c r="S556" s="107">
        <v>0</v>
      </c>
      <c r="T556" s="105">
        <v>186520</v>
      </c>
      <c r="U556" s="105">
        <v>0</v>
      </c>
      <c r="V556" s="106">
        <v>186520</v>
      </c>
      <c r="W556" s="107">
        <v>0</v>
      </c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1703</v>
      </c>
      <c r="B557" s="111" t="s">
        <v>921</v>
      </c>
      <c r="C557" s="112" t="s">
        <v>922</v>
      </c>
      <c r="D557" s="21">
        <f t="shared" si="16"/>
        <v>3855030</v>
      </c>
      <c r="E557" s="24">
        <f t="shared" si="17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>
        <v>518520</v>
      </c>
      <c r="K557" s="107">
        <v>0</v>
      </c>
      <c r="L557" s="105">
        <v>473260</v>
      </c>
      <c r="M557" s="105">
        <v>0</v>
      </c>
      <c r="N557" s="106">
        <v>473260</v>
      </c>
      <c r="O557" s="107">
        <v>0</v>
      </c>
      <c r="P557" s="105">
        <v>473260</v>
      </c>
      <c r="Q557" s="105">
        <v>0</v>
      </c>
      <c r="R557" s="106">
        <v>473260</v>
      </c>
      <c r="S557" s="107">
        <v>0</v>
      </c>
      <c r="T557" s="105">
        <v>473260</v>
      </c>
      <c r="U557" s="105">
        <v>0</v>
      </c>
      <c r="V557" s="106">
        <v>473260</v>
      </c>
      <c r="W557" s="107">
        <v>0</v>
      </c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1703</v>
      </c>
      <c r="B558" s="111" t="s">
        <v>923</v>
      </c>
      <c r="C558" s="112" t="s">
        <v>924</v>
      </c>
      <c r="D558" s="21">
        <f t="shared" si="16"/>
        <v>60330</v>
      </c>
      <c r="E558" s="24">
        <f t="shared" si="17"/>
        <v>0</v>
      </c>
      <c r="F558" s="104"/>
      <c r="G558" s="104"/>
      <c r="H558" s="113"/>
      <c r="I558" s="113"/>
      <c r="J558" s="106"/>
      <c r="K558" s="107"/>
      <c r="L558" s="113">
        <v>40220</v>
      </c>
      <c r="M558" s="113">
        <v>0</v>
      </c>
      <c r="N558" s="31">
        <v>10055</v>
      </c>
      <c r="O558" s="32">
        <v>0</v>
      </c>
      <c r="P558" s="105">
        <v>10055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0</v>
      </c>
      <c r="W558" s="32">
        <v>0</v>
      </c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1703</v>
      </c>
      <c r="B559" s="111" t="s">
        <v>925</v>
      </c>
      <c r="C559" s="112" t="s">
        <v>926</v>
      </c>
      <c r="D559" s="21">
        <f t="shared" si="16"/>
        <v>0</v>
      </c>
      <c r="E559" s="24">
        <f t="shared" si="17"/>
        <v>0</v>
      </c>
      <c r="F559" s="104"/>
      <c r="G559" s="104"/>
      <c r="H559" s="105"/>
      <c r="I559" s="105"/>
      <c r="J559" s="31"/>
      <c r="K559" s="32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1703</v>
      </c>
      <c r="B560" s="111" t="s">
        <v>927</v>
      </c>
      <c r="C560" s="112" t="s">
        <v>928</v>
      </c>
      <c r="D560" s="21">
        <f t="shared" si="16"/>
        <v>0</v>
      </c>
      <c r="E560" s="24">
        <f t="shared" si="17"/>
        <v>0</v>
      </c>
      <c r="F560" s="104"/>
      <c r="G560" s="104"/>
      <c r="H560" s="113"/>
      <c r="I560" s="113"/>
      <c r="J560" s="106"/>
      <c r="K560" s="107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1703</v>
      </c>
      <c r="B561" s="111" t="s">
        <v>929</v>
      </c>
      <c r="C561" s="112" t="s">
        <v>930</v>
      </c>
      <c r="D561" s="21">
        <f t="shared" si="16"/>
        <v>0</v>
      </c>
      <c r="E561" s="24">
        <f t="shared" si="17"/>
        <v>0</v>
      </c>
      <c r="F561" s="104"/>
      <c r="G561" s="104"/>
      <c r="H561" s="105"/>
      <c r="I561" s="105"/>
      <c r="J561" s="31"/>
      <c r="K561" s="32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1703</v>
      </c>
      <c r="B562" s="111" t="s">
        <v>931</v>
      </c>
      <c r="C562" s="112" t="s">
        <v>932</v>
      </c>
      <c r="D562" s="21">
        <f t="shared" si="16"/>
        <v>0</v>
      </c>
      <c r="E562" s="24">
        <f t="shared" si="17"/>
        <v>0</v>
      </c>
      <c r="F562" s="104"/>
      <c r="G562" s="104"/>
      <c r="H562" s="113"/>
      <c r="I562" s="113"/>
      <c r="J562" s="106"/>
      <c r="K562" s="107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1703</v>
      </c>
      <c r="B563" s="111" t="s">
        <v>933</v>
      </c>
      <c r="C563" s="112" t="s">
        <v>934</v>
      </c>
      <c r="D563" s="21">
        <f t="shared" si="16"/>
        <v>224500</v>
      </c>
      <c r="E563" s="24">
        <f t="shared" si="17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1703</v>
      </c>
      <c r="B564" s="111" t="s">
        <v>935</v>
      </c>
      <c r="C564" s="112" t="s">
        <v>936</v>
      </c>
      <c r="D564" s="21">
        <f t="shared" si="16"/>
        <v>2072975.4000000001</v>
      </c>
      <c r="E564" s="24">
        <f t="shared" si="17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>
        <v>224500</v>
      </c>
      <c r="K564" s="32">
        <v>0</v>
      </c>
      <c r="L564" s="113">
        <v>224500</v>
      </c>
      <c r="M564" s="113">
        <v>0</v>
      </c>
      <c r="N564" s="31">
        <v>316713.34000000003</v>
      </c>
      <c r="O564" s="32">
        <v>0</v>
      </c>
      <c r="P564" s="113">
        <v>230100</v>
      </c>
      <c r="Q564" s="113">
        <v>0</v>
      </c>
      <c r="R564" s="31">
        <v>281041.94</v>
      </c>
      <c r="S564" s="32">
        <v>0</v>
      </c>
      <c r="T564" s="113">
        <v>235700</v>
      </c>
      <c r="U564" s="113">
        <v>0</v>
      </c>
      <c r="V564" s="31">
        <v>235700</v>
      </c>
      <c r="W564" s="32">
        <v>0</v>
      </c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1703</v>
      </c>
      <c r="B565" s="111" t="s">
        <v>937</v>
      </c>
      <c r="C565" s="112" t="s">
        <v>938</v>
      </c>
      <c r="D565" s="21">
        <f t="shared" si="16"/>
        <v>912775</v>
      </c>
      <c r="E565" s="24">
        <f t="shared" si="17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>
        <v>7000</v>
      </c>
      <c r="K565" s="32">
        <v>0</v>
      </c>
      <c r="L565" s="113">
        <v>7000</v>
      </c>
      <c r="M565" s="113">
        <v>0</v>
      </c>
      <c r="N565" s="31">
        <v>7000</v>
      </c>
      <c r="O565" s="32">
        <v>0</v>
      </c>
      <c r="P565" s="113">
        <v>7000</v>
      </c>
      <c r="Q565" s="113">
        <v>0</v>
      </c>
      <c r="R565" s="31">
        <v>7000</v>
      </c>
      <c r="S565" s="32">
        <v>0</v>
      </c>
      <c r="T565" s="113">
        <v>7000</v>
      </c>
      <c r="U565" s="113">
        <v>0</v>
      </c>
      <c r="V565" s="31">
        <v>7000</v>
      </c>
      <c r="W565" s="32">
        <v>0</v>
      </c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1703</v>
      </c>
      <c r="B566" s="111" t="s">
        <v>939</v>
      </c>
      <c r="C566" s="112" t="s">
        <v>940</v>
      </c>
      <c r="D566" s="21">
        <f t="shared" si="16"/>
        <v>6210637.6699999999</v>
      </c>
      <c r="E566" s="24">
        <f t="shared" si="17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31">
        <v>856775</v>
      </c>
      <c r="K566" s="32">
        <v>0</v>
      </c>
      <c r="L566" s="105">
        <v>402342.67</v>
      </c>
      <c r="M566" s="105">
        <v>0</v>
      </c>
      <c r="N566" s="106">
        <v>956850</v>
      </c>
      <c r="O566" s="107">
        <v>0</v>
      </c>
      <c r="P566" s="113">
        <v>801000</v>
      </c>
      <c r="Q566" s="113">
        <v>0</v>
      </c>
      <c r="R566" s="106">
        <v>1056630</v>
      </c>
      <c r="S566" s="107">
        <v>0</v>
      </c>
      <c r="T566" s="105">
        <v>799485</v>
      </c>
      <c r="U566" s="105">
        <v>0</v>
      </c>
      <c r="V566" s="106">
        <v>894330</v>
      </c>
      <c r="W566" s="107">
        <v>0</v>
      </c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1703</v>
      </c>
      <c r="B567" s="111" t="s">
        <v>941</v>
      </c>
      <c r="C567" s="112" t="s">
        <v>1610</v>
      </c>
      <c r="D567" s="21">
        <f t="shared" si="16"/>
        <v>0</v>
      </c>
      <c r="E567" s="24">
        <f t="shared" si="17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1703</v>
      </c>
      <c r="B568" s="111" t="s">
        <v>1611</v>
      </c>
      <c r="C568" s="112" t="s">
        <v>1612</v>
      </c>
      <c r="D568" s="21">
        <f t="shared" si="16"/>
        <v>23640</v>
      </c>
      <c r="E568" s="24">
        <f t="shared" si="17"/>
        <v>0</v>
      </c>
      <c r="F568" s="104"/>
      <c r="G568" s="104"/>
      <c r="H568" s="113"/>
      <c r="I568" s="113"/>
      <c r="J568" s="106"/>
      <c r="K568" s="107"/>
      <c r="L568" s="113"/>
      <c r="M568" s="113"/>
      <c r="N568" s="31"/>
      <c r="O568" s="32"/>
      <c r="P568" s="105">
        <v>23640</v>
      </c>
      <c r="Q568" s="105">
        <v>0</v>
      </c>
      <c r="R568" s="31">
        <v>0</v>
      </c>
      <c r="S568" s="32">
        <v>0</v>
      </c>
      <c r="T568" s="113">
        <v>0</v>
      </c>
      <c r="U568" s="113">
        <v>0</v>
      </c>
      <c r="V568" s="31">
        <v>0</v>
      </c>
      <c r="W568" s="32">
        <v>0</v>
      </c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1703</v>
      </c>
      <c r="B569" s="111" t="s">
        <v>942</v>
      </c>
      <c r="C569" s="112" t="s">
        <v>943</v>
      </c>
      <c r="D569" s="21">
        <f t="shared" si="16"/>
        <v>371370.4</v>
      </c>
      <c r="E569" s="24">
        <f t="shared" si="17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1703</v>
      </c>
      <c r="B570" s="111" t="s">
        <v>944</v>
      </c>
      <c r="C570" s="112" t="s">
        <v>945</v>
      </c>
      <c r="D570" s="21">
        <f t="shared" si="16"/>
        <v>3614324.7700000005</v>
      </c>
      <c r="E570" s="24">
        <f t="shared" si="17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>
        <v>371370.4</v>
      </c>
      <c r="K570" s="32">
        <v>0</v>
      </c>
      <c r="L570" s="113">
        <v>409946.53</v>
      </c>
      <c r="M570" s="113">
        <v>0</v>
      </c>
      <c r="N570" s="31">
        <v>380451.94</v>
      </c>
      <c r="O570" s="32">
        <v>0</v>
      </c>
      <c r="P570" s="113">
        <v>379393.25</v>
      </c>
      <c r="Q570" s="113">
        <v>0</v>
      </c>
      <c r="R570" s="31">
        <v>379888.2</v>
      </c>
      <c r="S570" s="32">
        <v>0</v>
      </c>
      <c r="T570" s="113">
        <v>377534.2</v>
      </c>
      <c r="U570" s="113">
        <v>0</v>
      </c>
      <c r="V570" s="31">
        <v>377738.02</v>
      </c>
      <c r="W570" s="32">
        <v>0</v>
      </c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1703</v>
      </c>
      <c r="B571" s="111" t="s">
        <v>946</v>
      </c>
      <c r="C571" s="112" t="s">
        <v>947</v>
      </c>
      <c r="D571" s="21">
        <f t="shared" si="16"/>
        <v>4617898.46</v>
      </c>
      <c r="E571" s="24">
        <f t="shared" si="17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>
        <v>557055.6</v>
      </c>
      <c r="K571" s="32">
        <v>0</v>
      </c>
      <c r="L571" s="113">
        <v>614919.80000000005</v>
      </c>
      <c r="M571" s="113">
        <v>0</v>
      </c>
      <c r="N571" s="31">
        <v>570677.91</v>
      </c>
      <c r="O571" s="32">
        <v>0</v>
      </c>
      <c r="P571" s="113">
        <v>569089.87</v>
      </c>
      <c r="Q571" s="113">
        <v>0</v>
      </c>
      <c r="R571" s="31">
        <v>569832.30000000005</v>
      </c>
      <c r="S571" s="32">
        <v>0</v>
      </c>
      <c r="T571" s="113">
        <v>566301.30000000005</v>
      </c>
      <c r="U571" s="113">
        <v>0</v>
      </c>
      <c r="V571" s="31">
        <v>566607.03</v>
      </c>
      <c r="W571" s="32">
        <v>0</v>
      </c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1703</v>
      </c>
      <c r="B572" s="111" t="s">
        <v>948</v>
      </c>
      <c r="C572" s="112" t="s">
        <v>949</v>
      </c>
      <c r="D572" s="21">
        <f t="shared" si="16"/>
        <v>285366.2</v>
      </c>
      <c r="E572" s="24">
        <f t="shared" si="17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>
        <v>31994.7</v>
      </c>
      <c r="K572" s="32">
        <v>0</v>
      </c>
      <c r="L572" s="113">
        <v>31994.7</v>
      </c>
      <c r="M572" s="113">
        <v>0</v>
      </c>
      <c r="N572" s="31">
        <v>31994.7</v>
      </c>
      <c r="O572" s="32">
        <v>0</v>
      </c>
      <c r="P572" s="113">
        <v>31994.7</v>
      </c>
      <c r="Q572" s="113">
        <v>0</v>
      </c>
      <c r="R572" s="31">
        <v>31994.7</v>
      </c>
      <c r="S572" s="32">
        <v>0</v>
      </c>
      <c r="T572" s="113">
        <v>32564.1</v>
      </c>
      <c r="U572" s="113">
        <v>0</v>
      </c>
      <c r="V572" s="31">
        <v>32564.1</v>
      </c>
      <c r="W572" s="32">
        <v>0</v>
      </c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1703</v>
      </c>
      <c r="B573" s="111" t="s">
        <v>950</v>
      </c>
      <c r="C573" s="112" t="s">
        <v>951</v>
      </c>
      <c r="D573" s="21">
        <f t="shared" si="16"/>
        <v>402004</v>
      </c>
      <c r="E573" s="24">
        <f t="shared" si="17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>
        <v>26825</v>
      </c>
      <c r="K573" s="32">
        <v>0</v>
      </c>
      <c r="L573" s="113">
        <v>15195</v>
      </c>
      <c r="M573" s="113">
        <v>0</v>
      </c>
      <c r="N573" s="31">
        <v>15195</v>
      </c>
      <c r="O573" s="32">
        <v>0</v>
      </c>
      <c r="P573" s="113">
        <v>15195</v>
      </c>
      <c r="Q573" s="113">
        <v>0</v>
      </c>
      <c r="R573" s="31">
        <v>25325</v>
      </c>
      <c r="S573" s="32">
        <v>0</v>
      </c>
      <c r="T573" s="113">
        <v>25325</v>
      </c>
      <c r="U573" s="113">
        <v>0</v>
      </c>
      <c r="V573" s="31">
        <v>12663</v>
      </c>
      <c r="W573" s="32">
        <v>0</v>
      </c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1703</v>
      </c>
      <c r="B574" s="111" t="s">
        <v>952</v>
      </c>
      <c r="C574" s="112" t="s">
        <v>953</v>
      </c>
      <c r="D574" s="21">
        <f t="shared" si="16"/>
        <v>1580610</v>
      </c>
      <c r="E574" s="24">
        <f t="shared" si="17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>
        <v>272268</v>
      </c>
      <c r="K574" s="32">
        <v>0</v>
      </c>
      <c r="L574" s="113">
        <v>208895</v>
      </c>
      <c r="M574" s="113">
        <v>0</v>
      </c>
      <c r="N574" s="31">
        <v>181771</v>
      </c>
      <c r="O574" s="32">
        <v>0</v>
      </c>
      <c r="P574" s="113">
        <v>178530</v>
      </c>
      <c r="Q574" s="113">
        <v>0</v>
      </c>
      <c r="R574" s="31">
        <v>280829</v>
      </c>
      <c r="S574" s="32">
        <v>0</v>
      </c>
      <c r="T574" s="113">
        <v>304817</v>
      </c>
      <c r="U574" s="113">
        <v>0</v>
      </c>
      <c r="V574" s="31">
        <v>183650</v>
      </c>
      <c r="W574" s="32">
        <v>0</v>
      </c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1703</v>
      </c>
      <c r="B575" s="111" t="s">
        <v>954</v>
      </c>
      <c r="C575" s="112" t="s">
        <v>955</v>
      </c>
      <c r="D575" s="21">
        <f t="shared" si="16"/>
        <v>62671.4</v>
      </c>
      <c r="E575" s="24">
        <f t="shared" si="17"/>
        <v>0</v>
      </c>
      <c r="F575" s="104"/>
      <c r="G575" s="104"/>
      <c r="H575" s="105">
        <v>12000</v>
      </c>
      <c r="I575" s="105">
        <v>0</v>
      </c>
      <c r="J575" s="31">
        <v>6000</v>
      </c>
      <c r="K575" s="32">
        <v>0</v>
      </c>
      <c r="L575" s="105">
        <v>6000</v>
      </c>
      <c r="M575" s="105">
        <v>0</v>
      </c>
      <c r="N575" s="106">
        <v>6000</v>
      </c>
      <c r="O575" s="107">
        <v>0</v>
      </c>
      <c r="P575" s="113">
        <v>6000</v>
      </c>
      <c r="Q575" s="113">
        <v>0</v>
      </c>
      <c r="R575" s="106">
        <v>6000</v>
      </c>
      <c r="S575" s="107">
        <v>0</v>
      </c>
      <c r="T575" s="105">
        <v>6000</v>
      </c>
      <c r="U575" s="105">
        <v>0</v>
      </c>
      <c r="V575" s="106">
        <v>0</v>
      </c>
      <c r="W575" s="107">
        <v>0</v>
      </c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1703</v>
      </c>
      <c r="B576" s="111" t="s">
        <v>956</v>
      </c>
      <c r="C576" s="112" t="s">
        <v>1613</v>
      </c>
      <c r="D576" s="21">
        <f t="shared" si="16"/>
        <v>1679240.2000000002</v>
      </c>
      <c r="E576" s="24">
        <f t="shared" si="17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>
        <v>20671.400000000001</v>
      </c>
      <c r="K576" s="107">
        <v>0</v>
      </c>
      <c r="L576" s="105">
        <v>19016.400000000001</v>
      </c>
      <c r="M576" s="105">
        <v>0</v>
      </c>
      <c r="N576" s="106">
        <v>19414</v>
      </c>
      <c r="O576" s="107">
        <v>0</v>
      </c>
      <c r="P576" s="105">
        <v>19826.599999999999</v>
      </c>
      <c r="Q576" s="105">
        <v>0</v>
      </c>
      <c r="R576" s="106">
        <v>19826.599999999999</v>
      </c>
      <c r="S576" s="107">
        <v>0</v>
      </c>
      <c r="T576" s="105">
        <v>19826.599999999999</v>
      </c>
      <c r="U576" s="105">
        <v>0</v>
      </c>
      <c r="V576" s="106">
        <v>19826.599999999999</v>
      </c>
      <c r="W576" s="107">
        <v>0</v>
      </c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1703</v>
      </c>
      <c r="B577" s="111" t="s">
        <v>957</v>
      </c>
      <c r="C577" s="112" t="s">
        <v>1684</v>
      </c>
      <c r="D577" s="21">
        <f t="shared" si="16"/>
        <v>12070664</v>
      </c>
      <c r="E577" s="24">
        <f t="shared" si="17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106">
        <v>1524609</v>
      </c>
      <c r="K577" s="107">
        <v>0</v>
      </c>
      <c r="L577" s="113">
        <v>1510000</v>
      </c>
      <c r="M577" s="113">
        <v>0</v>
      </c>
      <c r="N577" s="31">
        <v>1502241</v>
      </c>
      <c r="O577" s="32">
        <v>0</v>
      </c>
      <c r="P577" s="105">
        <v>3500</v>
      </c>
      <c r="Q577" s="105">
        <v>0</v>
      </c>
      <c r="R577" s="31">
        <v>1497805</v>
      </c>
      <c r="S577" s="32">
        <v>0</v>
      </c>
      <c r="T577" s="113">
        <v>3500</v>
      </c>
      <c r="U577" s="113">
        <v>0</v>
      </c>
      <c r="V577" s="31">
        <v>4453314</v>
      </c>
      <c r="W577" s="32">
        <v>0</v>
      </c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1703</v>
      </c>
      <c r="B578" s="111" t="s">
        <v>958</v>
      </c>
      <c r="C578" s="112" t="s">
        <v>1685</v>
      </c>
      <c r="D578" s="21">
        <f t="shared" si="16"/>
        <v>399709.69</v>
      </c>
      <c r="E578" s="24">
        <f t="shared" si="17"/>
        <v>467.75</v>
      </c>
      <c r="F578" s="104">
        <v>43725.81</v>
      </c>
      <c r="G578" s="104">
        <v>0</v>
      </c>
      <c r="H578" s="113">
        <v>49080.65</v>
      </c>
      <c r="I578" s="113">
        <v>0</v>
      </c>
      <c r="J578" s="31">
        <v>45000</v>
      </c>
      <c r="K578" s="32">
        <v>0</v>
      </c>
      <c r="L578" s="113">
        <v>54919.360000000001</v>
      </c>
      <c r="M578" s="113">
        <v>467.75</v>
      </c>
      <c r="N578" s="31">
        <v>46870.97</v>
      </c>
      <c r="O578" s="32">
        <v>0</v>
      </c>
      <c r="P578" s="113">
        <v>43612.9</v>
      </c>
      <c r="Q578" s="113">
        <v>0</v>
      </c>
      <c r="R578" s="31">
        <v>44000</v>
      </c>
      <c r="S578" s="32">
        <v>0</v>
      </c>
      <c r="T578" s="113">
        <v>62000</v>
      </c>
      <c r="U578" s="113">
        <v>0</v>
      </c>
      <c r="V578" s="31">
        <v>55500</v>
      </c>
      <c r="W578" s="32">
        <v>0</v>
      </c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1703</v>
      </c>
      <c r="B579" s="111" t="s">
        <v>959</v>
      </c>
      <c r="C579" s="112" t="s">
        <v>960</v>
      </c>
      <c r="D579" s="21">
        <f t="shared" ref="D579:D642" si="18">F579+H579+J580+L579+N579+P579+R579+T579+V579+X579+Z579+AB579</f>
        <v>4101973</v>
      </c>
      <c r="E579" s="24">
        <f t="shared" ref="E579:E642" si="19">G579+I579+K580+M579+O579+Q579+S579+U579+W579+Y579+AA579+AC579</f>
        <v>0</v>
      </c>
      <c r="F579" s="104"/>
      <c r="G579" s="104"/>
      <c r="H579" s="105"/>
      <c r="I579" s="105"/>
      <c r="J579" s="31"/>
      <c r="K579" s="32"/>
      <c r="L579" s="105">
        <v>2837636</v>
      </c>
      <c r="M579" s="105">
        <v>0</v>
      </c>
      <c r="N579" s="106">
        <v>0</v>
      </c>
      <c r="O579" s="107">
        <v>0</v>
      </c>
      <c r="P579" s="113">
        <v>0</v>
      </c>
      <c r="Q579" s="113">
        <v>0</v>
      </c>
      <c r="R579" s="106">
        <v>1264337</v>
      </c>
      <c r="S579" s="107">
        <v>0</v>
      </c>
      <c r="T579" s="105">
        <v>0</v>
      </c>
      <c r="U579" s="105">
        <v>0</v>
      </c>
      <c r="V579" s="106">
        <v>0</v>
      </c>
      <c r="W579" s="107">
        <v>0</v>
      </c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1703</v>
      </c>
      <c r="B580" s="111" t="s">
        <v>961</v>
      </c>
      <c r="C580" s="112" t="s">
        <v>962</v>
      </c>
      <c r="D580" s="21">
        <f t="shared" si="18"/>
        <v>0</v>
      </c>
      <c r="E580" s="24">
        <f t="shared" si="19"/>
        <v>0</v>
      </c>
      <c r="F580" s="104"/>
      <c r="G580" s="104"/>
      <c r="H580" s="113"/>
      <c r="I580" s="113"/>
      <c r="J580" s="106"/>
      <c r="K580" s="107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1703</v>
      </c>
      <c r="B581" s="111" t="s">
        <v>963</v>
      </c>
      <c r="C581" s="112" t="s">
        <v>1686</v>
      </c>
      <c r="D581" s="21">
        <f t="shared" si="18"/>
        <v>0</v>
      </c>
      <c r="E581" s="24">
        <f t="shared" si="19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1703</v>
      </c>
      <c r="B582" s="111" t="s">
        <v>964</v>
      </c>
      <c r="C582" s="112" t="s">
        <v>1687</v>
      </c>
      <c r="D582" s="21">
        <f t="shared" si="18"/>
        <v>1055468</v>
      </c>
      <c r="E582" s="24">
        <f t="shared" si="19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1703</v>
      </c>
      <c r="B583" s="111" t="s">
        <v>965</v>
      </c>
      <c r="C583" s="112" t="s">
        <v>966</v>
      </c>
      <c r="D583" s="21">
        <f t="shared" si="18"/>
        <v>13822508</v>
      </c>
      <c r="E583" s="24">
        <f t="shared" si="19"/>
        <v>792924</v>
      </c>
      <c r="F583" s="104">
        <v>1565237</v>
      </c>
      <c r="G583" s="104">
        <v>0</v>
      </c>
      <c r="H583" s="113">
        <v>1055468</v>
      </c>
      <c r="I583" s="113">
        <v>0</v>
      </c>
      <c r="J583" s="31">
        <v>1055468</v>
      </c>
      <c r="K583" s="32">
        <v>0</v>
      </c>
      <c r="L583" s="113">
        <v>2797048</v>
      </c>
      <c r="M583" s="113">
        <v>0</v>
      </c>
      <c r="N583" s="31">
        <v>100931</v>
      </c>
      <c r="O583" s="32">
        <v>0</v>
      </c>
      <c r="P583" s="113">
        <v>2182060</v>
      </c>
      <c r="Q583" s="113">
        <v>792924</v>
      </c>
      <c r="R583" s="31">
        <v>656968</v>
      </c>
      <c r="S583" s="32">
        <v>0</v>
      </c>
      <c r="T583" s="113">
        <v>1958023</v>
      </c>
      <c r="U583" s="113">
        <v>0</v>
      </c>
      <c r="V583" s="31">
        <v>3401874</v>
      </c>
      <c r="W583" s="32">
        <v>0</v>
      </c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1703</v>
      </c>
      <c r="B584" s="111" t="s">
        <v>967</v>
      </c>
      <c r="C584" s="112" t="s">
        <v>968</v>
      </c>
      <c r="D584" s="21">
        <f t="shared" si="18"/>
        <v>2781915</v>
      </c>
      <c r="E584" s="24">
        <f t="shared" si="19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>
        <v>104899</v>
      </c>
      <c r="K584" s="32">
        <v>0</v>
      </c>
      <c r="L584" s="113">
        <v>397806</v>
      </c>
      <c r="M584" s="113">
        <v>0</v>
      </c>
      <c r="N584" s="31">
        <v>1576953</v>
      </c>
      <c r="O584" s="32">
        <v>0</v>
      </c>
      <c r="P584" s="113">
        <v>172255</v>
      </c>
      <c r="Q584" s="113">
        <v>0</v>
      </c>
      <c r="R584" s="31">
        <v>77560</v>
      </c>
      <c r="S584" s="32">
        <v>0</v>
      </c>
      <c r="T584" s="113">
        <v>188698</v>
      </c>
      <c r="U584" s="113">
        <v>0</v>
      </c>
      <c r="V584" s="31">
        <v>158845</v>
      </c>
      <c r="W584" s="32">
        <v>0</v>
      </c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1703</v>
      </c>
      <c r="B585" s="111" t="s">
        <v>969</v>
      </c>
      <c r="C585" s="112" t="s">
        <v>970</v>
      </c>
      <c r="D585" s="21">
        <f t="shared" si="18"/>
        <v>0</v>
      </c>
      <c r="E585" s="24">
        <f t="shared" si="19"/>
        <v>0</v>
      </c>
      <c r="F585" s="104"/>
      <c r="G585" s="104"/>
      <c r="H585" s="105"/>
      <c r="I585" s="105"/>
      <c r="J585" s="31"/>
      <c r="K585" s="32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1703</v>
      </c>
      <c r="B586" s="111" t="s">
        <v>971</v>
      </c>
      <c r="C586" s="112" t="s">
        <v>972</v>
      </c>
      <c r="D586" s="21">
        <f t="shared" si="18"/>
        <v>0</v>
      </c>
      <c r="E586" s="24">
        <f t="shared" si="19"/>
        <v>0</v>
      </c>
      <c r="F586" s="104"/>
      <c r="G586" s="104"/>
      <c r="H586" s="113"/>
      <c r="I586" s="113"/>
      <c r="J586" s="106"/>
      <c r="K586" s="107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1703</v>
      </c>
      <c r="B587" s="111" t="s">
        <v>973</v>
      </c>
      <c r="C587" s="112" t="s">
        <v>974</v>
      </c>
      <c r="D587" s="21">
        <f t="shared" si="18"/>
        <v>214000</v>
      </c>
      <c r="E587" s="24">
        <f t="shared" si="19"/>
        <v>13032</v>
      </c>
      <c r="F587" s="104"/>
      <c r="G587" s="104"/>
      <c r="H587" s="113"/>
      <c r="I587" s="113"/>
      <c r="J587" s="31"/>
      <c r="K587" s="32"/>
      <c r="L587" s="113">
        <v>214000</v>
      </c>
      <c r="M587" s="113">
        <v>0</v>
      </c>
      <c r="N587" s="31">
        <v>0</v>
      </c>
      <c r="O587" s="32">
        <v>13032</v>
      </c>
      <c r="P587" s="113">
        <v>0</v>
      </c>
      <c r="Q587" s="113">
        <v>0</v>
      </c>
      <c r="R587" s="31">
        <v>0</v>
      </c>
      <c r="S587" s="32">
        <v>0</v>
      </c>
      <c r="T587" s="113">
        <v>0</v>
      </c>
      <c r="U587" s="113">
        <v>0</v>
      </c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1703</v>
      </c>
      <c r="B588" s="111" t="s">
        <v>975</v>
      </c>
      <c r="C588" s="112" t="s">
        <v>1614</v>
      </c>
      <c r="D588" s="21">
        <f t="shared" si="18"/>
        <v>0</v>
      </c>
      <c r="E588" s="24">
        <f t="shared" si="19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>
        <v>0</v>
      </c>
      <c r="W588" s="32">
        <v>0</v>
      </c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1703</v>
      </c>
      <c r="B589" s="111" t="s">
        <v>976</v>
      </c>
      <c r="C589" s="112" t="s">
        <v>1615</v>
      </c>
      <c r="D589" s="21">
        <f t="shared" si="18"/>
        <v>13032</v>
      </c>
      <c r="E589" s="24">
        <f t="shared" si="19"/>
        <v>0</v>
      </c>
      <c r="F589" s="104"/>
      <c r="G589" s="104"/>
      <c r="H589" s="113"/>
      <c r="I589" s="113"/>
      <c r="J589" s="31"/>
      <c r="K589" s="32"/>
      <c r="L589" s="113"/>
      <c r="M589" s="113"/>
      <c r="N589" s="31">
        <v>13032</v>
      </c>
      <c r="O589" s="32">
        <v>0</v>
      </c>
      <c r="P589" s="113">
        <v>0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1703</v>
      </c>
      <c r="B590" s="111" t="s">
        <v>977</v>
      </c>
      <c r="C590" s="112" t="s">
        <v>978</v>
      </c>
      <c r="D590" s="21">
        <f t="shared" si="18"/>
        <v>340</v>
      </c>
      <c r="E590" s="24">
        <f t="shared" si="19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1703</v>
      </c>
      <c r="B591" s="111" t="s">
        <v>979</v>
      </c>
      <c r="C591" s="112" t="s">
        <v>980</v>
      </c>
      <c r="D591" s="21">
        <f t="shared" si="18"/>
        <v>272660</v>
      </c>
      <c r="E591" s="24">
        <f t="shared" si="19"/>
        <v>0</v>
      </c>
      <c r="F591" s="104">
        <v>340</v>
      </c>
      <c r="G591" s="104">
        <v>0</v>
      </c>
      <c r="H591" s="105">
        <v>340</v>
      </c>
      <c r="I591" s="105">
        <v>0</v>
      </c>
      <c r="J591" s="31">
        <v>340</v>
      </c>
      <c r="K591" s="32">
        <v>0</v>
      </c>
      <c r="L591" s="105">
        <v>340</v>
      </c>
      <c r="M591" s="105">
        <v>0</v>
      </c>
      <c r="N591" s="106">
        <v>340</v>
      </c>
      <c r="O591" s="107">
        <v>0</v>
      </c>
      <c r="P591" s="113">
        <v>340</v>
      </c>
      <c r="Q591" s="113">
        <v>0</v>
      </c>
      <c r="R591" s="106">
        <v>340</v>
      </c>
      <c r="S591" s="107">
        <v>0</v>
      </c>
      <c r="T591" s="105">
        <v>340</v>
      </c>
      <c r="U591" s="105">
        <v>0</v>
      </c>
      <c r="V591" s="106">
        <v>340</v>
      </c>
      <c r="W591" s="107">
        <v>0</v>
      </c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1703</v>
      </c>
      <c r="B592" s="111" t="s">
        <v>981</v>
      </c>
      <c r="C592" s="112" t="s">
        <v>982</v>
      </c>
      <c r="D592" s="21">
        <f t="shared" si="18"/>
        <v>850356.64</v>
      </c>
      <c r="E592" s="24">
        <f t="shared" si="19"/>
        <v>450</v>
      </c>
      <c r="F592" s="104">
        <v>41550</v>
      </c>
      <c r="G592" s="104">
        <v>0</v>
      </c>
      <c r="H592" s="113">
        <v>29300</v>
      </c>
      <c r="I592" s="113">
        <v>0</v>
      </c>
      <c r="J592" s="106">
        <v>269940</v>
      </c>
      <c r="K592" s="107">
        <v>0</v>
      </c>
      <c r="L592" s="113">
        <v>195287</v>
      </c>
      <c r="M592" s="113">
        <v>0</v>
      </c>
      <c r="N592" s="31">
        <v>178700</v>
      </c>
      <c r="O592" s="32">
        <v>0</v>
      </c>
      <c r="P592" s="105">
        <v>114750</v>
      </c>
      <c r="Q592" s="105">
        <v>450</v>
      </c>
      <c r="R592" s="31">
        <v>16410</v>
      </c>
      <c r="S592" s="32">
        <v>0</v>
      </c>
      <c r="T592" s="113">
        <v>119650</v>
      </c>
      <c r="U592" s="113">
        <v>0</v>
      </c>
      <c r="V592" s="31">
        <v>62900</v>
      </c>
      <c r="W592" s="32">
        <v>0</v>
      </c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1703</v>
      </c>
      <c r="B593" s="111" t="s">
        <v>983</v>
      </c>
      <c r="C593" s="112" t="s">
        <v>1616</v>
      </c>
      <c r="D593" s="21">
        <f t="shared" si="18"/>
        <v>467739</v>
      </c>
      <c r="E593" s="24">
        <f t="shared" si="19"/>
        <v>0</v>
      </c>
      <c r="F593" s="104"/>
      <c r="G593" s="104"/>
      <c r="H593" s="113">
        <v>15500</v>
      </c>
      <c r="I593" s="113">
        <v>0</v>
      </c>
      <c r="J593" s="31">
        <v>91809.64</v>
      </c>
      <c r="K593" s="32">
        <v>0</v>
      </c>
      <c r="L593" s="113">
        <v>10630</v>
      </c>
      <c r="M593" s="113">
        <v>0</v>
      </c>
      <c r="N593" s="31">
        <v>34772</v>
      </c>
      <c r="O593" s="32">
        <v>0</v>
      </c>
      <c r="P593" s="113">
        <v>7987</v>
      </c>
      <c r="Q593" s="113">
        <v>0</v>
      </c>
      <c r="R593" s="31">
        <v>15950</v>
      </c>
      <c r="S593" s="32">
        <v>0</v>
      </c>
      <c r="T593" s="113">
        <v>238580</v>
      </c>
      <c r="U593" s="113">
        <v>0</v>
      </c>
      <c r="V593" s="31">
        <v>144320</v>
      </c>
      <c r="W593" s="32">
        <v>0</v>
      </c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1703</v>
      </c>
      <c r="B594" s="111" t="s">
        <v>984</v>
      </c>
      <c r="C594" s="112" t="s">
        <v>1617</v>
      </c>
      <c r="D594" s="21">
        <f t="shared" si="18"/>
        <v>0</v>
      </c>
      <c r="E594" s="24">
        <f t="shared" si="19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1703</v>
      </c>
      <c r="B595" s="111" t="s">
        <v>985</v>
      </c>
      <c r="C595" s="112" t="s">
        <v>1618</v>
      </c>
      <c r="D595" s="21">
        <f t="shared" si="18"/>
        <v>0</v>
      </c>
      <c r="E595" s="24">
        <f t="shared" si="19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1703</v>
      </c>
      <c r="B596" s="111" t="s">
        <v>986</v>
      </c>
      <c r="C596" s="112" t="s">
        <v>1619</v>
      </c>
      <c r="D596" s="21">
        <f t="shared" si="18"/>
        <v>0</v>
      </c>
      <c r="E596" s="24">
        <f t="shared" si="19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1703</v>
      </c>
      <c r="B597" s="111" t="s">
        <v>987</v>
      </c>
      <c r="C597" s="112" t="s">
        <v>988</v>
      </c>
      <c r="D597" s="21">
        <f t="shared" si="18"/>
        <v>25000</v>
      </c>
      <c r="E597" s="24">
        <f t="shared" si="19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>
        <v>25000</v>
      </c>
      <c r="W597" s="32">
        <v>0</v>
      </c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1703</v>
      </c>
      <c r="B598" s="111" t="s">
        <v>989</v>
      </c>
      <c r="C598" s="112" t="s">
        <v>990</v>
      </c>
      <c r="D598" s="21">
        <f t="shared" si="18"/>
        <v>67916.399999999994</v>
      </c>
      <c r="E598" s="24">
        <f t="shared" si="19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1703</v>
      </c>
      <c r="B599" s="111" t="s">
        <v>991</v>
      </c>
      <c r="C599" s="112" t="s">
        <v>992</v>
      </c>
      <c r="D599" s="21">
        <f t="shared" si="18"/>
        <v>87146.49</v>
      </c>
      <c r="E599" s="24">
        <f t="shared" si="19"/>
        <v>0</v>
      </c>
      <c r="F599" s="104"/>
      <c r="G599" s="104"/>
      <c r="H599" s="113"/>
      <c r="I599" s="113"/>
      <c r="J599" s="31">
        <v>67916.399999999994</v>
      </c>
      <c r="K599" s="32">
        <v>0</v>
      </c>
      <c r="L599" s="113">
        <v>0</v>
      </c>
      <c r="M599" s="113">
        <v>0</v>
      </c>
      <c r="N599" s="31">
        <v>0</v>
      </c>
      <c r="O599" s="32">
        <v>0</v>
      </c>
      <c r="P599" s="113">
        <v>0</v>
      </c>
      <c r="Q599" s="113">
        <v>0</v>
      </c>
      <c r="R599" s="31">
        <v>87146.49</v>
      </c>
      <c r="S599" s="32">
        <v>0</v>
      </c>
      <c r="T599" s="113">
        <v>0</v>
      </c>
      <c r="U599" s="113">
        <v>0</v>
      </c>
      <c r="V599" s="31">
        <v>0</v>
      </c>
      <c r="W599" s="32">
        <v>0</v>
      </c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1703</v>
      </c>
      <c r="B600" s="111" t="s">
        <v>993</v>
      </c>
      <c r="C600" s="112" t="s">
        <v>994</v>
      </c>
      <c r="D600" s="21">
        <f t="shared" si="18"/>
        <v>14900</v>
      </c>
      <c r="E600" s="24">
        <f t="shared" si="19"/>
        <v>0</v>
      </c>
      <c r="F600" s="104"/>
      <c r="G600" s="104"/>
      <c r="H600" s="105"/>
      <c r="I600" s="105"/>
      <c r="J600" s="31"/>
      <c r="K600" s="32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1703</v>
      </c>
      <c r="B601" s="111" t="s">
        <v>995</v>
      </c>
      <c r="C601" s="112" t="s">
        <v>982</v>
      </c>
      <c r="D601" s="21">
        <f t="shared" si="18"/>
        <v>69422</v>
      </c>
      <c r="E601" s="24">
        <f t="shared" si="19"/>
        <v>0</v>
      </c>
      <c r="F601" s="104">
        <v>4500</v>
      </c>
      <c r="G601" s="104">
        <v>0</v>
      </c>
      <c r="H601" s="113">
        <v>0</v>
      </c>
      <c r="I601" s="113">
        <v>0</v>
      </c>
      <c r="J601" s="106">
        <v>14900</v>
      </c>
      <c r="K601" s="107">
        <v>0</v>
      </c>
      <c r="L601" s="113">
        <v>0</v>
      </c>
      <c r="M601" s="113">
        <v>0</v>
      </c>
      <c r="N601" s="31">
        <v>0</v>
      </c>
      <c r="O601" s="32">
        <v>0</v>
      </c>
      <c r="P601" s="105">
        <v>0</v>
      </c>
      <c r="Q601" s="105">
        <v>0</v>
      </c>
      <c r="R601" s="31">
        <v>0</v>
      </c>
      <c r="S601" s="32">
        <v>0</v>
      </c>
      <c r="T601" s="113">
        <v>0</v>
      </c>
      <c r="U601" s="113">
        <v>0</v>
      </c>
      <c r="V601" s="31">
        <v>14900</v>
      </c>
      <c r="W601" s="32">
        <v>0</v>
      </c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1703</v>
      </c>
      <c r="B602" s="111" t="s">
        <v>996</v>
      </c>
      <c r="C602" s="112" t="s">
        <v>1688</v>
      </c>
      <c r="D602" s="21">
        <f t="shared" si="18"/>
        <v>104375</v>
      </c>
      <c r="E602" s="24">
        <f t="shared" si="19"/>
        <v>0</v>
      </c>
      <c r="F602" s="104">
        <v>26494</v>
      </c>
      <c r="G602" s="104">
        <v>0</v>
      </c>
      <c r="H602" s="105">
        <v>910</v>
      </c>
      <c r="I602" s="105">
        <v>0</v>
      </c>
      <c r="J602" s="31">
        <v>50022</v>
      </c>
      <c r="K602" s="32">
        <v>0</v>
      </c>
      <c r="L602" s="105">
        <v>32148</v>
      </c>
      <c r="M602" s="105">
        <v>0</v>
      </c>
      <c r="N602" s="106">
        <v>39648</v>
      </c>
      <c r="O602" s="107">
        <v>0</v>
      </c>
      <c r="P602" s="113">
        <v>780</v>
      </c>
      <c r="Q602" s="113">
        <v>0</v>
      </c>
      <c r="R602" s="106">
        <v>4075</v>
      </c>
      <c r="S602" s="107">
        <v>0</v>
      </c>
      <c r="T602" s="105">
        <v>0</v>
      </c>
      <c r="U602" s="105">
        <v>0</v>
      </c>
      <c r="V602" s="106">
        <v>320</v>
      </c>
      <c r="W602" s="107">
        <v>0</v>
      </c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1703</v>
      </c>
      <c r="B603" s="111" t="s">
        <v>997</v>
      </c>
      <c r="C603" s="112" t="s">
        <v>1689</v>
      </c>
      <c r="D603" s="21">
        <f t="shared" si="18"/>
        <v>0</v>
      </c>
      <c r="E603" s="24">
        <f t="shared" si="19"/>
        <v>0</v>
      </c>
      <c r="F603" s="104"/>
      <c r="G603" s="104"/>
      <c r="H603" s="113"/>
      <c r="I603" s="113"/>
      <c r="J603" s="106"/>
      <c r="K603" s="107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1703</v>
      </c>
      <c r="B604" s="111" t="s">
        <v>998</v>
      </c>
      <c r="C604" s="112" t="s">
        <v>1690</v>
      </c>
      <c r="D604" s="21">
        <f t="shared" si="18"/>
        <v>0</v>
      </c>
      <c r="E604" s="24">
        <f t="shared" si="19"/>
        <v>0</v>
      </c>
      <c r="F604" s="104"/>
      <c r="G604" s="104"/>
      <c r="H604" s="105"/>
      <c r="I604" s="105"/>
      <c r="J604" s="31"/>
      <c r="K604" s="32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1703</v>
      </c>
      <c r="B605" s="111" t="s">
        <v>999</v>
      </c>
      <c r="C605" s="112" t="s">
        <v>1691</v>
      </c>
      <c r="D605" s="21">
        <f t="shared" si="18"/>
        <v>0</v>
      </c>
      <c r="E605" s="24">
        <f t="shared" si="19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1703</v>
      </c>
      <c r="B606" s="111" t="s">
        <v>1000</v>
      </c>
      <c r="C606" s="112" t="s">
        <v>1620</v>
      </c>
      <c r="D606" s="21">
        <f t="shared" si="18"/>
        <v>0</v>
      </c>
      <c r="E606" s="24">
        <f t="shared" si="19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1703</v>
      </c>
      <c r="B607" s="111" t="s">
        <v>1001</v>
      </c>
      <c r="C607" s="112" t="s">
        <v>1002</v>
      </c>
      <c r="D607" s="21">
        <f t="shared" si="18"/>
        <v>408954</v>
      </c>
      <c r="E607" s="24">
        <f t="shared" si="19"/>
        <v>0</v>
      </c>
      <c r="F607" s="104"/>
      <c r="G607" s="104"/>
      <c r="H607" s="113"/>
      <c r="I607" s="113"/>
      <c r="J607" s="106"/>
      <c r="K607" s="107"/>
      <c r="L607" s="113"/>
      <c r="M607" s="113"/>
      <c r="N607" s="31"/>
      <c r="O607" s="32"/>
      <c r="P607" s="105"/>
      <c r="Q607" s="105"/>
      <c r="R607" s="31">
        <v>65000</v>
      </c>
      <c r="S607" s="32">
        <v>0</v>
      </c>
      <c r="T607" s="113">
        <v>124000</v>
      </c>
      <c r="U607" s="113">
        <v>0</v>
      </c>
      <c r="V607" s="31">
        <v>0</v>
      </c>
      <c r="W607" s="32">
        <v>0</v>
      </c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1703</v>
      </c>
      <c r="B608" s="111" t="s">
        <v>1003</v>
      </c>
      <c r="C608" s="112" t="s">
        <v>1621</v>
      </c>
      <c r="D608" s="21">
        <f t="shared" si="18"/>
        <v>1701264.81</v>
      </c>
      <c r="E608" s="24">
        <f t="shared" si="19"/>
        <v>132000</v>
      </c>
      <c r="F608" s="104">
        <v>218803.75</v>
      </c>
      <c r="G608" s="104">
        <v>0</v>
      </c>
      <c r="H608" s="113">
        <v>122103</v>
      </c>
      <c r="I608" s="113">
        <v>0</v>
      </c>
      <c r="J608" s="31">
        <v>219954</v>
      </c>
      <c r="K608" s="32">
        <v>0</v>
      </c>
      <c r="L608" s="113">
        <v>253625.96</v>
      </c>
      <c r="M608" s="113">
        <v>0</v>
      </c>
      <c r="N608" s="31">
        <v>277430</v>
      </c>
      <c r="O608" s="32">
        <v>0</v>
      </c>
      <c r="P608" s="113">
        <v>183556.1</v>
      </c>
      <c r="Q608" s="113">
        <v>8000</v>
      </c>
      <c r="R608" s="31">
        <v>194560</v>
      </c>
      <c r="S608" s="32">
        <v>0</v>
      </c>
      <c r="T608" s="113">
        <v>252638</v>
      </c>
      <c r="U608" s="113">
        <v>124000</v>
      </c>
      <c r="V608" s="31">
        <v>198548</v>
      </c>
      <c r="W608" s="32">
        <v>0</v>
      </c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1703</v>
      </c>
      <c r="B609" s="111" t="s">
        <v>1004</v>
      </c>
      <c r="C609" s="112" t="s">
        <v>1622</v>
      </c>
      <c r="D609" s="21">
        <f t="shared" si="18"/>
        <v>0</v>
      </c>
      <c r="E609" s="24">
        <f t="shared" si="19"/>
        <v>0</v>
      </c>
      <c r="F609" s="104"/>
      <c r="G609" s="104"/>
      <c r="H609" s="105"/>
      <c r="I609" s="105"/>
      <c r="J609" s="31"/>
      <c r="K609" s="32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1703</v>
      </c>
      <c r="B610" s="111" t="s">
        <v>1005</v>
      </c>
      <c r="C610" s="112" t="s">
        <v>1623</v>
      </c>
      <c r="D610" s="21">
        <f t="shared" si="18"/>
        <v>0</v>
      </c>
      <c r="E610" s="24">
        <f t="shared" si="19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1703</v>
      </c>
      <c r="B611" s="111" t="s">
        <v>1006</v>
      </c>
      <c r="C611" s="112" t="s">
        <v>1007</v>
      </c>
      <c r="D611" s="21">
        <f t="shared" si="18"/>
        <v>3510</v>
      </c>
      <c r="E611" s="24">
        <f t="shared" si="19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1703</v>
      </c>
      <c r="B612" s="111" t="s">
        <v>1008</v>
      </c>
      <c r="C612" s="112" t="s">
        <v>1009</v>
      </c>
      <c r="D612" s="21">
        <f t="shared" si="18"/>
        <v>282231</v>
      </c>
      <c r="E612" s="24">
        <f t="shared" si="19"/>
        <v>15360</v>
      </c>
      <c r="F612" s="104">
        <v>216276</v>
      </c>
      <c r="G612" s="104">
        <v>0</v>
      </c>
      <c r="H612" s="105">
        <v>1200</v>
      </c>
      <c r="I612" s="105">
        <v>0</v>
      </c>
      <c r="J612" s="106">
        <v>3510</v>
      </c>
      <c r="K612" s="107">
        <v>0</v>
      </c>
      <c r="L612" s="105">
        <v>2940</v>
      </c>
      <c r="M612" s="105">
        <v>0</v>
      </c>
      <c r="N612" s="106">
        <v>2805</v>
      </c>
      <c r="O612" s="107">
        <v>0</v>
      </c>
      <c r="P612" s="105">
        <v>17540</v>
      </c>
      <c r="Q612" s="105">
        <v>0</v>
      </c>
      <c r="R612" s="106">
        <v>25555</v>
      </c>
      <c r="S612" s="107">
        <v>0</v>
      </c>
      <c r="T612" s="105">
        <v>240</v>
      </c>
      <c r="U612" s="105">
        <v>15360</v>
      </c>
      <c r="V612" s="106">
        <v>15675</v>
      </c>
      <c r="W612" s="107">
        <v>0</v>
      </c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1703</v>
      </c>
      <c r="B613" s="111" t="s">
        <v>1010</v>
      </c>
      <c r="C613" s="112" t="s">
        <v>1011</v>
      </c>
      <c r="D613" s="21">
        <f t="shared" si="18"/>
        <v>2490</v>
      </c>
      <c r="E613" s="24">
        <f t="shared" si="19"/>
        <v>0</v>
      </c>
      <c r="F613" s="104"/>
      <c r="G613" s="104"/>
      <c r="H613" s="113"/>
      <c r="I613" s="113"/>
      <c r="J613" s="106"/>
      <c r="K613" s="107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1703</v>
      </c>
      <c r="B614" s="111" t="s">
        <v>1012</v>
      </c>
      <c r="C614" s="112" t="s">
        <v>1013</v>
      </c>
      <c r="D614" s="21">
        <f t="shared" si="18"/>
        <v>152950</v>
      </c>
      <c r="E614" s="24">
        <f t="shared" si="19"/>
        <v>48000</v>
      </c>
      <c r="F614" s="104">
        <v>5000</v>
      </c>
      <c r="G614" s="104">
        <v>0</v>
      </c>
      <c r="H614" s="105">
        <v>1200</v>
      </c>
      <c r="I614" s="105">
        <v>0</v>
      </c>
      <c r="J614" s="31">
        <v>2490</v>
      </c>
      <c r="K614" s="32">
        <v>0</v>
      </c>
      <c r="L614" s="105">
        <v>4200</v>
      </c>
      <c r="M614" s="105">
        <v>0</v>
      </c>
      <c r="N614" s="106">
        <v>0</v>
      </c>
      <c r="O614" s="107">
        <v>0</v>
      </c>
      <c r="P614" s="113">
        <v>18550</v>
      </c>
      <c r="Q614" s="113">
        <v>0</v>
      </c>
      <c r="R614" s="106">
        <v>69400</v>
      </c>
      <c r="S614" s="107">
        <v>0</v>
      </c>
      <c r="T614" s="105">
        <v>0</v>
      </c>
      <c r="U614" s="105">
        <v>48000</v>
      </c>
      <c r="V614" s="106">
        <v>54600</v>
      </c>
      <c r="W614" s="107">
        <v>0</v>
      </c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1703</v>
      </c>
      <c r="B615" s="111" t="s">
        <v>1014</v>
      </c>
      <c r="C615" s="112" t="s">
        <v>1015</v>
      </c>
      <c r="D615" s="21">
        <f t="shared" si="18"/>
        <v>8702</v>
      </c>
      <c r="E615" s="24">
        <f t="shared" si="19"/>
        <v>0</v>
      </c>
      <c r="F615" s="104"/>
      <c r="G615" s="104"/>
      <c r="H615" s="113"/>
      <c r="I615" s="113"/>
      <c r="J615" s="106"/>
      <c r="K615" s="107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1703</v>
      </c>
      <c r="B616" s="111" t="s">
        <v>1016</v>
      </c>
      <c r="C616" s="112" t="s">
        <v>1017</v>
      </c>
      <c r="D616" s="21">
        <f t="shared" si="18"/>
        <v>440748.43</v>
      </c>
      <c r="E616" s="24">
        <f t="shared" si="19"/>
        <v>2470</v>
      </c>
      <c r="F616" s="104">
        <v>2370</v>
      </c>
      <c r="G616" s="104">
        <v>0</v>
      </c>
      <c r="H616" s="113">
        <v>4894</v>
      </c>
      <c r="I616" s="113">
        <v>0</v>
      </c>
      <c r="J616" s="31">
        <v>8702</v>
      </c>
      <c r="K616" s="32">
        <v>0</v>
      </c>
      <c r="L616" s="113">
        <v>3000</v>
      </c>
      <c r="M616" s="113">
        <v>0</v>
      </c>
      <c r="N616" s="31">
        <v>1730</v>
      </c>
      <c r="O616" s="32">
        <v>0</v>
      </c>
      <c r="P616" s="113">
        <v>13358</v>
      </c>
      <c r="Q616" s="113">
        <v>0</v>
      </c>
      <c r="R616" s="31">
        <v>23178.23</v>
      </c>
      <c r="S616" s="32">
        <v>0</v>
      </c>
      <c r="T616" s="113">
        <v>2000</v>
      </c>
      <c r="U616" s="113">
        <v>2470</v>
      </c>
      <c r="V616" s="31">
        <v>23800</v>
      </c>
      <c r="W616" s="32">
        <v>0</v>
      </c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1703</v>
      </c>
      <c r="B617" s="111" t="s">
        <v>1018</v>
      </c>
      <c r="C617" s="112" t="s">
        <v>1019</v>
      </c>
      <c r="D617" s="21">
        <f t="shared" si="18"/>
        <v>3763363.76</v>
      </c>
      <c r="E617" s="24">
        <f t="shared" si="19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31">
        <v>366418.2</v>
      </c>
      <c r="K617" s="32">
        <v>0</v>
      </c>
      <c r="L617" s="105">
        <v>560180</v>
      </c>
      <c r="M617" s="105">
        <v>0</v>
      </c>
      <c r="N617" s="106">
        <v>542995.9</v>
      </c>
      <c r="O617" s="107">
        <v>0</v>
      </c>
      <c r="P617" s="113">
        <v>410340.8</v>
      </c>
      <c r="Q617" s="113">
        <v>0</v>
      </c>
      <c r="R617" s="106">
        <v>334299.13</v>
      </c>
      <c r="S617" s="107">
        <v>0</v>
      </c>
      <c r="T617" s="105">
        <v>727909.81</v>
      </c>
      <c r="U617" s="105">
        <v>0</v>
      </c>
      <c r="V617" s="106">
        <v>460457</v>
      </c>
      <c r="W617" s="107">
        <v>0</v>
      </c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1703</v>
      </c>
      <c r="B618" s="111" t="s">
        <v>1020</v>
      </c>
      <c r="C618" s="112" t="s">
        <v>1021</v>
      </c>
      <c r="D618" s="21">
        <f t="shared" si="18"/>
        <v>369734.19999999995</v>
      </c>
      <c r="E618" s="24">
        <f t="shared" si="19"/>
        <v>0</v>
      </c>
      <c r="F618" s="104"/>
      <c r="G618" s="104"/>
      <c r="H618" s="105"/>
      <c r="I618" s="105"/>
      <c r="J618" s="106"/>
      <c r="K618" s="107"/>
      <c r="L618" s="105">
        <v>14300</v>
      </c>
      <c r="M618" s="105">
        <v>0</v>
      </c>
      <c r="N618" s="106">
        <v>6060</v>
      </c>
      <c r="O618" s="107">
        <v>0</v>
      </c>
      <c r="P618" s="105">
        <v>0</v>
      </c>
      <c r="Q618" s="105">
        <v>0</v>
      </c>
      <c r="R618" s="106">
        <v>17419.599999999999</v>
      </c>
      <c r="S618" s="107">
        <v>0</v>
      </c>
      <c r="T618" s="105">
        <v>0</v>
      </c>
      <c r="U618" s="105">
        <v>0</v>
      </c>
      <c r="V618" s="106">
        <v>74252.600000000006</v>
      </c>
      <c r="W618" s="107">
        <v>0</v>
      </c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1703</v>
      </c>
      <c r="B619" s="111" t="s">
        <v>1022</v>
      </c>
      <c r="C619" s="112" t="s">
        <v>1023</v>
      </c>
      <c r="D619" s="21">
        <f t="shared" si="18"/>
        <v>1207111.25</v>
      </c>
      <c r="E619" s="24">
        <f t="shared" si="19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>
        <v>257702</v>
      </c>
      <c r="K619" s="107">
        <v>0</v>
      </c>
      <c r="L619" s="105">
        <v>189174</v>
      </c>
      <c r="M619" s="105">
        <v>0</v>
      </c>
      <c r="N619" s="106">
        <v>147137.04999999999</v>
      </c>
      <c r="O619" s="107">
        <v>0</v>
      </c>
      <c r="P619" s="105">
        <v>6680</v>
      </c>
      <c r="Q619" s="105">
        <v>0</v>
      </c>
      <c r="R619" s="106">
        <v>135305</v>
      </c>
      <c r="S619" s="107">
        <v>0</v>
      </c>
      <c r="T619" s="105">
        <v>136360</v>
      </c>
      <c r="U619" s="105">
        <v>0</v>
      </c>
      <c r="V619" s="106">
        <v>63284</v>
      </c>
      <c r="W619" s="107">
        <v>0</v>
      </c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1703</v>
      </c>
      <c r="B620" s="111" t="s">
        <v>1024</v>
      </c>
      <c r="C620" s="112" t="s">
        <v>1025</v>
      </c>
      <c r="D620" s="21">
        <f t="shared" si="18"/>
        <v>1427511</v>
      </c>
      <c r="E620" s="24">
        <f t="shared" si="19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106">
        <v>5046</v>
      </c>
      <c r="K620" s="107">
        <v>0</v>
      </c>
      <c r="L620" s="113">
        <v>90520</v>
      </c>
      <c r="M620" s="113">
        <v>0</v>
      </c>
      <c r="N620" s="31">
        <v>400050</v>
      </c>
      <c r="O620" s="32">
        <v>0</v>
      </c>
      <c r="P620" s="105">
        <v>311735</v>
      </c>
      <c r="Q620" s="105">
        <v>0</v>
      </c>
      <c r="R620" s="31">
        <v>10830</v>
      </c>
      <c r="S620" s="32">
        <v>0</v>
      </c>
      <c r="T620" s="113">
        <v>16985</v>
      </c>
      <c r="U620" s="113">
        <v>0</v>
      </c>
      <c r="V620" s="31">
        <v>12915</v>
      </c>
      <c r="W620" s="32">
        <v>0</v>
      </c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1703</v>
      </c>
      <c r="B621" s="111" t="s">
        <v>1026</v>
      </c>
      <c r="C621" s="112" t="s">
        <v>1027</v>
      </c>
      <c r="D621" s="21">
        <f t="shared" si="18"/>
        <v>2381855.2400000002</v>
      </c>
      <c r="E621" s="24">
        <f t="shared" si="19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>
        <v>293602</v>
      </c>
      <c r="K621" s="32">
        <v>0</v>
      </c>
      <c r="L621" s="113">
        <v>284792</v>
      </c>
      <c r="M621" s="113">
        <v>0</v>
      </c>
      <c r="N621" s="31">
        <v>139976</v>
      </c>
      <c r="O621" s="32">
        <v>0</v>
      </c>
      <c r="P621" s="113">
        <v>332104</v>
      </c>
      <c r="Q621" s="113">
        <v>0</v>
      </c>
      <c r="R621" s="31">
        <v>88502</v>
      </c>
      <c r="S621" s="32">
        <v>0</v>
      </c>
      <c r="T621" s="113">
        <v>243742</v>
      </c>
      <c r="U621" s="113">
        <v>0</v>
      </c>
      <c r="V621" s="31">
        <v>309672</v>
      </c>
      <c r="W621" s="32">
        <v>0</v>
      </c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1703</v>
      </c>
      <c r="B622" s="111" t="s">
        <v>1028</v>
      </c>
      <c r="C622" s="112" t="s">
        <v>1029</v>
      </c>
      <c r="D622" s="21">
        <f t="shared" si="18"/>
        <v>4852756.1899999995</v>
      </c>
      <c r="E622" s="24">
        <f t="shared" si="19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31">
        <v>531109.24</v>
      </c>
      <c r="K622" s="32">
        <v>0</v>
      </c>
      <c r="L622" s="105">
        <v>592964.46</v>
      </c>
      <c r="M622" s="105">
        <v>0</v>
      </c>
      <c r="N622" s="106">
        <v>494457.68</v>
      </c>
      <c r="O622" s="107">
        <v>0</v>
      </c>
      <c r="P622" s="113">
        <v>597315.76</v>
      </c>
      <c r="Q622" s="113">
        <v>0</v>
      </c>
      <c r="R622" s="106">
        <v>468314.4</v>
      </c>
      <c r="S622" s="107">
        <v>0</v>
      </c>
      <c r="T622" s="105">
        <v>974549.1</v>
      </c>
      <c r="U622" s="105">
        <v>0</v>
      </c>
      <c r="V622" s="106">
        <v>555234.56000000006</v>
      </c>
      <c r="W622" s="107">
        <v>0</v>
      </c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1703</v>
      </c>
      <c r="B623" s="111" t="s">
        <v>1030</v>
      </c>
      <c r="C623" s="112" t="s">
        <v>1031</v>
      </c>
      <c r="D623" s="21">
        <f t="shared" si="18"/>
        <v>3502088.49</v>
      </c>
      <c r="E623" s="24">
        <f t="shared" si="19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>
        <v>271733.05</v>
      </c>
      <c r="K623" s="107">
        <v>0</v>
      </c>
      <c r="L623" s="105">
        <v>422520.7</v>
      </c>
      <c r="M623" s="105">
        <v>0</v>
      </c>
      <c r="N623" s="106">
        <v>425584</v>
      </c>
      <c r="O623" s="107">
        <v>0</v>
      </c>
      <c r="P623" s="105">
        <v>172322.66</v>
      </c>
      <c r="Q623" s="105">
        <v>0</v>
      </c>
      <c r="R623" s="106">
        <v>275079.84999999998</v>
      </c>
      <c r="S623" s="107">
        <v>0</v>
      </c>
      <c r="T623" s="105">
        <v>205092</v>
      </c>
      <c r="U623" s="105">
        <v>0</v>
      </c>
      <c r="V623" s="106">
        <v>214291.74</v>
      </c>
      <c r="W623" s="107">
        <v>0</v>
      </c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1703</v>
      </c>
      <c r="B624" s="111" t="s">
        <v>1032</v>
      </c>
      <c r="C624" s="112" t="s">
        <v>1033</v>
      </c>
      <c r="D624" s="21">
        <f t="shared" si="18"/>
        <v>49092.2</v>
      </c>
      <c r="E624" s="24">
        <f t="shared" si="19"/>
        <v>0</v>
      </c>
      <c r="F624" s="104"/>
      <c r="G624" s="104"/>
      <c r="H624" s="113">
        <v>950</v>
      </c>
      <c r="I624" s="113">
        <v>0</v>
      </c>
      <c r="J624" s="106">
        <v>0</v>
      </c>
      <c r="K624" s="107">
        <v>0</v>
      </c>
      <c r="L624" s="113">
        <v>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>
        <v>21200</v>
      </c>
      <c r="S624" s="32">
        <v>0</v>
      </c>
      <c r="T624" s="113">
        <v>13092.2</v>
      </c>
      <c r="U624" s="113">
        <v>0</v>
      </c>
      <c r="V624" s="31">
        <v>13850</v>
      </c>
      <c r="W624" s="32">
        <v>0</v>
      </c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1703</v>
      </c>
      <c r="B625" s="111" t="s">
        <v>1034</v>
      </c>
      <c r="C625" s="112" t="s">
        <v>1035</v>
      </c>
      <c r="D625" s="21">
        <f t="shared" si="18"/>
        <v>0</v>
      </c>
      <c r="E625" s="24">
        <f t="shared" si="19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1703</v>
      </c>
      <c r="B626" s="111" t="s">
        <v>1036</v>
      </c>
      <c r="C626" s="112" t="s">
        <v>1037</v>
      </c>
      <c r="D626" s="21">
        <f t="shared" si="18"/>
        <v>160730.5</v>
      </c>
      <c r="E626" s="24">
        <f t="shared" si="19"/>
        <v>0</v>
      </c>
      <c r="F626" s="104"/>
      <c r="G626" s="104"/>
      <c r="H626" s="105"/>
      <c r="I626" s="105"/>
      <c r="J626" s="31"/>
      <c r="K626" s="32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1703</v>
      </c>
      <c r="B627" s="111" t="s">
        <v>1038</v>
      </c>
      <c r="C627" s="112" t="s">
        <v>1039</v>
      </c>
      <c r="D627" s="21">
        <f t="shared" si="18"/>
        <v>499403.25</v>
      </c>
      <c r="E627" s="24">
        <f t="shared" si="19"/>
        <v>0</v>
      </c>
      <c r="F627" s="104"/>
      <c r="G627" s="104"/>
      <c r="H627" s="113">
        <v>25300</v>
      </c>
      <c r="I627" s="113">
        <v>0</v>
      </c>
      <c r="J627" s="106">
        <v>160730.5</v>
      </c>
      <c r="K627" s="107">
        <v>0</v>
      </c>
      <c r="L627" s="113">
        <v>74500</v>
      </c>
      <c r="M627" s="113">
        <v>0</v>
      </c>
      <c r="N627" s="31">
        <v>107000</v>
      </c>
      <c r="O627" s="32">
        <v>0</v>
      </c>
      <c r="P627" s="105">
        <v>20270.87</v>
      </c>
      <c r="Q627" s="105">
        <v>0</v>
      </c>
      <c r="R627" s="31">
        <v>1500</v>
      </c>
      <c r="S627" s="32">
        <v>0</v>
      </c>
      <c r="T627" s="113">
        <v>16000</v>
      </c>
      <c r="U627" s="113">
        <v>0</v>
      </c>
      <c r="V627" s="31">
        <v>41400</v>
      </c>
      <c r="W627" s="32">
        <v>0</v>
      </c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1703</v>
      </c>
      <c r="B628" s="111" t="s">
        <v>1040</v>
      </c>
      <c r="C628" s="112" t="s">
        <v>1041</v>
      </c>
      <c r="D628" s="21">
        <f t="shared" si="18"/>
        <v>608436.67999999993</v>
      </c>
      <c r="E628" s="24">
        <f t="shared" si="19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31">
        <v>213432.38</v>
      </c>
      <c r="K628" s="32">
        <v>0</v>
      </c>
      <c r="L628" s="105">
        <v>48284.49</v>
      </c>
      <c r="M628" s="105">
        <v>0</v>
      </c>
      <c r="N628" s="106">
        <v>32801.71</v>
      </c>
      <c r="O628" s="107">
        <v>0</v>
      </c>
      <c r="P628" s="113">
        <v>0</v>
      </c>
      <c r="Q628" s="113">
        <v>0</v>
      </c>
      <c r="R628" s="106">
        <v>195531.44</v>
      </c>
      <c r="S628" s="107">
        <v>0</v>
      </c>
      <c r="T628" s="105">
        <v>45201.01</v>
      </c>
      <c r="U628" s="105">
        <v>0</v>
      </c>
      <c r="V628" s="106">
        <v>149201.72</v>
      </c>
      <c r="W628" s="107">
        <v>0</v>
      </c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1703</v>
      </c>
      <c r="B629" s="111" t="s">
        <v>1042</v>
      </c>
      <c r="C629" s="112" t="s">
        <v>1043</v>
      </c>
      <c r="D629" s="21">
        <f t="shared" si="18"/>
        <v>2000</v>
      </c>
      <c r="E629" s="24">
        <f t="shared" si="19"/>
        <v>0</v>
      </c>
      <c r="F629" s="104"/>
      <c r="G629" s="104"/>
      <c r="H629" s="105"/>
      <c r="I629" s="105"/>
      <c r="J629" s="106"/>
      <c r="K629" s="107"/>
      <c r="L629" s="105">
        <v>2000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>
        <v>0</v>
      </c>
      <c r="S629" s="107">
        <v>0</v>
      </c>
      <c r="T629" s="105">
        <v>0</v>
      </c>
      <c r="U629" s="105">
        <v>0</v>
      </c>
      <c r="V629" s="106">
        <v>0</v>
      </c>
      <c r="W629" s="107">
        <v>0</v>
      </c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1703</v>
      </c>
      <c r="B630" s="111" t="s">
        <v>1044</v>
      </c>
      <c r="C630" s="112" t="s">
        <v>1045</v>
      </c>
      <c r="D630" s="21">
        <f t="shared" si="18"/>
        <v>223615</v>
      </c>
      <c r="E630" s="24">
        <f t="shared" si="19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1703</v>
      </c>
      <c r="B631" s="111" t="s">
        <v>1046</v>
      </c>
      <c r="C631" s="112" t="s">
        <v>1047</v>
      </c>
      <c r="D631" s="21">
        <f t="shared" si="18"/>
        <v>1272304.5</v>
      </c>
      <c r="E631" s="24">
        <f t="shared" si="19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>
        <v>223615</v>
      </c>
      <c r="K631" s="107">
        <v>0</v>
      </c>
      <c r="L631" s="105">
        <v>340795</v>
      </c>
      <c r="M631" s="105">
        <v>0</v>
      </c>
      <c r="N631" s="106">
        <v>52000</v>
      </c>
      <c r="O631" s="107">
        <v>0</v>
      </c>
      <c r="P631" s="105">
        <v>24000</v>
      </c>
      <c r="Q631" s="105">
        <v>0</v>
      </c>
      <c r="R631" s="106">
        <v>124389.5</v>
      </c>
      <c r="S631" s="107">
        <v>0</v>
      </c>
      <c r="T631" s="105">
        <v>151060</v>
      </c>
      <c r="U631" s="105">
        <v>0</v>
      </c>
      <c r="V631" s="106">
        <v>168000</v>
      </c>
      <c r="W631" s="107">
        <v>0</v>
      </c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1703</v>
      </c>
      <c r="B632" s="111" t="s">
        <v>1048</v>
      </c>
      <c r="C632" s="112" t="s">
        <v>1049</v>
      </c>
      <c r="D632" s="21">
        <f t="shared" si="18"/>
        <v>61970</v>
      </c>
      <c r="E632" s="24">
        <f t="shared" si="19"/>
        <v>0</v>
      </c>
      <c r="F632" s="104"/>
      <c r="G632" s="104"/>
      <c r="H632" s="105">
        <v>16450</v>
      </c>
      <c r="I632" s="105">
        <v>0</v>
      </c>
      <c r="J632" s="106">
        <v>2500</v>
      </c>
      <c r="K632" s="107">
        <v>0</v>
      </c>
      <c r="L632" s="105">
        <v>11050</v>
      </c>
      <c r="M632" s="105">
        <v>0</v>
      </c>
      <c r="N632" s="106">
        <v>0</v>
      </c>
      <c r="O632" s="107">
        <v>0</v>
      </c>
      <c r="P632" s="105">
        <v>8800</v>
      </c>
      <c r="Q632" s="105">
        <v>0</v>
      </c>
      <c r="R632" s="106">
        <v>1850</v>
      </c>
      <c r="S632" s="107">
        <v>0</v>
      </c>
      <c r="T632" s="105">
        <v>6700</v>
      </c>
      <c r="U632" s="105">
        <v>0</v>
      </c>
      <c r="V632" s="106">
        <v>0</v>
      </c>
      <c r="W632" s="107">
        <v>0</v>
      </c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1703</v>
      </c>
      <c r="B633" s="111" t="s">
        <v>1050</v>
      </c>
      <c r="C633" s="112" t="s">
        <v>1051</v>
      </c>
      <c r="D633" s="21">
        <f t="shared" si="18"/>
        <v>280126</v>
      </c>
      <c r="E633" s="24">
        <f t="shared" si="19"/>
        <v>0</v>
      </c>
      <c r="F633" s="104">
        <v>71690</v>
      </c>
      <c r="G633" s="104">
        <v>0</v>
      </c>
      <c r="H633" s="113">
        <v>0</v>
      </c>
      <c r="I633" s="113">
        <v>0</v>
      </c>
      <c r="J633" s="106">
        <v>17120</v>
      </c>
      <c r="K633" s="107">
        <v>0</v>
      </c>
      <c r="L633" s="113">
        <v>0</v>
      </c>
      <c r="M633" s="113">
        <v>0</v>
      </c>
      <c r="N633" s="31">
        <v>93946</v>
      </c>
      <c r="O633" s="32">
        <v>0</v>
      </c>
      <c r="P633" s="105">
        <v>99510</v>
      </c>
      <c r="Q633" s="105">
        <v>0</v>
      </c>
      <c r="R633" s="31">
        <v>0</v>
      </c>
      <c r="S633" s="32">
        <v>0</v>
      </c>
      <c r="T633" s="113">
        <v>0</v>
      </c>
      <c r="U633" s="113">
        <v>0</v>
      </c>
      <c r="V633" s="31">
        <v>0</v>
      </c>
      <c r="W633" s="32">
        <v>0</v>
      </c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1703</v>
      </c>
      <c r="B634" s="111" t="s">
        <v>1052</v>
      </c>
      <c r="C634" s="112" t="s">
        <v>1053</v>
      </c>
      <c r="D634" s="21">
        <f t="shared" si="18"/>
        <v>170847</v>
      </c>
      <c r="E634" s="24">
        <f t="shared" si="19"/>
        <v>0</v>
      </c>
      <c r="F634" s="104">
        <v>26215</v>
      </c>
      <c r="G634" s="104">
        <v>0</v>
      </c>
      <c r="H634" s="105">
        <v>0</v>
      </c>
      <c r="I634" s="105">
        <v>0</v>
      </c>
      <c r="J634" s="31">
        <v>14980</v>
      </c>
      <c r="K634" s="32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>
        <v>23540</v>
      </c>
      <c r="S634" s="107">
        <v>0</v>
      </c>
      <c r="T634" s="105">
        <v>8560</v>
      </c>
      <c r="U634" s="105">
        <v>0</v>
      </c>
      <c r="V634" s="106">
        <v>31565</v>
      </c>
      <c r="W634" s="107">
        <v>0</v>
      </c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1703</v>
      </c>
      <c r="B635" s="111" t="s">
        <v>1054</v>
      </c>
      <c r="C635" s="112" t="s">
        <v>1055</v>
      </c>
      <c r="D635" s="21">
        <f t="shared" si="18"/>
        <v>218634</v>
      </c>
      <c r="E635" s="24">
        <f t="shared" si="19"/>
        <v>0</v>
      </c>
      <c r="F635" s="104"/>
      <c r="G635" s="104"/>
      <c r="H635" s="105"/>
      <c r="I635" s="105"/>
      <c r="J635" s="106">
        <v>80967</v>
      </c>
      <c r="K635" s="107">
        <v>0</v>
      </c>
      <c r="L635" s="105">
        <v>54350</v>
      </c>
      <c r="M635" s="105">
        <v>0</v>
      </c>
      <c r="N635" s="106">
        <v>0</v>
      </c>
      <c r="O635" s="107">
        <v>0</v>
      </c>
      <c r="P635" s="105">
        <v>164284</v>
      </c>
      <c r="Q635" s="105">
        <v>0</v>
      </c>
      <c r="R635" s="106">
        <v>0</v>
      </c>
      <c r="S635" s="107">
        <v>0</v>
      </c>
      <c r="T635" s="105">
        <v>0</v>
      </c>
      <c r="U635" s="105">
        <v>0</v>
      </c>
      <c r="V635" s="106">
        <v>0</v>
      </c>
      <c r="W635" s="107">
        <v>0</v>
      </c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1703</v>
      </c>
      <c r="B636" s="111" t="s">
        <v>1056</v>
      </c>
      <c r="C636" s="112" t="s">
        <v>1057</v>
      </c>
      <c r="D636" s="21">
        <f t="shared" si="18"/>
        <v>768165</v>
      </c>
      <c r="E636" s="24">
        <f t="shared" si="19"/>
        <v>0</v>
      </c>
      <c r="F636" s="104"/>
      <c r="G636" s="104"/>
      <c r="H636" s="105">
        <v>9000</v>
      </c>
      <c r="I636" s="105">
        <v>0</v>
      </c>
      <c r="J636" s="106">
        <v>0</v>
      </c>
      <c r="K636" s="107">
        <v>0</v>
      </c>
      <c r="L636" s="105">
        <v>27285</v>
      </c>
      <c r="M636" s="105">
        <v>0</v>
      </c>
      <c r="N636" s="106">
        <v>0</v>
      </c>
      <c r="O636" s="107">
        <v>0</v>
      </c>
      <c r="P636" s="105">
        <v>0</v>
      </c>
      <c r="Q636" s="105">
        <v>0</v>
      </c>
      <c r="R636" s="106">
        <v>0</v>
      </c>
      <c r="S636" s="107">
        <v>0</v>
      </c>
      <c r="T636" s="105">
        <v>731880</v>
      </c>
      <c r="U636" s="105">
        <v>0</v>
      </c>
      <c r="V636" s="106">
        <v>0</v>
      </c>
      <c r="W636" s="107">
        <v>0</v>
      </c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1703</v>
      </c>
      <c r="B637" s="111" t="s">
        <v>1058</v>
      </c>
      <c r="C637" s="112" t="s">
        <v>1059</v>
      </c>
      <c r="D637" s="21">
        <f t="shared" si="18"/>
        <v>324147</v>
      </c>
      <c r="E637" s="24">
        <f t="shared" si="19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>
        <v>242847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1703</v>
      </c>
      <c r="B638" s="111" t="s">
        <v>1060</v>
      </c>
      <c r="C638" s="112" t="s">
        <v>1061</v>
      </c>
      <c r="D638" s="21">
        <f t="shared" si="18"/>
        <v>467276.5</v>
      </c>
      <c r="E638" s="24">
        <f t="shared" si="19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1703</v>
      </c>
      <c r="B639" s="111" t="s">
        <v>1062</v>
      </c>
      <c r="C639" s="112" t="s">
        <v>1063</v>
      </c>
      <c r="D639" s="21">
        <f t="shared" si="18"/>
        <v>3808502.1000000006</v>
      </c>
      <c r="E639" s="24">
        <f t="shared" si="19"/>
        <v>0</v>
      </c>
      <c r="F639" s="104"/>
      <c r="G639" s="104"/>
      <c r="H639" s="105">
        <v>381891.8</v>
      </c>
      <c r="I639" s="105">
        <v>0</v>
      </c>
      <c r="J639" s="106">
        <v>467276.5</v>
      </c>
      <c r="K639" s="107">
        <v>0</v>
      </c>
      <c r="L639" s="105">
        <v>1165665.6000000001</v>
      </c>
      <c r="M639" s="105">
        <v>0</v>
      </c>
      <c r="N639" s="106">
        <v>484557.9</v>
      </c>
      <c r="O639" s="107">
        <v>0</v>
      </c>
      <c r="P639" s="105">
        <v>510723.7</v>
      </c>
      <c r="Q639" s="105">
        <v>0</v>
      </c>
      <c r="R639" s="106">
        <v>429333.3</v>
      </c>
      <c r="S639" s="107">
        <v>0</v>
      </c>
      <c r="T639" s="105">
        <v>469027.2</v>
      </c>
      <c r="U639" s="105">
        <v>0</v>
      </c>
      <c r="V639" s="106">
        <v>367302.6</v>
      </c>
      <c r="W639" s="107">
        <v>0</v>
      </c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1703</v>
      </c>
      <c r="B640" s="111" t="s">
        <v>1064</v>
      </c>
      <c r="C640" s="112" t="s">
        <v>1065</v>
      </c>
      <c r="D640" s="21">
        <f t="shared" si="18"/>
        <v>26892.3</v>
      </c>
      <c r="E640" s="24">
        <f t="shared" si="19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>
        <v>26892.3</v>
      </c>
      <c r="W640" s="107">
        <v>0</v>
      </c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1703</v>
      </c>
      <c r="B641" s="111" t="s">
        <v>1066</v>
      </c>
      <c r="C641" s="112" t="s">
        <v>1067</v>
      </c>
      <c r="D641" s="21">
        <f t="shared" si="18"/>
        <v>0</v>
      </c>
      <c r="E641" s="24">
        <f t="shared" si="19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1703</v>
      </c>
      <c r="B642" s="111" t="s">
        <v>1068</v>
      </c>
      <c r="C642" s="112" t="s">
        <v>1069</v>
      </c>
      <c r="D642" s="21">
        <f t="shared" si="18"/>
        <v>123500</v>
      </c>
      <c r="E642" s="24">
        <f t="shared" si="19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1703</v>
      </c>
      <c r="B643" s="111" t="s">
        <v>1070</v>
      </c>
      <c r="C643" s="112" t="s">
        <v>1071</v>
      </c>
      <c r="D643" s="21">
        <f t="shared" ref="D643:D706" si="20">F643+H643+J644+L643+N643+P643+R643+T643+V643+X643+Z643+AB643</f>
        <v>1012118.1</v>
      </c>
      <c r="E643" s="24">
        <f t="shared" ref="E643:E706" si="21">G643+I643+K644+M643+O643+Q643+S643+U643+W643+Y643+AA643+AC643</f>
        <v>0</v>
      </c>
      <c r="F643" s="104"/>
      <c r="G643" s="104"/>
      <c r="H643" s="105"/>
      <c r="I643" s="105"/>
      <c r="J643" s="106">
        <v>123500</v>
      </c>
      <c r="K643" s="107">
        <v>0</v>
      </c>
      <c r="L643" s="105">
        <v>123500</v>
      </c>
      <c r="M643" s="105">
        <v>0</v>
      </c>
      <c r="N643" s="106">
        <v>247000</v>
      </c>
      <c r="O643" s="107">
        <v>0</v>
      </c>
      <c r="P643" s="105">
        <v>123500</v>
      </c>
      <c r="Q643" s="105">
        <v>0</v>
      </c>
      <c r="R643" s="106">
        <v>123500</v>
      </c>
      <c r="S643" s="107">
        <v>0</v>
      </c>
      <c r="T643" s="105">
        <v>123500</v>
      </c>
      <c r="U643" s="105">
        <v>0</v>
      </c>
      <c r="V643" s="106">
        <v>123500</v>
      </c>
      <c r="W643" s="107">
        <v>0</v>
      </c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1703</v>
      </c>
      <c r="B644" s="111" t="s">
        <v>1072</v>
      </c>
      <c r="C644" s="112" t="s">
        <v>1073</v>
      </c>
      <c r="D644" s="21">
        <f t="shared" si="20"/>
        <v>1048766.1499999999</v>
      </c>
      <c r="E644" s="24">
        <f t="shared" si="21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>
        <v>147618.1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257032.1</v>
      </c>
      <c r="Q644" s="105">
        <v>0</v>
      </c>
      <c r="R644" s="106">
        <v>79404.600000000006</v>
      </c>
      <c r="S644" s="107">
        <v>0</v>
      </c>
      <c r="T644" s="105">
        <v>71402.850000000006</v>
      </c>
      <c r="U644" s="105">
        <v>0</v>
      </c>
      <c r="V644" s="106">
        <v>83774.350000000006</v>
      </c>
      <c r="W644" s="107">
        <v>0</v>
      </c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1703</v>
      </c>
      <c r="B645" s="111" t="s">
        <v>1074</v>
      </c>
      <c r="C645" s="112" t="s">
        <v>1075</v>
      </c>
      <c r="D645" s="21">
        <f t="shared" si="20"/>
        <v>1412227.1</v>
      </c>
      <c r="E645" s="24">
        <f t="shared" si="21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>
        <v>173329.3</v>
      </c>
      <c r="K645" s="107">
        <v>0</v>
      </c>
      <c r="L645" s="105">
        <v>199983</v>
      </c>
      <c r="M645" s="105">
        <v>0</v>
      </c>
      <c r="N645" s="106">
        <v>0</v>
      </c>
      <c r="O645" s="107">
        <v>0</v>
      </c>
      <c r="P645" s="105">
        <v>328865</v>
      </c>
      <c r="Q645" s="105">
        <v>0</v>
      </c>
      <c r="R645" s="106">
        <v>184842.8</v>
      </c>
      <c r="S645" s="107">
        <v>0</v>
      </c>
      <c r="T645" s="105">
        <v>167723.79999999999</v>
      </c>
      <c r="U645" s="105">
        <v>0</v>
      </c>
      <c r="V645" s="106">
        <v>171667</v>
      </c>
      <c r="W645" s="107">
        <v>0</v>
      </c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1703</v>
      </c>
      <c r="B646" s="111" t="s">
        <v>1076</v>
      </c>
      <c r="C646" s="112" t="s">
        <v>1077</v>
      </c>
      <c r="D646" s="21">
        <f t="shared" si="20"/>
        <v>1038973.3</v>
      </c>
      <c r="E646" s="24">
        <f t="shared" si="21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>
        <v>60000</v>
      </c>
      <c r="S646" s="107">
        <v>0</v>
      </c>
      <c r="T646" s="105">
        <v>30000</v>
      </c>
      <c r="U646" s="105">
        <v>0</v>
      </c>
      <c r="V646" s="106">
        <v>38820</v>
      </c>
      <c r="W646" s="107">
        <v>0</v>
      </c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1703</v>
      </c>
      <c r="B647" s="111" t="s">
        <v>1078</v>
      </c>
      <c r="C647" s="112" t="s">
        <v>1079</v>
      </c>
      <c r="D647" s="21">
        <f t="shared" si="20"/>
        <v>11839795.040000001</v>
      </c>
      <c r="E647" s="24">
        <f t="shared" si="21"/>
        <v>4900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>
        <v>910153.3</v>
      </c>
      <c r="K647" s="107">
        <v>0</v>
      </c>
      <c r="L647" s="105">
        <v>1384027</v>
      </c>
      <c r="M647" s="105">
        <v>0</v>
      </c>
      <c r="N647" s="106">
        <v>1291875</v>
      </c>
      <c r="O647" s="107">
        <v>0</v>
      </c>
      <c r="P647" s="105">
        <v>838970</v>
      </c>
      <c r="Q647" s="105">
        <v>0</v>
      </c>
      <c r="R647" s="106">
        <v>1129314.3999999999</v>
      </c>
      <c r="S647" s="107">
        <v>0</v>
      </c>
      <c r="T647" s="105">
        <v>497204.15</v>
      </c>
      <c r="U647" s="105">
        <v>0</v>
      </c>
      <c r="V647" s="106">
        <v>437200</v>
      </c>
      <c r="W647" s="107">
        <v>0</v>
      </c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1703</v>
      </c>
      <c r="B648" s="111" t="s">
        <v>1080</v>
      </c>
      <c r="C648" s="112" t="s">
        <v>1081</v>
      </c>
      <c r="D648" s="21">
        <f t="shared" si="20"/>
        <v>17759306.549999997</v>
      </c>
      <c r="E648" s="24">
        <f t="shared" si="21"/>
        <v>838620</v>
      </c>
      <c r="F648" s="104">
        <v>1426954</v>
      </c>
      <c r="G648" s="104">
        <v>0</v>
      </c>
      <c r="H648" s="105">
        <v>1332160</v>
      </c>
      <c r="I648" s="105">
        <v>0</v>
      </c>
      <c r="J648" s="106">
        <v>1957509</v>
      </c>
      <c r="K648" s="107">
        <v>0</v>
      </c>
      <c r="L648" s="105">
        <v>2746485.4</v>
      </c>
      <c r="M648" s="105">
        <v>0</v>
      </c>
      <c r="N648" s="106">
        <v>1326065</v>
      </c>
      <c r="O648" s="107">
        <v>0</v>
      </c>
      <c r="P648" s="105">
        <v>3855538</v>
      </c>
      <c r="Q648" s="105">
        <v>0</v>
      </c>
      <c r="R648" s="106">
        <v>579844.94999999995</v>
      </c>
      <c r="S648" s="107">
        <v>838620</v>
      </c>
      <c r="T648" s="105">
        <v>3907511.3</v>
      </c>
      <c r="U648" s="105">
        <v>0</v>
      </c>
      <c r="V648" s="106">
        <v>1927587.9</v>
      </c>
      <c r="W648" s="107">
        <v>0</v>
      </c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1703</v>
      </c>
      <c r="B649" s="111" t="s">
        <v>1082</v>
      </c>
      <c r="C649" s="112" t="s">
        <v>1083</v>
      </c>
      <c r="D649" s="21">
        <f t="shared" si="20"/>
        <v>34880295</v>
      </c>
      <c r="E649" s="24">
        <f t="shared" si="21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106">
        <v>657160</v>
      </c>
      <c r="K649" s="107">
        <v>0</v>
      </c>
      <c r="L649" s="113">
        <v>564874</v>
      </c>
      <c r="M649" s="113">
        <v>0</v>
      </c>
      <c r="N649" s="31">
        <v>3604105</v>
      </c>
      <c r="O649" s="32">
        <v>0</v>
      </c>
      <c r="P649" s="105">
        <v>3266387</v>
      </c>
      <c r="Q649" s="105">
        <v>0</v>
      </c>
      <c r="R649" s="31">
        <v>3752081</v>
      </c>
      <c r="S649" s="32">
        <v>0</v>
      </c>
      <c r="T649" s="113">
        <v>3794511</v>
      </c>
      <c r="U649" s="113">
        <v>0</v>
      </c>
      <c r="V649" s="31">
        <v>9056385</v>
      </c>
      <c r="W649" s="32">
        <v>0</v>
      </c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1703</v>
      </c>
      <c r="B650" s="111" t="s">
        <v>1084</v>
      </c>
      <c r="C650" s="112" t="s">
        <v>1085</v>
      </c>
      <c r="D650" s="21">
        <f t="shared" si="20"/>
        <v>270</v>
      </c>
      <c r="E650" s="24">
        <f t="shared" si="21"/>
        <v>0</v>
      </c>
      <c r="F650" s="104"/>
      <c r="G650" s="104"/>
      <c r="H650" s="105"/>
      <c r="I650" s="105"/>
      <c r="J650" s="31"/>
      <c r="K650" s="32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1703</v>
      </c>
      <c r="B651" s="111" t="s">
        <v>1086</v>
      </c>
      <c r="C651" s="112" t="s">
        <v>1087</v>
      </c>
      <c r="D651" s="21">
        <f t="shared" si="20"/>
        <v>1001439.38</v>
      </c>
      <c r="E651" s="24">
        <f t="shared" si="21"/>
        <v>80113.289999999994</v>
      </c>
      <c r="F651" s="104">
        <v>279.2</v>
      </c>
      <c r="G651" s="104">
        <v>0</v>
      </c>
      <c r="H651" s="113">
        <v>57</v>
      </c>
      <c r="I651" s="113">
        <v>0</v>
      </c>
      <c r="J651" s="106">
        <v>270</v>
      </c>
      <c r="K651" s="107">
        <v>0</v>
      </c>
      <c r="L651" s="113">
        <v>96</v>
      </c>
      <c r="M651" s="113">
        <v>0</v>
      </c>
      <c r="N651" s="31">
        <v>249</v>
      </c>
      <c r="O651" s="32">
        <v>0</v>
      </c>
      <c r="P651" s="105">
        <v>307.18</v>
      </c>
      <c r="Q651" s="105">
        <v>0</v>
      </c>
      <c r="R651" s="31">
        <v>150</v>
      </c>
      <c r="S651" s="32">
        <v>0</v>
      </c>
      <c r="T651" s="113">
        <v>72</v>
      </c>
      <c r="U651" s="113">
        <v>0</v>
      </c>
      <c r="V651" s="31">
        <v>229</v>
      </c>
      <c r="W651" s="32">
        <v>0</v>
      </c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1703</v>
      </c>
      <c r="B652" s="111" t="s">
        <v>1088</v>
      </c>
      <c r="C652" s="112" t="s">
        <v>1089</v>
      </c>
      <c r="D652" s="21">
        <f t="shared" si="20"/>
        <v>12618203.399999999</v>
      </c>
      <c r="E652" s="24">
        <f t="shared" si="21"/>
        <v>1733383.3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>
        <v>1000000</v>
      </c>
      <c r="K652" s="32">
        <v>80113.289999999994</v>
      </c>
      <c r="L652" s="113">
        <v>1000000</v>
      </c>
      <c r="M652" s="113">
        <v>77649.75</v>
      </c>
      <c r="N652" s="31">
        <v>1000000</v>
      </c>
      <c r="O652" s="32">
        <v>727535.42</v>
      </c>
      <c r="P652" s="113">
        <v>1220535.1299999999</v>
      </c>
      <c r="Q652" s="113">
        <v>99691.14</v>
      </c>
      <c r="R652" s="31">
        <v>2347289.75</v>
      </c>
      <c r="S652" s="32">
        <v>119896.08</v>
      </c>
      <c r="T652" s="113">
        <v>1500000</v>
      </c>
      <c r="U652" s="113">
        <v>345009.26</v>
      </c>
      <c r="V652" s="31">
        <v>1975490.04</v>
      </c>
      <c r="W652" s="32">
        <v>132608.79999999999</v>
      </c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1703</v>
      </c>
      <c r="B653" s="111" t="s">
        <v>1090</v>
      </c>
      <c r="C653" s="112" t="s">
        <v>1091</v>
      </c>
      <c r="D653" s="21">
        <f t="shared" si="20"/>
        <v>3357005.6799999997</v>
      </c>
      <c r="E653" s="24">
        <f t="shared" si="21"/>
        <v>158891.72</v>
      </c>
      <c r="F653" s="104">
        <v>344177.27</v>
      </c>
      <c r="G653" s="104">
        <v>7159.65</v>
      </c>
      <c r="H653" s="105">
        <v>340000</v>
      </c>
      <c r="I653" s="105">
        <v>5083</v>
      </c>
      <c r="J653" s="31">
        <v>300000</v>
      </c>
      <c r="K653" s="32">
        <v>3941</v>
      </c>
      <c r="L653" s="105">
        <v>300000</v>
      </c>
      <c r="M653" s="105">
        <v>4177</v>
      </c>
      <c r="N653" s="106">
        <v>363752.52</v>
      </c>
      <c r="O653" s="107">
        <v>3442</v>
      </c>
      <c r="P653" s="113">
        <v>431060.41</v>
      </c>
      <c r="Q653" s="113">
        <v>50677.52</v>
      </c>
      <c r="R653" s="106">
        <v>673015.48</v>
      </c>
      <c r="S653" s="107">
        <v>4989.55</v>
      </c>
      <c r="T653" s="105">
        <v>470000</v>
      </c>
      <c r="U653" s="105">
        <v>46550.45</v>
      </c>
      <c r="V653" s="106">
        <v>430000</v>
      </c>
      <c r="W653" s="107">
        <v>36812.550000000003</v>
      </c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1703</v>
      </c>
      <c r="B654" s="111" t="s">
        <v>1092</v>
      </c>
      <c r="C654" s="112" t="s">
        <v>1093</v>
      </c>
      <c r="D654" s="21">
        <f t="shared" si="20"/>
        <v>86655.7</v>
      </c>
      <c r="E654" s="24">
        <f t="shared" si="21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106">
        <v>5000</v>
      </c>
      <c r="K654" s="107">
        <v>0</v>
      </c>
      <c r="L654" s="113">
        <v>5000</v>
      </c>
      <c r="M654" s="113">
        <v>0</v>
      </c>
      <c r="N654" s="31">
        <v>15939.4</v>
      </c>
      <c r="O654" s="32">
        <v>0</v>
      </c>
      <c r="P654" s="105">
        <v>17061.810000000001</v>
      </c>
      <c r="Q654" s="105">
        <v>0</v>
      </c>
      <c r="R654" s="31">
        <v>12914.06</v>
      </c>
      <c r="S654" s="32">
        <v>0</v>
      </c>
      <c r="T654" s="113">
        <v>13586.91</v>
      </c>
      <c r="U654" s="113">
        <v>0</v>
      </c>
      <c r="V654" s="31">
        <v>10946.59</v>
      </c>
      <c r="W654" s="32">
        <v>0</v>
      </c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1703</v>
      </c>
      <c r="B655" s="111" t="s">
        <v>1094</v>
      </c>
      <c r="C655" s="112" t="s">
        <v>1095</v>
      </c>
      <c r="D655" s="21">
        <f t="shared" si="20"/>
        <v>14000</v>
      </c>
      <c r="E655" s="24">
        <f t="shared" si="21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1703</v>
      </c>
      <c r="B656" s="111" t="s">
        <v>1096</v>
      </c>
      <c r="C656" s="112" t="s">
        <v>1097</v>
      </c>
      <c r="D656" s="21">
        <f t="shared" si="20"/>
        <v>163992.62</v>
      </c>
      <c r="E656" s="24">
        <f t="shared" si="21"/>
        <v>8531</v>
      </c>
      <c r="F656" s="104">
        <v>16289.8</v>
      </c>
      <c r="G656" s="104">
        <v>0</v>
      </c>
      <c r="H656" s="113">
        <v>16000</v>
      </c>
      <c r="I656" s="113">
        <v>0</v>
      </c>
      <c r="J656" s="31">
        <v>14000</v>
      </c>
      <c r="K656" s="32">
        <v>0</v>
      </c>
      <c r="L656" s="113">
        <v>14000</v>
      </c>
      <c r="M656" s="113">
        <v>0</v>
      </c>
      <c r="N656" s="31">
        <v>16536.82</v>
      </c>
      <c r="O656" s="32">
        <v>0</v>
      </c>
      <c r="P656" s="113">
        <v>16284</v>
      </c>
      <c r="Q656" s="113">
        <v>1148</v>
      </c>
      <c r="R656" s="31">
        <v>34040</v>
      </c>
      <c r="S656" s="32">
        <v>0</v>
      </c>
      <c r="T656" s="113">
        <v>31842</v>
      </c>
      <c r="U656" s="113">
        <v>0</v>
      </c>
      <c r="V656" s="31">
        <v>19000</v>
      </c>
      <c r="W656" s="32">
        <v>7383</v>
      </c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1703</v>
      </c>
      <c r="B657" s="111" t="s">
        <v>1098</v>
      </c>
      <c r="C657" s="112" t="s">
        <v>1099</v>
      </c>
      <c r="D657" s="21">
        <f t="shared" si="20"/>
        <v>0</v>
      </c>
      <c r="E657" s="24">
        <f t="shared" si="21"/>
        <v>0</v>
      </c>
      <c r="F657" s="104"/>
      <c r="G657" s="104"/>
      <c r="H657" s="105"/>
      <c r="I657" s="105"/>
      <c r="J657" s="31"/>
      <c r="K657" s="32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1703</v>
      </c>
      <c r="B658" s="111" t="s">
        <v>1100</v>
      </c>
      <c r="C658" s="112" t="s">
        <v>1101</v>
      </c>
      <c r="D658" s="21">
        <f t="shared" si="20"/>
        <v>17879131.029999997</v>
      </c>
      <c r="E658" s="24">
        <f t="shared" si="21"/>
        <v>0</v>
      </c>
      <c r="F658" s="104"/>
      <c r="G658" s="104"/>
      <c r="H658" s="113"/>
      <c r="I658" s="113"/>
      <c r="J658" s="106"/>
      <c r="K658" s="107"/>
      <c r="L658" s="113"/>
      <c r="M658" s="113"/>
      <c r="N658" s="31"/>
      <c r="O658" s="32"/>
      <c r="P658" s="105">
        <v>241044.56</v>
      </c>
      <c r="Q658" s="105">
        <v>0</v>
      </c>
      <c r="R658" s="31">
        <v>0</v>
      </c>
      <c r="S658" s="32">
        <v>0</v>
      </c>
      <c r="T658" s="113">
        <v>0</v>
      </c>
      <c r="U658" s="113">
        <v>0</v>
      </c>
      <c r="V658" s="31">
        <v>0</v>
      </c>
      <c r="W658" s="32">
        <v>0</v>
      </c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1703</v>
      </c>
      <c r="B659" s="111" t="s">
        <v>1102</v>
      </c>
      <c r="C659" s="112" t="s">
        <v>1103</v>
      </c>
      <c r="D659" s="21">
        <f t="shared" si="20"/>
        <v>134294496.69999999</v>
      </c>
      <c r="E659" s="24">
        <f t="shared" si="21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>
        <v>17638086.469999999</v>
      </c>
      <c r="K659" s="32">
        <v>0</v>
      </c>
      <c r="L659" s="113">
        <v>16342937.609999999</v>
      </c>
      <c r="M659" s="113">
        <v>0</v>
      </c>
      <c r="N659" s="31">
        <v>17698563.050000001</v>
      </c>
      <c r="O659" s="32">
        <v>0</v>
      </c>
      <c r="P659" s="113">
        <v>16654315.720000001</v>
      </c>
      <c r="Q659" s="113">
        <v>0</v>
      </c>
      <c r="R659" s="31">
        <v>10562768.98</v>
      </c>
      <c r="S659" s="32">
        <v>0</v>
      </c>
      <c r="T659" s="113">
        <v>17490244.859999999</v>
      </c>
      <c r="U659" s="113">
        <v>0</v>
      </c>
      <c r="V659" s="31">
        <v>19629546.710000001</v>
      </c>
      <c r="W659" s="32">
        <v>0</v>
      </c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1703</v>
      </c>
      <c r="B660" s="111" t="s">
        <v>1104</v>
      </c>
      <c r="C660" s="112" t="s">
        <v>1105</v>
      </c>
      <c r="D660" s="21">
        <f t="shared" si="20"/>
        <v>16121273.790000001</v>
      </c>
      <c r="E660" s="24">
        <f t="shared" si="21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31">
        <v>3929525.58</v>
      </c>
      <c r="K660" s="32">
        <v>0</v>
      </c>
      <c r="L660" s="105">
        <v>120943.8</v>
      </c>
      <c r="M660" s="105">
        <v>0</v>
      </c>
      <c r="N660" s="106">
        <v>61598.1</v>
      </c>
      <c r="O660" s="107">
        <v>0</v>
      </c>
      <c r="P660" s="113">
        <v>79096.38</v>
      </c>
      <c r="Q660" s="113">
        <v>0</v>
      </c>
      <c r="R660" s="106">
        <v>0</v>
      </c>
      <c r="S660" s="107">
        <v>0</v>
      </c>
      <c r="T660" s="105">
        <v>101628.5</v>
      </c>
      <c r="U660" s="105">
        <v>0</v>
      </c>
      <c r="V660" s="106">
        <v>83406.5</v>
      </c>
      <c r="W660" s="107">
        <v>0</v>
      </c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1703</v>
      </c>
      <c r="B661" s="111" t="s">
        <v>1106</v>
      </c>
      <c r="C661" s="112" t="s">
        <v>1107</v>
      </c>
      <c r="D661" s="21">
        <f t="shared" si="20"/>
        <v>75471326.460000008</v>
      </c>
      <c r="E661" s="24">
        <f t="shared" si="21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106">
        <v>5984353.8399999999</v>
      </c>
      <c r="K661" s="107">
        <v>0</v>
      </c>
      <c r="L661" s="113">
        <v>11422318.140000001</v>
      </c>
      <c r="M661" s="113">
        <v>0</v>
      </c>
      <c r="N661" s="31">
        <v>8952725.1400000006</v>
      </c>
      <c r="O661" s="32">
        <v>0</v>
      </c>
      <c r="P661" s="105">
        <v>11306194.02</v>
      </c>
      <c r="Q661" s="105">
        <v>0</v>
      </c>
      <c r="R661" s="31">
        <v>9982322.7699999996</v>
      </c>
      <c r="S661" s="32">
        <v>0</v>
      </c>
      <c r="T661" s="113">
        <v>11852922.32</v>
      </c>
      <c r="U661" s="113">
        <v>0</v>
      </c>
      <c r="V661" s="31">
        <v>9357896.5</v>
      </c>
      <c r="W661" s="32">
        <v>0</v>
      </c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1703</v>
      </c>
      <c r="B662" s="111" t="s">
        <v>1108</v>
      </c>
      <c r="C662" s="112" t="s">
        <v>1109</v>
      </c>
      <c r="D662" s="21">
        <f t="shared" si="20"/>
        <v>21854872.189999998</v>
      </c>
      <c r="E662" s="24">
        <f t="shared" si="21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31">
        <v>2322372.8199999998</v>
      </c>
      <c r="K662" s="32">
        <v>0</v>
      </c>
      <c r="L662" s="105">
        <v>2246671.81</v>
      </c>
      <c r="M662" s="105">
        <v>0</v>
      </c>
      <c r="N662" s="106">
        <v>2251766.9300000002</v>
      </c>
      <c r="O662" s="107">
        <v>0</v>
      </c>
      <c r="P662" s="113">
        <v>4134278.88</v>
      </c>
      <c r="Q662" s="113">
        <v>0</v>
      </c>
      <c r="R662" s="106">
        <v>2480330.1800000002</v>
      </c>
      <c r="S662" s="107">
        <v>0</v>
      </c>
      <c r="T662" s="105">
        <v>2860527.45</v>
      </c>
      <c r="U662" s="105">
        <v>0</v>
      </c>
      <c r="V662" s="106">
        <v>3289742.41</v>
      </c>
      <c r="W662" s="107">
        <v>0</v>
      </c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1703</v>
      </c>
      <c r="B663" s="111" t="s">
        <v>1110</v>
      </c>
      <c r="C663" s="112" t="s">
        <v>1111</v>
      </c>
      <c r="D663" s="21">
        <f t="shared" si="20"/>
        <v>6264857.1200000001</v>
      </c>
      <c r="E663" s="24">
        <f t="shared" si="21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106">
        <v>908601.48</v>
      </c>
      <c r="K663" s="107">
        <v>0</v>
      </c>
      <c r="L663" s="113">
        <v>688063.62</v>
      </c>
      <c r="M663" s="113">
        <v>0</v>
      </c>
      <c r="N663" s="31">
        <v>360526.4</v>
      </c>
      <c r="O663" s="32">
        <v>0</v>
      </c>
      <c r="P663" s="105">
        <v>715564.37</v>
      </c>
      <c r="Q663" s="105">
        <v>0</v>
      </c>
      <c r="R663" s="31">
        <v>885675.38</v>
      </c>
      <c r="S663" s="32">
        <v>0</v>
      </c>
      <c r="T663" s="113">
        <v>449638.21</v>
      </c>
      <c r="U663" s="113">
        <v>0</v>
      </c>
      <c r="V663" s="31">
        <v>1530541.21</v>
      </c>
      <c r="W663" s="32">
        <v>0</v>
      </c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1703</v>
      </c>
      <c r="B664" s="111" t="s">
        <v>1112</v>
      </c>
      <c r="C664" s="112" t="s">
        <v>1113</v>
      </c>
      <c r="D664" s="21">
        <f t="shared" si="20"/>
        <v>888219</v>
      </c>
      <c r="E664" s="24">
        <f t="shared" si="21"/>
        <v>0</v>
      </c>
      <c r="F664" s="104"/>
      <c r="G664" s="104"/>
      <c r="H664" s="105">
        <v>53920</v>
      </c>
      <c r="I664" s="105">
        <v>0</v>
      </c>
      <c r="J664" s="31">
        <v>0</v>
      </c>
      <c r="K664" s="32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0</v>
      </c>
      <c r="Q664" s="113">
        <v>0</v>
      </c>
      <c r="R664" s="106">
        <v>593960</v>
      </c>
      <c r="S664" s="107">
        <v>0</v>
      </c>
      <c r="T664" s="105">
        <v>149440</v>
      </c>
      <c r="U664" s="105">
        <v>0</v>
      </c>
      <c r="V664" s="106">
        <v>23000</v>
      </c>
      <c r="W664" s="107">
        <v>0</v>
      </c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1703</v>
      </c>
      <c r="B665" s="111" t="s">
        <v>1114</v>
      </c>
      <c r="C665" s="112" t="s">
        <v>1115</v>
      </c>
      <c r="D665" s="21">
        <f t="shared" si="20"/>
        <v>913359.88</v>
      </c>
      <c r="E665" s="24">
        <f t="shared" si="21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>
        <v>67899</v>
      </c>
      <c r="K665" s="107">
        <v>0</v>
      </c>
      <c r="L665" s="105">
        <v>90035</v>
      </c>
      <c r="M665" s="105">
        <v>0</v>
      </c>
      <c r="N665" s="106">
        <v>41010</v>
      </c>
      <c r="O665" s="107">
        <v>0</v>
      </c>
      <c r="P665" s="105">
        <v>52200</v>
      </c>
      <c r="Q665" s="105">
        <v>0</v>
      </c>
      <c r="R665" s="106">
        <v>127797.9</v>
      </c>
      <c r="S665" s="107">
        <v>0</v>
      </c>
      <c r="T665" s="105">
        <v>135610</v>
      </c>
      <c r="U665" s="105">
        <v>0</v>
      </c>
      <c r="V665" s="106">
        <v>136660</v>
      </c>
      <c r="W665" s="107">
        <v>0</v>
      </c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1703</v>
      </c>
      <c r="B666" s="111" t="s">
        <v>1116</v>
      </c>
      <c r="C666" s="112" t="s">
        <v>1117</v>
      </c>
      <c r="D666" s="21">
        <f t="shared" si="20"/>
        <v>118961</v>
      </c>
      <c r="E666" s="24">
        <f t="shared" si="21"/>
        <v>0</v>
      </c>
      <c r="F666" s="104"/>
      <c r="G666" s="104"/>
      <c r="H666" s="113"/>
      <c r="I666" s="113"/>
      <c r="J666" s="106"/>
      <c r="K666" s="107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1703</v>
      </c>
      <c r="B667" s="111" t="s">
        <v>1118</v>
      </c>
      <c r="C667" s="112" t="s">
        <v>1119</v>
      </c>
      <c r="D667" s="21">
        <f t="shared" si="20"/>
        <v>2149732.5</v>
      </c>
      <c r="E667" s="24">
        <f t="shared" si="21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>
        <v>118961</v>
      </c>
      <c r="K667" s="32">
        <v>0</v>
      </c>
      <c r="L667" s="113">
        <v>62956</v>
      </c>
      <c r="M667" s="113">
        <v>0</v>
      </c>
      <c r="N667" s="31">
        <v>154540</v>
      </c>
      <c r="O667" s="32">
        <v>0</v>
      </c>
      <c r="P667" s="113">
        <v>163055</v>
      </c>
      <c r="Q667" s="113">
        <v>0</v>
      </c>
      <c r="R667" s="31">
        <v>64760</v>
      </c>
      <c r="S667" s="32">
        <v>0</v>
      </c>
      <c r="T667" s="113">
        <v>90780</v>
      </c>
      <c r="U667" s="113">
        <v>0</v>
      </c>
      <c r="V667" s="31">
        <v>139257.5</v>
      </c>
      <c r="W667" s="32">
        <v>0</v>
      </c>
      <c r="X667" s="113"/>
      <c r="Y667" s="113"/>
      <c r="Z667" s="31"/>
      <c r="AA667" s="32"/>
      <c r="AB667" s="113"/>
      <c r="AC667" s="113"/>
      <c r="AD667" s="33" t="s">
        <v>1700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1703</v>
      </c>
      <c r="B668" s="111" t="s">
        <v>1120</v>
      </c>
      <c r="C668" s="112" t="s">
        <v>1121</v>
      </c>
      <c r="D668" s="21">
        <f t="shared" si="20"/>
        <v>0</v>
      </c>
      <c r="E668" s="24">
        <f t="shared" si="21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1703</v>
      </c>
      <c r="B669" s="111" t="s">
        <v>1122</v>
      </c>
      <c r="C669" s="112" t="s">
        <v>1123</v>
      </c>
      <c r="D669" s="21">
        <f t="shared" si="20"/>
        <v>0</v>
      </c>
      <c r="E669" s="24">
        <f t="shared" si="21"/>
        <v>0</v>
      </c>
      <c r="F669" s="104"/>
      <c r="G669" s="104"/>
      <c r="H669" s="105"/>
      <c r="I669" s="105"/>
      <c r="J669" s="31"/>
      <c r="K669" s="32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1703</v>
      </c>
      <c r="B670" s="111" t="s">
        <v>1124</v>
      </c>
      <c r="C670" s="112" t="s">
        <v>1125</v>
      </c>
      <c r="D670" s="21">
        <f t="shared" si="20"/>
        <v>112350</v>
      </c>
      <c r="E670" s="24">
        <f t="shared" si="21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1703</v>
      </c>
      <c r="B671" s="111" t="s">
        <v>1126</v>
      </c>
      <c r="C671" s="112" t="s">
        <v>1127</v>
      </c>
      <c r="D671" s="21">
        <f t="shared" si="20"/>
        <v>2000100</v>
      </c>
      <c r="E671" s="24">
        <f t="shared" si="21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106">
        <v>112350</v>
      </c>
      <c r="K671" s="107">
        <v>0</v>
      </c>
      <c r="L671" s="113">
        <v>0</v>
      </c>
      <c r="M671" s="113">
        <v>0</v>
      </c>
      <c r="N671" s="31">
        <v>0</v>
      </c>
      <c r="O671" s="32">
        <v>0</v>
      </c>
      <c r="P671" s="105">
        <v>1007700</v>
      </c>
      <c r="Q671" s="105">
        <v>0</v>
      </c>
      <c r="R671" s="31">
        <v>543000</v>
      </c>
      <c r="S671" s="32">
        <v>0</v>
      </c>
      <c r="T671" s="113">
        <v>112350</v>
      </c>
      <c r="U671" s="113">
        <v>0</v>
      </c>
      <c r="V671" s="31">
        <v>112350</v>
      </c>
      <c r="W671" s="32">
        <v>0</v>
      </c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1703</v>
      </c>
      <c r="B672" s="111" t="s">
        <v>1128</v>
      </c>
      <c r="C672" s="112" t="s">
        <v>1129</v>
      </c>
      <c r="D672" s="21">
        <f t="shared" si="20"/>
        <v>0</v>
      </c>
      <c r="E672" s="24">
        <f t="shared" si="21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1703</v>
      </c>
      <c r="B673" s="111" t="s">
        <v>1130</v>
      </c>
      <c r="C673" s="112" t="s">
        <v>1131</v>
      </c>
      <c r="D673" s="21">
        <f t="shared" si="20"/>
        <v>0</v>
      </c>
      <c r="E673" s="24">
        <f t="shared" si="21"/>
        <v>0</v>
      </c>
      <c r="F673" s="104"/>
      <c r="G673" s="104"/>
      <c r="H673" s="105"/>
      <c r="I673" s="105"/>
      <c r="J673" s="31"/>
      <c r="K673" s="32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1703</v>
      </c>
      <c r="B674" s="111" t="s">
        <v>1132</v>
      </c>
      <c r="C674" s="112" t="s">
        <v>1133</v>
      </c>
      <c r="D674" s="21">
        <f t="shared" si="20"/>
        <v>0</v>
      </c>
      <c r="E674" s="24">
        <f t="shared" si="21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1703</v>
      </c>
      <c r="B675" s="111" t="s">
        <v>1134</v>
      </c>
      <c r="C675" s="112" t="s">
        <v>1135</v>
      </c>
      <c r="D675" s="21">
        <f t="shared" si="20"/>
        <v>48800</v>
      </c>
      <c r="E675" s="24">
        <f t="shared" si="21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1703</v>
      </c>
      <c r="B676" s="111" t="s">
        <v>1136</v>
      </c>
      <c r="C676" s="112" t="s">
        <v>1137</v>
      </c>
      <c r="D676" s="21">
        <f t="shared" si="20"/>
        <v>266100</v>
      </c>
      <c r="E676" s="24">
        <f t="shared" si="21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>
        <v>48800</v>
      </c>
      <c r="K676" s="107">
        <v>0</v>
      </c>
      <c r="L676" s="105">
        <v>0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>
        <v>0</v>
      </c>
      <c r="S676" s="107">
        <v>0</v>
      </c>
      <c r="T676" s="105">
        <v>225000</v>
      </c>
      <c r="U676" s="105">
        <v>0</v>
      </c>
      <c r="V676" s="106">
        <v>0</v>
      </c>
      <c r="W676" s="107">
        <v>0</v>
      </c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1703</v>
      </c>
      <c r="B677" s="111" t="s">
        <v>1138</v>
      </c>
      <c r="C677" s="112" t="s">
        <v>1624</v>
      </c>
      <c r="D677" s="21">
        <f t="shared" si="20"/>
        <v>6750</v>
      </c>
      <c r="E677" s="24">
        <f t="shared" si="21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1703</v>
      </c>
      <c r="B678" s="111" t="s">
        <v>1139</v>
      </c>
      <c r="C678" s="112" t="s">
        <v>1140</v>
      </c>
      <c r="D678" s="21">
        <f t="shared" si="20"/>
        <v>99780</v>
      </c>
      <c r="E678" s="24">
        <f t="shared" si="21"/>
        <v>0</v>
      </c>
      <c r="F678" s="104"/>
      <c r="G678" s="104"/>
      <c r="H678" s="105"/>
      <c r="I678" s="105"/>
      <c r="J678" s="106">
        <v>6750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>
        <v>0</v>
      </c>
      <c r="S678" s="107">
        <v>0</v>
      </c>
      <c r="T678" s="105">
        <v>0</v>
      </c>
      <c r="U678" s="105">
        <v>0</v>
      </c>
      <c r="V678" s="106">
        <v>0</v>
      </c>
      <c r="W678" s="107">
        <v>0</v>
      </c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1703</v>
      </c>
      <c r="B679" s="111" t="s">
        <v>1141</v>
      </c>
      <c r="C679" s="112" t="s">
        <v>1625</v>
      </c>
      <c r="D679" s="21">
        <f t="shared" si="20"/>
        <v>2380730.9900000002</v>
      </c>
      <c r="E679" s="24">
        <f t="shared" si="21"/>
        <v>102070</v>
      </c>
      <c r="F679" s="104">
        <v>418175.2</v>
      </c>
      <c r="G679" s="104">
        <v>0</v>
      </c>
      <c r="H679" s="105">
        <v>188897.1</v>
      </c>
      <c r="I679" s="105">
        <v>0</v>
      </c>
      <c r="J679" s="106">
        <v>99780</v>
      </c>
      <c r="K679" s="107">
        <v>0</v>
      </c>
      <c r="L679" s="105">
        <v>314200</v>
      </c>
      <c r="M679" s="105">
        <v>0</v>
      </c>
      <c r="N679" s="106">
        <v>64770</v>
      </c>
      <c r="O679" s="107">
        <v>102070</v>
      </c>
      <c r="P679" s="105">
        <v>147470</v>
      </c>
      <c r="Q679" s="105">
        <v>0</v>
      </c>
      <c r="R679" s="106">
        <v>179285</v>
      </c>
      <c r="S679" s="107">
        <v>0</v>
      </c>
      <c r="T679" s="105">
        <v>350793.44</v>
      </c>
      <c r="U679" s="105">
        <v>0</v>
      </c>
      <c r="V679" s="106">
        <v>395270</v>
      </c>
      <c r="W679" s="107">
        <v>0</v>
      </c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1703</v>
      </c>
      <c r="B680" s="111" t="s">
        <v>1142</v>
      </c>
      <c r="C680" s="112" t="s">
        <v>1143</v>
      </c>
      <c r="D680" s="21">
        <f t="shared" si="20"/>
        <v>1126488.55</v>
      </c>
      <c r="E680" s="24">
        <f t="shared" si="21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>
        <v>321870.25</v>
      </c>
      <c r="K680" s="107">
        <v>0</v>
      </c>
      <c r="L680" s="105">
        <v>159848</v>
      </c>
      <c r="M680" s="105">
        <v>0</v>
      </c>
      <c r="N680" s="106">
        <v>108769.25</v>
      </c>
      <c r="O680" s="107">
        <v>0</v>
      </c>
      <c r="P680" s="105">
        <v>30503</v>
      </c>
      <c r="Q680" s="105">
        <v>0</v>
      </c>
      <c r="R680" s="106">
        <v>239574</v>
      </c>
      <c r="S680" s="107">
        <v>0</v>
      </c>
      <c r="T680" s="105">
        <v>185905.5</v>
      </c>
      <c r="U680" s="105">
        <v>0</v>
      </c>
      <c r="V680" s="106">
        <v>156592</v>
      </c>
      <c r="W680" s="107">
        <v>0</v>
      </c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1703</v>
      </c>
      <c r="B681" s="111" t="s">
        <v>1144</v>
      </c>
      <c r="C681" s="112" t="s">
        <v>1626</v>
      </c>
      <c r="D681" s="21">
        <f t="shared" si="20"/>
        <v>2676101.75</v>
      </c>
      <c r="E681" s="24">
        <f t="shared" si="21"/>
        <v>0</v>
      </c>
      <c r="F681" s="104"/>
      <c r="G681" s="104"/>
      <c r="H681" s="105"/>
      <c r="I681" s="105"/>
      <c r="J681" s="106"/>
      <c r="K681" s="107"/>
      <c r="L681" s="105">
        <v>562499</v>
      </c>
      <c r="M681" s="105">
        <v>0</v>
      </c>
      <c r="N681" s="106">
        <v>503862.25</v>
      </c>
      <c r="O681" s="107">
        <v>0</v>
      </c>
      <c r="P681" s="105">
        <v>0</v>
      </c>
      <c r="Q681" s="105">
        <v>0</v>
      </c>
      <c r="R681" s="106">
        <v>748843.25</v>
      </c>
      <c r="S681" s="107">
        <v>0</v>
      </c>
      <c r="T681" s="105">
        <v>350274.25</v>
      </c>
      <c r="U681" s="105">
        <v>0</v>
      </c>
      <c r="V681" s="106">
        <v>510623</v>
      </c>
      <c r="W681" s="107">
        <v>0</v>
      </c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1703</v>
      </c>
      <c r="B682" s="111" t="s">
        <v>1145</v>
      </c>
      <c r="C682" s="112" t="s">
        <v>1627</v>
      </c>
      <c r="D682" s="21">
        <f t="shared" si="20"/>
        <v>0</v>
      </c>
      <c r="E682" s="24">
        <f t="shared" si="21"/>
        <v>0</v>
      </c>
      <c r="F682" s="104"/>
      <c r="G682" s="104"/>
      <c r="H682" s="113"/>
      <c r="I682" s="113"/>
      <c r="J682" s="106"/>
      <c r="K682" s="107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1703</v>
      </c>
      <c r="B683" s="111" t="s">
        <v>1628</v>
      </c>
      <c r="C683" s="112" t="s">
        <v>1629</v>
      </c>
      <c r="D683" s="21">
        <f t="shared" si="20"/>
        <v>0</v>
      </c>
      <c r="E683" s="24">
        <f t="shared" si="21"/>
        <v>0</v>
      </c>
      <c r="F683" s="104"/>
      <c r="G683" s="104"/>
      <c r="H683" s="105"/>
      <c r="I683" s="105"/>
      <c r="J683" s="31"/>
      <c r="K683" s="32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1703</v>
      </c>
      <c r="B684" s="111" t="s">
        <v>1146</v>
      </c>
      <c r="C684" s="112" t="s">
        <v>1630</v>
      </c>
      <c r="D684" s="21">
        <f t="shared" si="20"/>
        <v>0</v>
      </c>
      <c r="E684" s="24">
        <f t="shared" si="21"/>
        <v>0</v>
      </c>
      <c r="F684" s="104"/>
      <c r="G684" s="104"/>
      <c r="H684" s="113"/>
      <c r="I684" s="113"/>
      <c r="J684" s="106"/>
      <c r="K684" s="107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1703</v>
      </c>
      <c r="B685" s="111" t="s">
        <v>1147</v>
      </c>
      <c r="C685" s="112" t="s">
        <v>1631</v>
      </c>
      <c r="D685" s="21">
        <f t="shared" si="20"/>
        <v>0</v>
      </c>
      <c r="E685" s="24">
        <f t="shared" si="21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1703</v>
      </c>
      <c r="B686" s="111" t="s">
        <v>1148</v>
      </c>
      <c r="C686" s="112" t="s">
        <v>1149</v>
      </c>
      <c r="D686" s="21">
        <f t="shared" si="20"/>
        <v>12864755.48</v>
      </c>
      <c r="E686" s="24">
        <f t="shared" si="21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1703</v>
      </c>
      <c r="B687" s="111" t="s">
        <v>1150</v>
      </c>
      <c r="C687" s="112" t="s">
        <v>1632</v>
      </c>
      <c r="D687" s="21">
        <f t="shared" si="20"/>
        <v>51413701.420000002</v>
      </c>
      <c r="E687" s="24">
        <f t="shared" si="21"/>
        <v>1221436.73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>
        <v>12864755.48</v>
      </c>
      <c r="K687" s="32">
        <v>0</v>
      </c>
      <c r="L687" s="113">
        <v>9766185.3699999992</v>
      </c>
      <c r="M687" s="113">
        <v>0</v>
      </c>
      <c r="N687" s="31">
        <v>4761965.5</v>
      </c>
      <c r="O687" s="32">
        <v>0</v>
      </c>
      <c r="P687" s="113">
        <v>6334384.1299999999</v>
      </c>
      <c r="Q687" s="113">
        <v>1221436.73</v>
      </c>
      <c r="R687" s="31">
        <v>5311291.93</v>
      </c>
      <c r="S687" s="32">
        <v>0</v>
      </c>
      <c r="T687" s="113">
        <v>8788751.1699999999</v>
      </c>
      <c r="U687" s="113">
        <v>0</v>
      </c>
      <c r="V687" s="31">
        <v>7712901.2000000002</v>
      </c>
      <c r="W687" s="32">
        <v>0</v>
      </c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1703</v>
      </c>
      <c r="B688" s="111" t="s">
        <v>1151</v>
      </c>
      <c r="C688" s="112" t="s">
        <v>1633</v>
      </c>
      <c r="D688" s="21">
        <f t="shared" si="20"/>
        <v>9766504.8599999994</v>
      </c>
      <c r="E688" s="24">
        <f t="shared" si="21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>
        <v>517645</v>
      </c>
      <c r="K688" s="32">
        <v>0</v>
      </c>
      <c r="L688" s="113">
        <v>498907.5</v>
      </c>
      <c r="M688" s="113">
        <v>0</v>
      </c>
      <c r="N688" s="31">
        <v>6258644.8600000003</v>
      </c>
      <c r="O688" s="32">
        <v>0</v>
      </c>
      <c r="P688" s="113">
        <v>626465</v>
      </c>
      <c r="Q688" s="113">
        <v>0</v>
      </c>
      <c r="R688" s="31">
        <v>467010</v>
      </c>
      <c r="S688" s="32">
        <v>0</v>
      </c>
      <c r="T688" s="113">
        <v>623470</v>
      </c>
      <c r="U688" s="113">
        <v>0</v>
      </c>
      <c r="V688" s="31">
        <v>487752.5</v>
      </c>
      <c r="W688" s="32">
        <v>0</v>
      </c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1703</v>
      </c>
      <c r="B689" s="111" t="s">
        <v>1152</v>
      </c>
      <c r="C689" s="112" t="s">
        <v>1634</v>
      </c>
      <c r="D689" s="21">
        <f t="shared" si="20"/>
        <v>0</v>
      </c>
      <c r="E689" s="24">
        <f t="shared" si="21"/>
        <v>0</v>
      </c>
      <c r="F689" s="104"/>
      <c r="G689" s="104"/>
      <c r="H689" s="105"/>
      <c r="I689" s="105"/>
      <c r="J689" s="31"/>
      <c r="K689" s="32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1703</v>
      </c>
      <c r="B690" s="111" t="s">
        <v>1153</v>
      </c>
      <c r="C690" s="112" t="s">
        <v>1635</v>
      </c>
      <c r="D690" s="21">
        <f t="shared" si="20"/>
        <v>371550</v>
      </c>
      <c r="E690" s="24">
        <f t="shared" si="21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27300</v>
      </c>
      <c r="O690" s="107">
        <v>0</v>
      </c>
      <c r="P690" s="105">
        <v>25200</v>
      </c>
      <c r="Q690" s="105">
        <v>0</v>
      </c>
      <c r="R690" s="106">
        <v>8500</v>
      </c>
      <c r="S690" s="107">
        <v>0</v>
      </c>
      <c r="T690" s="105">
        <v>15525</v>
      </c>
      <c r="U690" s="105">
        <v>0</v>
      </c>
      <c r="V690" s="106">
        <v>20025</v>
      </c>
      <c r="W690" s="107">
        <v>0</v>
      </c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1703</v>
      </c>
      <c r="B691" s="111" t="s">
        <v>1154</v>
      </c>
      <c r="C691" s="112" t="s">
        <v>1636</v>
      </c>
      <c r="D691" s="21">
        <f t="shared" si="20"/>
        <v>2465000</v>
      </c>
      <c r="E691" s="24">
        <f t="shared" si="21"/>
        <v>0</v>
      </c>
      <c r="F691" s="104">
        <v>275000</v>
      </c>
      <c r="G691" s="104">
        <v>0</v>
      </c>
      <c r="H691" s="105">
        <v>270000</v>
      </c>
      <c r="I691" s="105">
        <v>0</v>
      </c>
      <c r="J691" s="106">
        <v>275000</v>
      </c>
      <c r="K691" s="107">
        <v>0</v>
      </c>
      <c r="L691" s="105">
        <v>270000</v>
      </c>
      <c r="M691" s="105">
        <v>0</v>
      </c>
      <c r="N691" s="106">
        <v>260000</v>
      </c>
      <c r="O691" s="107">
        <v>0</v>
      </c>
      <c r="P691" s="105">
        <v>260000</v>
      </c>
      <c r="Q691" s="105">
        <v>0</v>
      </c>
      <c r="R691" s="106">
        <v>260000</v>
      </c>
      <c r="S691" s="107">
        <v>0</v>
      </c>
      <c r="T691" s="105">
        <v>260000</v>
      </c>
      <c r="U691" s="105">
        <v>0</v>
      </c>
      <c r="V691" s="106">
        <v>260000</v>
      </c>
      <c r="W691" s="107">
        <v>0</v>
      </c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1703</v>
      </c>
      <c r="B692" s="111" t="s">
        <v>1155</v>
      </c>
      <c r="C692" s="112" t="s">
        <v>1156</v>
      </c>
      <c r="D692" s="21">
        <f t="shared" si="20"/>
        <v>2780000</v>
      </c>
      <c r="E692" s="24">
        <f t="shared" si="21"/>
        <v>10000</v>
      </c>
      <c r="F692" s="104">
        <v>330000</v>
      </c>
      <c r="G692" s="104">
        <v>0</v>
      </c>
      <c r="H692" s="113">
        <v>330000</v>
      </c>
      <c r="I692" s="113">
        <v>0</v>
      </c>
      <c r="J692" s="106">
        <v>350000</v>
      </c>
      <c r="K692" s="107">
        <v>0</v>
      </c>
      <c r="L692" s="113">
        <v>350000</v>
      </c>
      <c r="M692" s="113">
        <v>10000</v>
      </c>
      <c r="N692" s="31">
        <v>340000</v>
      </c>
      <c r="O692" s="32">
        <v>0</v>
      </c>
      <c r="P692" s="105">
        <v>330000</v>
      </c>
      <c r="Q692" s="105">
        <v>0</v>
      </c>
      <c r="R692" s="31">
        <v>340000</v>
      </c>
      <c r="S692" s="32">
        <v>0</v>
      </c>
      <c r="T692" s="113">
        <v>350000</v>
      </c>
      <c r="U692" s="113">
        <v>0</v>
      </c>
      <c r="V692" s="31">
        <v>390000</v>
      </c>
      <c r="W692" s="32">
        <v>0</v>
      </c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1703</v>
      </c>
      <c r="B693" s="111" t="s">
        <v>1157</v>
      </c>
      <c r="C693" s="112" t="s">
        <v>1158</v>
      </c>
      <c r="D693" s="21">
        <f t="shared" si="20"/>
        <v>245000</v>
      </c>
      <c r="E693" s="24">
        <f t="shared" si="21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>
        <v>20000</v>
      </c>
      <c r="K693" s="32">
        <v>0</v>
      </c>
      <c r="L693" s="113">
        <v>20000</v>
      </c>
      <c r="M693" s="113">
        <v>0</v>
      </c>
      <c r="N693" s="31">
        <v>20000</v>
      </c>
      <c r="O693" s="32">
        <v>0</v>
      </c>
      <c r="P693" s="113">
        <v>20000</v>
      </c>
      <c r="Q693" s="113">
        <v>0</v>
      </c>
      <c r="R693" s="31">
        <v>20000</v>
      </c>
      <c r="S693" s="32">
        <v>0</v>
      </c>
      <c r="T693" s="113">
        <v>20000</v>
      </c>
      <c r="U693" s="113">
        <v>0</v>
      </c>
      <c r="V693" s="31">
        <v>20000</v>
      </c>
      <c r="W693" s="32">
        <v>0</v>
      </c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1703</v>
      </c>
      <c r="B694" s="111" t="s">
        <v>1159</v>
      </c>
      <c r="C694" s="112" t="s">
        <v>1160</v>
      </c>
      <c r="D694" s="21">
        <f t="shared" si="20"/>
        <v>670000</v>
      </c>
      <c r="E694" s="24">
        <f t="shared" si="21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>
        <v>85000</v>
      </c>
      <c r="K694" s="32">
        <v>0</v>
      </c>
      <c r="L694" s="113">
        <v>85000</v>
      </c>
      <c r="M694" s="113">
        <v>0</v>
      </c>
      <c r="N694" s="31">
        <v>85000</v>
      </c>
      <c r="O694" s="32">
        <v>0</v>
      </c>
      <c r="P694" s="113">
        <v>85000</v>
      </c>
      <c r="Q694" s="113">
        <v>0</v>
      </c>
      <c r="R694" s="31">
        <v>85000</v>
      </c>
      <c r="S694" s="32">
        <v>0</v>
      </c>
      <c r="T694" s="113">
        <v>85000</v>
      </c>
      <c r="U694" s="113">
        <v>0</v>
      </c>
      <c r="V694" s="31">
        <v>75000</v>
      </c>
      <c r="W694" s="32">
        <v>0</v>
      </c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1703</v>
      </c>
      <c r="B695" s="111" t="s">
        <v>1161</v>
      </c>
      <c r="C695" s="112" t="s">
        <v>1637</v>
      </c>
      <c r="D695" s="21">
        <f t="shared" si="20"/>
        <v>82500</v>
      </c>
      <c r="E695" s="24">
        <f t="shared" si="21"/>
        <v>0</v>
      </c>
      <c r="F695" s="104"/>
      <c r="G695" s="104"/>
      <c r="H695" s="105">
        <v>12900</v>
      </c>
      <c r="I695" s="105">
        <v>0</v>
      </c>
      <c r="J695" s="31">
        <v>0</v>
      </c>
      <c r="K695" s="32">
        <v>0</v>
      </c>
      <c r="L695" s="105">
        <v>0</v>
      </c>
      <c r="M695" s="105">
        <v>0</v>
      </c>
      <c r="N695" s="106">
        <v>0</v>
      </c>
      <c r="O695" s="107">
        <v>0</v>
      </c>
      <c r="P695" s="113">
        <v>0</v>
      </c>
      <c r="Q695" s="113">
        <v>0</v>
      </c>
      <c r="R695" s="106">
        <v>40800</v>
      </c>
      <c r="S695" s="107">
        <v>0</v>
      </c>
      <c r="T695" s="105">
        <v>26400</v>
      </c>
      <c r="U695" s="105">
        <v>0</v>
      </c>
      <c r="V695" s="106">
        <v>2400</v>
      </c>
      <c r="W695" s="107">
        <v>0</v>
      </c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1703</v>
      </c>
      <c r="B696" s="111" t="s">
        <v>1162</v>
      </c>
      <c r="C696" s="112" t="s">
        <v>1163</v>
      </c>
      <c r="D696" s="21">
        <f t="shared" si="20"/>
        <v>83500</v>
      </c>
      <c r="E696" s="24">
        <f t="shared" si="21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4000</v>
      </c>
      <c r="M696" s="105">
        <v>0</v>
      </c>
      <c r="N696" s="106">
        <v>0</v>
      </c>
      <c r="O696" s="107">
        <v>0</v>
      </c>
      <c r="P696" s="105">
        <v>14100</v>
      </c>
      <c r="Q696" s="105">
        <v>0</v>
      </c>
      <c r="R696" s="106">
        <v>0</v>
      </c>
      <c r="S696" s="107">
        <v>0</v>
      </c>
      <c r="T696" s="105">
        <v>3500</v>
      </c>
      <c r="U696" s="105">
        <v>0</v>
      </c>
      <c r="V696" s="106">
        <v>20650</v>
      </c>
      <c r="W696" s="107">
        <v>0</v>
      </c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1703</v>
      </c>
      <c r="B697" s="111" t="s">
        <v>1164</v>
      </c>
      <c r="C697" s="112" t="s">
        <v>1638</v>
      </c>
      <c r="D697" s="21">
        <f t="shared" si="20"/>
        <v>439613.32</v>
      </c>
      <c r="E697" s="24">
        <f t="shared" si="21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>
        <v>16200</v>
      </c>
      <c r="U697" s="105">
        <v>0</v>
      </c>
      <c r="V697" s="106">
        <v>30600</v>
      </c>
      <c r="W697" s="107">
        <v>0</v>
      </c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1703</v>
      </c>
      <c r="B698" s="111" t="s">
        <v>1165</v>
      </c>
      <c r="C698" s="112" t="s">
        <v>1166</v>
      </c>
      <c r="D698" s="21">
        <f t="shared" si="20"/>
        <v>4317637.78</v>
      </c>
      <c r="E698" s="24">
        <f t="shared" si="21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>
        <v>392813.32</v>
      </c>
      <c r="K698" s="107">
        <v>0</v>
      </c>
      <c r="L698" s="105">
        <v>392813.32</v>
      </c>
      <c r="M698" s="105">
        <v>0</v>
      </c>
      <c r="N698" s="106">
        <v>354799.12</v>
      </c>
      <c r="O698" s="107">
        <v>0</v>
      </c>
      <c r="P698" s="105">
        <v>405484.72</v>
      </c>
      <c r="Q698" s="105">
        <v>0</v>
      </c>
      <c r="R698" s="106">
        <v>380141.92</v>
      </c>
      <c r="S698" s="107">
        <v>0</v>
      </c>
      <c r="T698" s="105">
        <v>392813.32</v>
      </c>
      <c r="U698" s="105">
        <v>0</v>
      </c>
      <c r="V698" s="106">
        <v>380141.92</v>
      </c>
      <c r="W698" s="107">
        <v>0</v>
      </c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1703</v>
      </c>
      <c r="B699" s="111" t="s">
        <v>1167</v>
      </c>
      <c r="C699" s="112" t="s">
        <v>1639</v>
      </c>
      <c r="D699" s="21">
        <f t="shared" si="20"/>
        <v>9738351.2400000002</v>
      </c>
      <c r="E699" s="24">
        <f t="shared" si="21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106">
        <v>1238488.22</v>
      </c>
      <c r="K699" s="107">
        <v>0</v>
      </c>
      <c r="L699" s="113">
        <v>1238488.22</v>
      </c>
      <c r="M699" s="113">
        <v>0</v>
      </c>
      <c r="N699" s="31">
        <v>1118634.52</v>
      </c>
      <c r="O699" s="32">
        <v>0</v>
      </c>
      <c r="P699" s="105">
        <v>1278439.45</v>
      </c>
      <c r="Q699" s="105">
        <v>0</v>
      </c>
      <c r="R699" s="31">
        <v>1198536.99</v>
      </c>
      <c r="S699" s="32">
        <v>0</v>
      </c>
      <c r="T699" s="113">
        <v>1238488.22</v>
      </c>
      <c r="U699" s="113">
        <v>0</v>
      </c>
      <c r="V699" s="31">
        <v>1198536.99</v>
      </c>
      <c r="W699" s="32">
        <v>0</v>
      </c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1703</v>
      </c>
      <c r="B700" s="111" t="s">
        <v>1168</v>
      </c>
      <c r="C700" s="112" t="s">
        <v>1640</v>
      </c>
      <c r="D700" s="21">
        <f t="shared" si="20"/>
        <v>236741.90999999995</v>
      </c>
      <c r="E700" s="24">
        <f t="shared" si="21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>
        <v>30201.64</v>
      </c>
      <c r="K700" s="32">
        <v>0</v>
      </c>
      <c r="L700" s="113">
        <v>30201.64</v>
      </c>
      <c r="M700" s="113">
        <v>0</v>
      </c>
      <c r="N700" s="31">
        <v>27278.9</v>
      </c>
      <c r="O700" s="32">
        <v>0</v>
      </c>
      <c r="P700" s="113">
        <v>31175.89</v>
      </c>
      <c r="Q700" s="113">
        <v>0</v>
      </c>
      <c r="R700" s="31">
        <v>29227.4</v>
      </c>
      <c r="S700" s="32">
        <v>0</v>
      </c>
      <c r="T700" s="113">
        <v>30201.64</v>
      </c>
      <c r="U700" s="113">
        <v>0</v>
      </c>
      <c r="V700" s="31">
        <v>29227.4</v>
      </c>
      <c r="W700" s="32">
        <v>0</v>
      </c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1703</v>
      </c>
      <c r="B701" s="111" t="s">
        <v>1169</v>
      </c>
      <c r="C701" s="112" t="s">
        <v>1641</v>
      </c>
      <c r="D701" s="21">
        <f t="shared" si="20"/>
        <v>0</v>
      </c>
      <c r="E701" s="24">
        <f t="shared" si="21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1703</v>
      </c>
      <c r="B702" s="111" t="s">
        <v>1170</v>
      </c>
      <c r="C702" s="112" t="s">
        <v>1171</v>
      </c>
      <c r="D702" s="21">
        <f t="shared" si="20"/>
        <v>0</v>
      </c>
      <c r="E702" s="24">
        <f t="shared" si="21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1703</v>
      </c>
      <c r="B703" s="111" t="s">
        <v>1172</v>
      </c>
      <c r="C703" s="112" t="s">
        <v>1642</v>
      </c>
      <c r="D703" s="21">
        <f t="shared" si="20"/>
        <v>0</v>
      </c>
      <c r="E703" s="24">
        <f t="shared" si="21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1703</v>
      </c>
      <c r="B704" s="111" t="s">
        <v>1173</v>
      </c>
      <c r="C704" s="112" t="s">
        <v>1643</v>
      </c>
      <c r="D704" s="21">
        <f t="shared" si="20"/>
        <v>0</v>
      </c>
      <c r="E704" s="24">
        <f t="shared" si="21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1703</v>
      </c>
      <c r="B705" s="111" t="s">
        <v>1174</v>
      </c>
      <c r="C705" s="112" t="s">
        <v>1175</v>
      </c>
      <c r="D705" s="21">
        <f t="shared" si="20"/>
        <v>0</v>
      </c>
      <c r="E705" s="24">
        <f t="shared" si="21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1703</v>
      </c>
      <c r="B706" s="111" t="s">
        <v>1176</v>
      </c>
      <c r="C706" s="112" t="s">
        <v>1177</v>
      </c>
      <c r="D706" s="21">
        <f t="shared" si="20"/>
        <v>0</v>
      </c>
      <c r="E706" s="24">
        <f t="shared" si="21"/>
        <v>0</v>
      </c>
      <c r="F706" s="104"/>
      <c r="G706" s="104"/>
      <c r="H706" s="105"/>
      <c r="I706" s="105"/>
      <c r="J706" s="31"/>
      <c r="K706" s="32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1703</v>
      </c>
      <c r="B707" s="111" t="s">
        <v>1178</v>
      </c>
      <c r="C707" s="112" t="s">
        <v>1179</v>
      </c>
      <c r="D707" s="21">
        <f t="shared" ref="D707:D770" si="22">F707+H707+J708+L707+N707+P707+R707+T707+V707+X707+Z707+AB707</f>
        <v>76013.7</v>
      </c>
      <c r="E707" s="24">
        <f t="shared" ref="E707:E770" si="23">G707+I707+K708+M707+O707+Q707+S707+U707+W707+Y707+AA707+AC707</f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1703</v>
      </c>
      <c r="B708" s="111" t="s">
        <v>1180</v>
      </c>
      <c r="C708" s="112" t="s">
        <v>1181</v>
      </c>
      <c r="D708" s="21">
        <f t="shared" si="22"/>
        <v>595849.29999999993</v>
      </c>
      <c r="E708" s="24">
        <f t="shared" si="2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>
        <v>76013.7</v>
      </c>
      <c r="K708" s="107">
        <v>0</v>
      </c>
      <c r="L708" s="105">
        <v>76013.7</v>
      </c>
      <c r="M708" s="105">
        <v>0</v>
      </c>
      <c r="N708" s="106">
        <v>68657.53</v>
      </c>
      <c r="O708" s="107">
        <v>0</v>
      </c>
      <c r="P708" s="105">
        <v>78465.75</v>
      </c>
      <c r="Q708" s="105">
        <v>0</v>
      </c>
      <c r="R708" s="106">
        <v>73561.64</v>
      </c>
      <c r="S708" s="107">
        <v>0</v>
      </c>
      <c r="T708" s="105">
        <v>76013.7</v>
      </c>
      <c r="U708" s="105">
        <v>0</v>
      </c>
      <c r="V708" s="106">
        <v>73561.64</v>
      </c>
      <c r="W708" s="107">
        <v>0</v>
      </c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1703</v>
      </c>
      <c r="B709" s="111" t="s">
        <v>1182</v>
      </c>
      <c r="C709" s="112" t="s">
        <v>1183</v>
      </c>
      <c r="D709" s="21">
        <f t="shared" si="22"/>
        <v>0</v>
      </c>
      <c r="E709" s="24">
        <f t="shared" si="2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1703</v>
      </c>
      <c r="B710" s="111" t="s">
        <v>1184</v>
      </c>
      <c r="C710" s="112" t="s">
        <v>1185</v>
      </c>
      <c r="D710" s="21">
        <f t="shared" si="22"/>
        <v>0</v>
      </c>
      <c r="E710" s="24">
        <f t="shared" si="2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1703</v>
      </c>
      <c r="B711" s="111" t="s">
        <v>1186</v>
      </c>
      <c r="C711" s="112" t="s">
        <v>1187</v>
      </c>
      <c r="D711" s="21">
        <f t="shared" si="22"/>
        <v>0</v>
      </c>
      <c r="E711" s="24">
        <f t="shared" si="2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1703</v>
      </c>
      <c r="B712" s="111" t="s">
        <v>1188</v>
      </c>
      <c r="C712" s="112" t="s">
        <v>1189</v>
      </c>
      <c r="D712" s="21">
        <f t="shared" si="22"/>
        <v>494685.66</v>
      </c>
      <c r="E712" s="24">
        <f t="shared" si="2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1703</v>
      </c>
      <c r="B713" s="111" t="s">
        <v>1190</v>
      </c>
      <c r="C713" s="112" t="s">
        <v>1191</v>
      </c>
      <c r="D713" s="21">
        <f t="shared" si="22"/>
        <v>4618946.3999999994</v>
      </c>
      <c r="E713" s="24">
        <f t="shared" si="2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>
        <v>494685.66</v>
      </c>
      <c r="K713" s="107">
        <v>0</v>
      </c>
      <c r="L713" s="105">
        <v>494685.66</v>
      </c>
      <c r="M713" s="105">
        <v>0</v>
      </c>
      <c r="N713" s="106">
        <v>446812.86</v>
      </c>
      <c r="O713" s="107">
        <v>0</v>
      </c>
      <c r="P713" s="105">
        <v>510643.26</v>
      </c>
      <c r="Q713" s="105">
        <v>0</v>
      </c>
      <c r="R713" s="106">
        <v>581632.17000000004</v>
      </c>
      <c r="S713" s="107">
        <v>0</v>
      </c>
      <c r="T713" s="105">
        <v>637574.43000000005</v>
      </c>
      <c r="U713" s="105">
        <v>0</v>
      </c>
      <c r="V713" s="106">
        <v>944831.08</v>
      </c>
      <c r="W713" s="107">
        <v>0</v>
      </c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1703</v>
      </c>
      <c r="B714" s="111" t="s">
        <v>1192</v>
      </c>
      <c r="C714" s="112" t="s">
        <v>1193</v>
      </c>
      <c r="D714" s="21">
        <f t="shared" si="22"/>
        <v>0</v>
      </c>
      <c r="E714" s="24">
        <f t="shared" si="2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1703</v>
      </c>
      <c r="B715" s="111" t="s">
        <v>1194</v>
      </c>
      <c r="C715" s="112" t="s">
        <v>1195</v>
      </c>
      <c r="D715" s="21">
        <f t="shared" si="22"/>
        <v>0</v>
      </c>
      <c r="E715" s="24">
        <f t="shared" si="2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1703</v>
      </c>
      <c r="B716" s="111" t="s">
        <v>1196</v>
      </c>
      <c r="C716" s="112" t="s">
        <v>1197</v>
      </c>
      <c r="D716" s="21">
        <f t="shared" si="22"/>
        <v>0</v>
      </c>
      <c r="E716" s="24">
        <f t="shared" si="2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1703</v>
      </c>
      <c r="B717" s="111" t="s">
        <v>1198</v>
      </c>
      <c r="C717" s="112" t="s">
        <v>1199</v>
      </c>
      <c r="D717" s="21">
        <f t="shared" si="22"/>
        <v>0</v>
      </c>
      <c r="E717" s="24">
        <f t="shared" si="2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1703</v>
      </c>
      <c r="B718" s="111" t="s">
        <v>1200</v>
      </c>
      <c r="C718" s="112" t="s">
        <v>1201</v>
      </c>
      <c r="D718" s="21">
        <f t="shared" si="22"/>
        <v>0</v>
      </c>
      <c r="E718" s="24">
        <f t="shared" si="2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1703</v>
      </c>
      <c r="B719" s="111" t="s">
        <v>1202</v>
      </c>
      <c r="C719" s="112" t="s">
        <v>1203</v>
      </c>
      <c r="D719" s="21">
        <f t="shared" si="22"/>
        <v>0</v>
      </c>
      <c r="E719" s="24">
        <f t="shared" si="2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1703</v>
      </c>
      <c r="B720" s="111" t="s">
        <v>1204</v>
      </c>
      <c r="C720" s="112" t="s">
        <v>1205</v>
      </c>
      <c r="D720" s="21">
        <f t="shared" si="22"/>
        <v>0</v>
      </c>
      <c r="E720" s="24">
        <f t="shared" si="2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1703</v>
      </c>
      <c r="B721" s="111" t="s">
        <v>1206</v>
      </c>
      <c r="C721" s="112" t="s">
        <v>1207</v>
      </c>
      <c r="D721" s="21">
        <f t="shared" si="22"/>
        <v>0</v>
      </c>
      <c r="E721" s="24">
        <f t="shared" si="2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1703</v>
      </c>
      <c r="B722" s="111" t="s">
        <v>1208</v>
      </c>
      <c r="C722" s="112" t="s">
        <v>1209</v>
      </c>
      <c r="D722" s="21">
        <f t="shared" si="22"/>
        <v>0</v>
      </c>
      <c r="E722" s="24">
        <f t="shared" si="2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1703</v>
      </c>
      <c r="B723" s="111" t="s">
        <v>1210</v>
      </c>
      <c r="C723" s="112" t="s">
        <v>1644</v>
      </c>
      <c r="D723" s="21">
        <f t="shared" si="22"/>
        <v>0</v>
      </c>
      <c r="E723" s="24">
        <f t="shared" si="2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1703</v>
      </c>
      <c r="B724" s="111" t="s">
        <v>1211</v>
      </c>
      <c r="C724" s="112" t="s">
        <v>1212</v>
      </c>
      <c r="D724" s="21">
        <f t="shared" si="22"/>
        <v>232088.82</v>
      </c>
      <c r="E724" s="24">
        <f t="shared" si="2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1703</v>
      </c>
      <c r="B725" s="111" t="s">
        <v>1213</v>
      </c>
      <c r="C725" s="112" t="s">
        <v>1214</v>
      </c>
      <c r="D725" s="21">
        <f t="shared" si="22"/>
        <v>1831059.35</v>
      </c>
      <c r="E725" s="24">
        <f t="shared" si="2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106">
        <v>232088.82</v>
      </c>
      <c r="K725" s="107">
        <v>0</v>
      </c>
      <c r="L725" s="113">
        <v>232088.82</v>
      </c>
      <c r="M725" s="113">
        <v>0</v>
      </c>
      <c r="N725" s="31">
        <v>209628.61</v>
      </c>
      <c r="O725" s="32">
        <v>0</v>
      </c>
      <c r="P725" s="105">
        <v>239575.56</v>
      </c>
      <c r="Q725" s="105">
        <v>0</v>
      </c>
      <c r="R725" s="31">
        <v>224602.08</v>
      </c>
      <c r="S725" s="32">
        <v>0</v>
      </c>
      <c r="T725" s="113">
        <v>232088.82</v>
      </c>
      <c r="U725" s="113">
        <v>0</v>
      </c>
      <c r="V725" s="31">
        <v>224602.08</v>
      </c>
      <c r="W725" s="32">
        <v>0</v>
      </c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1703</v>
      </c>
      <c r="B726" s="111" t="s">
        <v>1215</v>
      </c>
      <c r="C726" s="112" t="s">
        <v>1216</v>
      </c>
      <c r="D726" s="21">
        <f t="shared" si="22"/>
        <v>118088.01999999999</v>
      </c>
      <c r="E726" s="24">
        <f t="shared" si="2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31">
        <v>11782.48</v>
      </c>
      <c r="K726" s="32">
        <v>0</v>
      </c>
      <c r="L726" s="105">
        <v>11782.48</v>
      </c>
      <c r="M726" s="105">
        <v>0</v>
      </c>
      <c r="N726" s="106">
        <v>10642.24</v>
      </c>
      <c r="O726" s="107">
        <v>0</v>
      </c>
      <c r="P726" s="113">
        <v>12162.56</v>
      </c>
      <c r="Q726" s="113">
        <v>0</v>
      </c>
      <c r="R726" s="106">
        <v>11402.4</v>
      </c>
      <c r="S726" s="107">
        <v>0</v>
      </c>
      <c r="T726" s="105">
        <v>11782.48</v>
      </c>
      <c r="U726" s="105">
        <v>0</v>
      </c>
      <c r="V726" s="106">
        <v>11402.4</v>
      </c>
      <c r="W726" s="107">
        <v>0</v>
      </c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1703</v>
      </c>
      <c r="B727" s="111" t="s">
        <v>1217</v>
      </c>
      <c r="C727" s="112" t="s">
        <v>1218</v>
      </c>
      <c r="D727" s="21">
        <f t="shared" si="22"/>
        <v>201678.84999999998</v>
      </c>
      <c r="E727" s="24">
        <f t="shared" si="2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106">
        <v>25728.58</v>
      </c>
      <c r="K727" s="107">
        <v>0</v>
      </c>
      <c r="L727" s="113">
        <v>25728.58</v>
      </c>
      <c r="M727" s="113">
        <v>0</v>
      </c>
      <c r="N727" s="31">
        <v>23238.720000000001</v>
      </c>
      <c r="O727" s="32">
        <v>0</v>
      </c>
      <c r="P727" s="105">
        <v>26558.53</v>
      </c>
      <c r="Q727" s="105">
        <v>0</v>
      </c>
      <c r="R727" s="31">
        <v>24898.62</v>
      </c>
      <c r="S727" s="32">
        <v>0</v>
      </c>
      <c r="T727" s="113">
        <v>25728.58</v>
      </c>
      <c r="U727" s="113">
        <v>0</v>
      </c>
      <c r="V727" s="31">
        <v>24898.62</v>
      </c>
      <c r="W727" s="32">
        <v>0</v>
      </c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1703</v>
      </c>
      <c r="B728" s="111" t="s">
        <v>1219</v>
      </c>
      <c r="C728" s="112" t="s">
        <v>1220</v>
      </c>
      <c r="D728" s="21">
        <f t="shared" si="22"/>
        <v>0</v>
      </c>
      <c r="E728" s="24">
        <f t="shared" si="2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1703</v>
      </c>
      <c r="B729" s="111" t="s">
        <v>1221</v>
      </c>
      <c r="C729" s="112" t="s">
        <v>1222</v>
      </c>
      <c r="D729" s="21">
        <f t="shared" si="22"/>
        <v>0</v>
      </c>
      <c r="E729" s="24">
        <f t="shared" si="2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1703</v>
      </c>
      <c r="B730" s="111" t="s">
        <v>1223</v>
      </c>
      <c r="C730" s="112" t="s">
        <v>1224</v>
      </c>
      <c r="D730" s="21">
        <f t="shared" si="22"/>
        <v>0</v>
      </c>
      <c r="E730" s="24">
        <f t="shared" si="2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1703</v>
      </c>
      <c r="B731" s="111" t="s">
        <v>1225</v>
      </c>
      <c r="C731" s="112" t="s">
        <v>1226</v>
      </c>
      <c r="D731" s="21">
        <f t="shared" si="22"/>
        <v>0</v>
      </c>
      <c r="E731" s="24">
        <f t="shared" si="2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1703</v>
      </c>
      <c r="B732" s="111" t="s">
        <v>1227</v>
      </c>
      <c r="C732" s="112" t="s">
        <v>1228</v>
      </c>
      <c r="D732" s="21">
        <f t="shared" si="22"/>
        <v>1044466.56</v>
      </c>
      <c r="E732" s="24">
        <f t="shared" si="2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1703</v>
      </c>
      <c r="B733" s="111" t="s">
        <v>1229</v>
      </c>
      <c r="C733" s="112" t="s">
        <v>1230</v>
      </c>
      <c r="D733" s="21">
        <f t="shared" si="22"/>
        <v>8482118.1799999997</v>
      </c>
      <c r="E733" s="24">
        <f t="shared" si="2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>
        <v>1044466.56</v>
      </c>
      <c r="K733" s="32">
        <v>0</v>
      </c>
      <c r="L733" s="113">
        <v>1048551</v>
      </c>
      <c r="M733" s="113">
        <v>0</v>
      </c>
      <c r="N733" s="31">
        <v>946444.16</v>
      </c>
      <c r="O733" s="32">
        <v>0</v>
      </c>
      <c r="P733" s="113">
        <v>1082165.74</v>
      </c>
      <c r="Q733" s="113">
        <v>0</v>
      </c>
      <c r="R733" s="31">
        <v>1019051.73</v>
      </c>
      <c r="S733" s="32">
        <v>0</v>
      </c>
      <c r="T733" s="113">
        <v>1037935.09</v>
      </c>
      <c r="U733" s="113">
        <v>0</v>
      </c>
      <c r="V733" s="31">
        <v>942532.19</v>
      </c>
      <c r="W733" s="32">
        <v>0</v>
      </c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1703</v>
      </c>
      <c r="B734" s="111" t="s">
        <v>1231</v>
      </c>
      <c r="C734" s="112" t="s">
        <v>1232</v>
      </c>
      <c r="D734" s="21">
        <f t="shared" si="22"/>
        <v>2330680.5300000003</v>
      </c>
      <c r="E734" s="24">
        <f t="shared" si="2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>
        <v>360923.23</v>
      </c>
      <c r="K734" s="32">
        <v>0</v>
      </c>
      <c r="L734" s="113">
        <v>356570.93</v>
      </c>
      <c r="M734" s="113">
        <v>0</v>
      </c>
      <c r="N734" s="31">
        <v>204298.74</v>
      </c>
      <c r="O734" s="32">
        <v>0</v>
      </c>
      <c r="P734" s="113">
        <v>233484.27</v>
      </c>
      <c r="Q734" s="113">
        <v>0</v>
      </c>
      <c r="R734" s="31">
        <v>218891.51</v>
      </c>
      <c r="S734" s="32">
        <v>0</v>
      </c>
      <c r="T734" s="113">
        <v>226110.29</v>
      </c>
      <c r="U734" s="113">
        <v>0</v>
      </c>
      <c r="V734" s="31">
        <v>217742.47</v>
      </c>
      <c r="W734" s="32">
        <v>0</v>
      </c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1703</v>
      </c>
      <c r="B735" s="111" t="s">
        <v>1233</v>
      </c>
      <c r="C735" s="112" t="s">
        <v>1234</v>
      </c>
      <c r="D735" s="21">
        <f t="shared" si="22"/>
        <v>1280072.47</v>
      </c>
      <c r="E735" s="24">
        <f t="shared" si="2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>
        <v>163378.54</v>
      </c>
      <c r="K735" s="32">
        <v>0</v>
      </c>
      <c r="L735" s="113">
        <v>163378.54</v>
      </c>
      <c r="M735" s="113">
        <v>0</v>
      </c>
      <c r="N735" s="31">
        <v>147567.72</v>
      </c>
      <c r="O735" s="32">
        <v>0</v>
      </c>
      <c r="P735" s="113">
        <v>168102.56</v>
      </c>
      <c r="Q735" s="113">
        <v>0</v>
      </c>
      <c r="R735" s="31">
        <v>149929.35999999999</v>
      </c>
      <c r="S735" s="32">
        <v>0</v>
      </c>
      <c r="T735" s="113">
        <v>163257.09</v>
      </c>
      <c r="U735" s="113">
        <v>0</v>
      </c>
      <c r="V735" s="31">
        <v>157990.73000000001</v>
      </c>
      <c r="W735" s="32">
        <v>0</v>
      </c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1703</v>
      </c>
      <c r="B736" s="111" t="s">
        <v>1235</v>
      </c>
      <c r="C736" s="112" t="s">
        <v>1236</v>
      </c>
      <c r="D736" s="21">
        <f t="shared" si="22"/>
        <v>223954.71000000002</v>
      </c>
      <c r="E736" s="24">
        <f t="shared" si="2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>
        <v>20934.29</v>
      </c>
      <c r="K736" s="32">
        <v>0</v>
      </c>
      <c r="L736" s="113">
        <v>20890.599999999999</v>
      </c>
      <c r="M736" s="113">
        <v>0</v>
      </c>
      <c r="N736" s="31">
        <v>22207.67</v>
      </c>
      <c r="O736" s="32">
        <v>0</v>
      </c>
      <c r="P736" s="113">
        <v>23765.9</v>
      </c>
      <c r="Q736" s="113">
        <v>0</v>
      </c>
      <c r="R736" s="31">
        <v>29225.57</v>
      </c>
      <c r="S736" s="32">
        <v>0</v>
      </c>
      <c r="T736" s="113">
        <v>30199.759999999998</v>
      </c>
      <c r="U736" s="113">
        <v>0</v>
      </c>
      <c r="V736" s="31">
        <v>29051.82</v>
      </c>
      <c r="W736" s="32">
        <v>0</v>
      </c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1703</v>
      </c>
      <c r="B737" s="111" t="s">
        <v>1237</v>
      </c>
      <c r="C737" s="112" t="s">
        <v>1238</v>
      </c>
      <c r="D737" s="21">
        <f t="shared" si="22"/>
        <v>194740.74999999997</v>
      </c>
      <c r="E737" s="24">
        <f t="shared" si="2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>
        <v>24890.45</v>
      </c>
      <c r="K737" s="32">
        <v>0</v>
      </c>
      <c r="L737" s="113">
        <v>24889.45</v>
      </c>
      <c r="M737" s="113">
        <v>0</v>
      </c>
      <c r="N737" s="31">
        <v>22194.03</v>
      </c>
      <c r="O737" s="32">
        <v>0</v>
      </c>
      <c r="P737" s="113">
        <v>25364.6</v>
      </c>
      <c r="Q737" s="113">
        <v>0</v>
      </c>
      <c r="R737" s="31">
        <v>23779.32</v>
      </c>
      <c r="S737" s="32">
        <v>0</v>
      </c>
      <c r="T737" s="113">
        <v>24571.96</v>
      </c>
      <c r="U737" s="113">
        <v>0</v>
      </c>
      <c r="V737" s="31">
        <v>23126.05</v>
      </c>
      <c r="W737" s="32">
        <v>0</v>
      </c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1703</v>
      </c>
      <c r="B738" s="111" t="s">
        <v>1239</v>
      </c>
      <c r="C738" s="112" t="s">
        <v>1240</v>
      </c>
      <c r="D738" s="21">
        <f t="shared" si="22"/>
        <v>3235783.58</v>
      </c>
      <c r="E738" s="24">
        <f t="shared" si="2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1703</v>
      </c>
      <c r="B739" s="111" t="s">
        <v>1241</v>
      </c>
      <c r="C739" s="112" t="s">
        <v>1242</v>
      </c>
      <c r="D739" s="21">
        <f t="shared" si="22"/>
        <v>25833994.789999999</v>
      </c>
      <c r="E739" s="24">
        <f t="shared" si="2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>
        <v>3235783.58</v>
      </c>
      <c r="K739" s="32">
        <v>0</v>
      </c>
      <c r="L739" s="113">
        <v>3275739.87</v>
      </c>
      <c r="M739" s="113">
        <v>0</v>
      </c>
      <c r="N739" s="31">
        <v>2964833.38</v>
      </c>
      <c r="O739" s="32">
        <v>0</v>
      </c>
      <c r="P739" s="113">
        <v>3388021.49</v>
      </c>
      <c r="Q739" s="113">
        <v>0</v>
      </c>
      <c r="R739" s="31">
        <v>3170809.3</v>
      </c>
      <c r="S739" s="32">
        <v>0</v>
      </c>
      <c r="T739" s="113">
        <v>3261050.82</v>
      </c>
      <c r="U739" s="113">
        <v>0</v>
      </c>
      <c r="V739" s="31">
        <v>3129018.62</v>
      </c>
      <c r="W739" s="32">
        <v>0</v>
      </c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1703</v>
      </c>
      <c r="B740" s="111" t="s">
        <v>1243</v>
      </c>
      <c r="C740" s="112" t="s">
        <v>1244</v>
      </c>
      <c r="D740" s="21">
        <f t="shared" si="22"/>
        <v>3118679.75</v>
      </c>
      <c r="E740" s="24">
        <f t="shared" si="2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>
        <v>380840.11</v>
      </c>
      <c r="K740" s="32">
        <v>0</v>
      </c>
      <c r="L740" s="113">
        <v>372301.17</v>
      </c>
      <c r="M740" s="113">
        <v>0</v>
      </c>
      <c r="N740" s="31">
        <v>321941.28999999998</v>
      </c>
      <c r="O740" s="32">
        <v>0</v>
      </c>
      <c r="P740" s="113">
        <v>363291.06</v>
      </c>
      <c r="Q740" s="113">
        <v>0</v>
      </c>
      <c r="R740" s="31">
        <v>342931.4</v>
      </c>
      <c r="S740" s="32">
        <v>0</v>
      </c>
      <c r="T740" s="113">
        <v>350036.67</v>
      </c>
      <c r="U740" s="113">
        <v>0</v>
      </c>
      <c r="V740" s="31">
        <v>270013.84999999998</v>
      </c>
      <c r="W740" s="32">
        <v>0</v>
      </c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1703</v>
      </c>
      <c r="B741" s="111" t="s">
        <v>1245</v>
      </c>
      <c r="C741" s="112" t="s">
        <v>1246</v>
      </c>
      <c r="D741" s="21">
        <f t="shared" si="22"/>
        <v>1849729.5099999998</v>
      </c>
      <c r="E741" s="24">
        <f t="shared" si="2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>
        <v>220375.86</v>
      </c>
      <c r="K741" s="32">
        <v>0</v>
      </c>
      <c r="L741" s="113">
        <v>220712.75</v>
      </c>
      <c r="M741" s="113">
        <v>0</v>
      </c>
      <c r="N741" s="31">
        <v>199344.45</v>
      </c>
      <c r="O741" s="32">
        <v>0</v>
      </c>
      <c r="P741" s="113">
        <v>238130.13</v>
      </c>
      <c r="Q741" s="113">
        <v>0</v>
      </c>
      <c r="R741" s="31">
        <v>223647.88</v>
      </c>
      <c r="S741" s="32">
        <v>0</v>
      </c>
      <c r="T741" s="113">
        <v>233354.71</v>
      </c>
      <c r="U741" s="113">
        <v>0</v>
      </c>
      <c r="V741" s="31">
        <v>266510.52</v>
      </c>
      <c r="W741" s="32">
        <v>0</v>
      </c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1703</v>
      </c>
      <c r="B742" s="111" t="s">
        <v>1247</v>
      </c>
      <c r="C742" s="112" t="s">
        <v>1248</v>
      </c>
      <c r="D742" s="21">
        <f t="shared" si="22"/>
        <v>367460.22</v>
      </c>
      <c r="E742" s="24">
        <f t="shared" si="2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>
        <v>47530.22</v>
      </c>
      <c r="K742" s="32">
        <v>0</v>
      </c>
      <c r="L742" s="113">
        <v>47529.22</v>
      </c>
      <c r="M742" s="113">
        <v>0</v>
      </c>
      <c r="N742" s="31">
        <v>40023.58</v>
      </c>
      <c r="O742" s="32">
        <v>0</v>
      </c>
      <c r="P742" s="113">
        <v>39889.71</v>
      </c>
      <c r="Q742" s="113">
        <v>0</v>
      </c>
      <c r="R742" s="31">
        <v>37613.96</v>
      </c>
      <c r="S742" s="32">
        <v>0</v>
      </c>
      <c r="T742" s="113">
        <v>38515.760000000002</v>
      </c>
      <c r="U742" s="113">
        <v>0</v>
      </c>
      <c r="V742" s="31">
        <v>37273.32</v>
      </c>
      <c r="W742" s="32">
        <v>0</v>
      </c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1703</v>
      </c>
      <c r="B743" s="111" t="s">
        <v>1249</v>
      </c>
      <c r="C743" s="112" t="s">
        <v>1250</v>
      </c>
      <c r="D743" s="21">
        <f t="shared" si="22"/>
        <v>232323.61000000002</v>
      </c>
      <c r="E743" s="24">
        <f t="shared" si="2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31">
        <v>32434.21</v>
      </c>
      <c r="K743" s="32">
        <v>0</v>
      </c>
      <c r="L743" s="105">
        <v>32434.21</v>
      </c>
      <c r="M743" s="105">
        <v>0</v>
      </c>
      <c r="N743" s="106">
        <v>29295.42</v>
      </c>
      <c r="O743" s="107">
        <v>0</v>
      </c>
      <c r="P743" s="113">
        <v>33480.47</v>
      </c>
      <c r="Q743" s="113">
        <v>0</v>
      </c>
      <c r="R743" s="106">
        <v>32812.6</v>
      </c>
      <c r="S743" s="107">
        <v>0</v>
      </c>
      <c r="T743" s="105">
        <v>33054.089999999997</v>
      </c>
      <c r="U743" s="105">
        <v>0</v>
      </c>
      <c r="V743" s="106">
        <v>7424.66</v>
      </c>
      <c r="W743" s="107">
        <v>0</v>
      </c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1703</v>
      </c>
      <c r="B744" s="111" t="s">
        <v>1251</v>
      </c>
      <c r="C744" s="112" t="s">
        <v>1252</v>
      </c>
      <c r="D744" s="21">
        <f t="shared" si="22"/>
        <v>0</v>
      </c>
      <c r="E744" s="24">
        <f t="shared" si="2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1703</v>
      </c>
      <c r="B745" s="111" t="s">
        <v>1253</v>
      </c>
      <c r="C745" s="112" t="s">
        <v>1254</v>
      </c>
      <c r="D745" s="21">
        <f t="shared" si="22"/>
        <v>0</v>
      </c>
      <c r="E745" s="24">
        <f t="shared" si="2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1703</v>
      </c>
      <c r="B746" s="111" t="s">
        <v>1255</v>
      </c>
      <c r="C746" s="112" t="s">
        <v>1256</v>
      </c>
      <c r="D746" s="21">
        <f t="shared" si="22"/>
        <v>0</v>
      </c>
      <c r="E746" s="24">
        <f t="shared" si="23"/>
        <v>0</v>
      </c>
      <c r="F746" s="104"/>
      <c r="G746" s="104"/>
      <c r="H746" s="113"/>
      <c r="I746" s="113"/>
      <c r="J746" s="106"/>
      <c r="K746" s="107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1703</v>
      </c>
      <c r="B747" s="111" t="s">
        <v>1645</v>
      </c>
      <c r="C747" s="112" t="s">
        <v>1646</v>
      </c>
      <c r="D747" s="21">
        <f t="shared" si="22"/>
        <v>0</v>
      </c>
      <c r="E747" s="24">
        <f t="shared" si="23"/>
        <v>0</v>
      </c>
      <c r="F747" s="104"/>
      <c r="G747" s="104"/>
      <c r="H747" s="105"/>
      <c r="I747" s="105"/>
      <c r="J747" s="31"/>
      <c r="K747" s="32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1703</v>
      </c>
      <c r="B748" s="111" t="s">
        <v>1257</v>
      </c>
      <c r="C748" s="112" t="s">
        <v>1258</v>
      </c>
      <c r="D748" s="21">
        <f t="shared" si="22"/>
        <v>0</v>
      </c>
      <c r="E748" s="24">
        <f t="shared" si="23"/>
        <v>0</v>
      </c>
      <c r="F748" s="104"/>
      <c r="G748" s="104"/>
      <c r="H748" s="113"/>
      <c r="I748" s="113"/>
      <c r="J748" s="106"/>
      <c r="K748" s="107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1703</v>
      </c>
      <c r="B749" s="111" t="s">
        <v>1259</v>
      </c>
      <c r="C749" s="112" t="s">
        <v>1260</v>
      </c>
      <c r="D749" s="21">
        <f t="shared" si="22"/>
        <v>0</v>
      </c>
      <c r="E749" s="24">
        <f t="shared" si="2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1703</v>
      </c>
      <c r="B750" s="111" t="s">
        <v>1261</v>
      </c>
      <c r="C750" s="112" t="s">
        <v>1262</v>
      </c>
      <c r="D750" s="21">
        <f t="shared" si="22"/>
        <v>0</v>
      </c>
      <c r="E750" s="24">
        <f t="shared" si="2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1703</v>
      </c>
      <c r="B751" s="111" t="s">
        <v>1263</v>
      </c>
      <c r="C751" s="112" t="s">
        <v>1264</v>
      </c>
      <c r="D751" s="21">
        <f t="shared" si="22"/>
        <v>0</v>
      </c>
      <c r="E751" s="24">
        <f t="shared" si="2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1703</v>
      </c>
      <c r="B752" s="111" t="s">
        <v>1265</v>
      </c>
      <c r="C752" s="112" t="s">
        <v>1266</v>
      </c>
      <c r="D752" s="21">
        <f t="shared" si="22"/>
        <v>0</v>
      </c>
      <c r="E752" s="24">
        <f t="shared" si="2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1703</v>
      </c>
      <c r="B753" s="111" t="s">
        <v>1267</v>
      </c>
      <c r="C753" s="112" t="s">
        <v>1268</v>
      </c>
      <c r="D753" s="21">
        <f t="shared" si="22"/>
        <v>0</v>
      </c>
      <c r="E753" s="24">
        <f t="shared" si="2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1703</v>
      </c>
      <c r="B754" s="111" t="s">
        <v>1269</v>
      </c>
      <c r="C754" s="112" t="s">
        <v>1270</v>
      </c>
      <c r="D754" s="21">
        <f t="shared" si="22"/>
        <v>0</v>
      </c>
      <c r="E754" s="24">
        <f t="shared" si="2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1703</v>
      </c>
      <c r="B755" s="111" t="s">
        <v>1271</v>
      </c>
      <c r="C755" s="112" t="s">
        <v>1272</v>
      </c>
      <c r="D755" s="21">
        <f t="shared" si="22"/>
        <v>0</v>
      </c>
      <c r="E755" s="24">
        <f t="shared" si="2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1703</v>
      </c>
      <c r="B756" s="111" t="s">
        <v>1273</v>
      </c>
      <c r="C756" s="112" t="s">
        <v>1274</v>
      </c>
      <c r="D756" s="21">
        <f t="shared" si="22"/>
        <v>0</v>
      </c>
      <c r="E756" s="24">
        <f t="shared" si="2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1703</v>
      </c>
      <c r="B757" s="111" t="s">
        <v>1275</v>
      </c>
      <c r="C757" s="112" t="s">
        <v>1276</v>
      </c>
      <c r="D757" s="21">
        <f t="shared" si="22"/>
        <v>784410.9</v>
      </c>
      <c r="E757" s="24">
        <f t="shared" si="23"/>
        <v>726289.5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1703</v>
      </c>
      <c r="B758" s="111" t="s">
        <v>1277</v>
      </c>
      <c r="C758" s="112" t="s">
        <v>1278</v>
      </c>
      <c r="D758" s="21">
        <f t="shared" si="22"/>
        <v>3204365.4</v>
      </c>
      <c r="E758" s="24">
        <f t="shared" si="23"/>
        <v>3098527.84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>
        <v>784410.9</v>
      </c>
      <c r="K758" s="32">
        <v>726289.5</v>
      </c>
      <c r="L758" s="113">
        <v>252973.2</v>
      </c>
      <c r="M758" s="113">
        <v>784410.9</v>
      </c>
      <c r="N758" s="31">
        <v>407334.2</v>
      </c>
      <c r="O758" s="32">
        <v>252973.2</v>
      </c>
      <c r="P758" s="113">
        <v>410279.6</v>
      </c>
      <c r="Q758" s="113">
        <v>407334.2</v>
      </c>
      <c r="R758" s="31">
        <v>410480.9</v>
      </c>
      <c r="S758" s="32">
        <v>410279.6</v>
      </c>
      <c r="T758" s="113">
        <v>164192.35999999999</v>
      </c>
      <c r="U758" s="113">
        <v>410480.9</v>
      </c>
      <c r="V758" s="31">
        <v>163958.96</v>
      </c>
      <c r="W758" s="32">
        <v>164192.35999999999</v>
      </c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1703</v>
      </c>
      <c r="B759" s="111" t="s">
        <v>1279</v>
      </c>
      <c r="C759" s="112" t="s">
        <v>1280</v>
      </c>
      <c r="D759" s="21">
        <f t="shared" si="22"/>
        <v>0</v>
      </c>
      <c r="E759" s="24">
        <f t="shared" si="2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1703</v>
      </c>
      <c r="B760" s="111" t="s">
        <v>1647</v>
      </c>
      <c r="C760" s="112" t="s">
        <v>1648</v>
      </c>
      <c r="D760" s="21">
        <f t="shared" si="22"/>
        <v>4817833.8</v>
      </c>
      <c r="E760" s="24">
        <f t="shared" si="23"/>
        <v>4432898.55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1703</v>
      </c>
      <c r="B761" s="111" t="s">
        <v>1281</v>
      </c>
      <c r="C761" s="112" t="s">
        <v>1282</v>
      </c>
      <c r="D761" s="21">
        <f t="shared" si="22"/>
        <v>37711712.199999996</v>
      </c>
      <c r="E761" s="24">
        <f t="shared" si="23"/>
        <v>36988236.390000001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>
        <v>4817833.8</v>
      </c>
      <c r="K761" s="32">
        <v>4432898.55</v>
      </c>
      <c r="L761" s="113">
        <v>3501935.6</v>
      </c>
      <c r="M761" s="113">
        <v>4817833.8</v>
      </c>
      <c r="N761" s="31">
        <v>3966630.95</v>
      </c>
      <c r="O761" s="32">
        <v>3501935.6</v>
      </c>
      <c r="P761" s="113">
        <v>4196812.1500000004</v>
      </c>
      <c r="Q761" s="113">
        <v>3966630.95</v>
      </c>
      <c r="R761" s="31">
        <v>4364607.8</v>
      </c>
      <c r="S761" s="32">
        <v>4196812.1500000004</v>
      </c>
      <c r="T761" s="113">
        <v>394752.32</v>
      </c>
      <c r="U761" s="113">
        <v>4364607.8</v>
      </c>
      <c r="V761" s="31">
        <v>412610.16</v>
      </c>
      <c r="W761" s="32">
        <v>394752.32</v>
      </c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1703</v>
      </c>
      <c r="B762" s="111" t="s">
        <v>1283</v>
      </c>
      <c r="C762" s="112" t="s">
        <v>1649</v>
      </c>
      <c r="D762" s="21">
        <f t="shared" si="22"/>
        <v>47522280.82</v>
      </c>
      <c r="E762" s="24">
        <f t="shared" si="23"/>
        <v>47677539.039999999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>
        <v>12180070.57</v>
      </c>
      <c r="K762" s="32">
        <v>11484269.67</v>
      </c>
      <c r="L762" s="113">
        <v>5952117.6500000004</v>
      </c>
      <c r="M762" s="113">
        <v>12180070.57</v>
      </c>
      <c r="N762" s="31">
        <v>5929925.1799999997</v>
      </c>
      <c r="O762" s="32">
        <v>5952117.6500000004</v>
      </c>
      <c r="P762" s="113">
        <v>6019056.0800000001</v>
      </c>
      <c r="Q762" s="113">
        <v>5929925.1799999997</v>
      </c>
      <c r="R762" s="31">
        <v>6039157.1299999999</v>
      </c>
      <c r="S762" s="32">
        <v>6019056.0800000001</v>
      </c>
      <c r="T762" s="113">
        <v>539521.96</v>
      </c>
      <c r="U762" s="113">
        <v>6039157.1299999999</v>
      </c>
      <c r="V762" s="31">
        <v>540542.68000000005</v>
      </c>
      <c r="W762" s="32">
        <v>539521.96</v>
      </c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1703</v>
      </c>
      <c r="B763" s="111" t="s">
        <v>1650</v>
      </c>
      <c r="C763" s="112" t="s">
        <v>1651</v>
      </c>
      <c r="D763" s="21">
        <f t="shared" si="22"/>
        <v>2786977.1</v>
      </c>
      <c r="E763" s="24">
        <f t="shared" si="23"/>
        <v>1354052.87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1354052.87</v>
      </c>
      <c r="U763" s="113">
        <v>0</v>
      </c>
      <c r="V763" s="31">
        <v>1432924.23</v>
      </c>
      <c r="W763" s="32">
        <v>1354052.87</v>
      </c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1703</v>
      </c>
      <c r="B764" s="111" t="s">
        <v>1652</v>
      </c>
      <c r="C764" s="112" t="s">
        <v>1653</v>
      </c>
      <c r="D764" s="21">
        <f t="shared" si="22"/>
        <v>344329.5</v>
      </c>
      <c r="E764" s="24">
        <f t="shared" si="2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1703</v>
      </c>
      <c r="B765" s="111" t="s">
        <v>1284</v>
      </c>
      <c r="C765" s="112" t="s">
        <v>1285</v>
      </c>
      <c r="D765" s="21">
        <f t="shared" si="22"/>
        <v>1069956.05</v>
      </c>
      <c r="E765" s="24">
        <f t="shared" si="2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>
        <v>344329.5</v>
      </c>
      <c r="K765" s="32">
        <v>0</v>
      </c>
      <c r="L765" s="113">
        <v>44955</v>
      </c>
      <c r="M765" s="113">
        <v>0</v>
      </c>
      <c r="N765" s="31">
        <v>270086.5</v>
      </c>
      <c r="O765" s="32">
        <v>0</v>
      </c>
      <c r="P765" s="113">
        <v>53704</v>
      </c>
      <c r="Q765" s="113">
        <v>0</v>
      </c>
      <c r="R765" s="31">
        <v>156974.5</v>
      </c>
      <c r="S765" s="32">
        <v>0</v>
      </c>
      <c r="T765" s="113">
        <v>125671.4</v>
      </c>
      <c r="U765" s="113">
        <v>0</v>
      </c>
      <c r="V765" s="31">
        <v>222508.1</v>
      </c>
      <c r="W765" s="32">
        <v>0</v>
      </c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1703</v>
      </c>
      <c r="B766" s="111" t="s">
        <v>1286</v>
      </c>
      <c r="C766" s="112" t="s">
        <v>1287</v>
      </c>
      <c r="D766" s="21">
        <f t="shared" si="22"/>
        <v>0</v>
      </c>
      <c r="E766" s="24">
        <f t="shared" si="2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1703</v>
      </c>
      <c r="B767" s="111" t="s">
        <v>1288</v>
      </c>
      <c r="C767" s="112" t="s">
        <v>1289</v>
      </c>
      <c r="D767" s="21">
        <f t="shared" si="22"/>
        <v>0</v>
      </c>
      <c r="E767" s="24">
        <f t="shared" si="2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1703</v>
      </c>
      <c r="B768" s="111" t="s">
        <v>1290</v>
      </c>
      <c r="C768" s="112" t="s">
        <v>1291</v>
      </c>
      <c r="D768" s="21">
        <f t="shared" si="22"/>
        <v>0</v>
      </c>
      <c r="E768" s="24">
        <f t="shared" si="2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1703</v>
      </c>
      <c r="B769" s="111" t="s">
        <v>1292</v>
      </c>
      <c r="C769" s="112" t="s">
        <v>1293</v>
      </c>
      <c r="D769" s="21">
        <f t="shared" si="22"/>
        <v>0</v>
      </c>
      <c r="E769" s="24">
        <f t="shared" si="2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1703</v>
      </c>
      <c r="B770" s="111" t="s">
        <v>1294</v>
      </c>
      <c r="C770" s="112" t="s">
        <v>1295</v>
      </c>
      <c r="D770" s="21">
        <f t="shared" si="22"/>
        <v>0</v>
      </c>
      <c r="E770" s="24">
        <f t="shared" si="23"/>
        <v>0</v>
      </c>
      <c r="F770" s="104"/>
      <c r="G770" s="104"/>
      <c r="H770" s="105"/>
      <c r="I770" s="105"/>
      <c r="J770" s="31"/>
      <c r="K770" s="32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1703</v>
      </c>
      <c r="B771" s="111" t="s">
        <v>1296</v>
      </c>
      <c r="C771" s="112" t="s">
        <v>1297</v>
      </c>
      <c r="D771" s="21">
        <f t="shared" ref="D771:D834" si="24">F771+H771+J772+L771+N771+P771+R771+T771+V771+X771+Z771+AB771</f>
        <v>0</v>
      </c>
      <c r="E771" s="24">
        <f t="shared" ref="E771:E834" si="25">G771+I771+K772+M771+O771+Q771+S771+U771+W771+Y771+AA771+AC771</f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1703</v>
      </c>
      <c r="B772" s="111" t="s">
        <v>1298</v>
      </c>
      <c r="C772" s="112" t="s">
        <v>1299</v>
      </c>
      <c r="D772" s="21">
        <f t="shared" si="24"/>
        <v>0</v>
      </c>
      <c r="E772" s="24">
        <f t="shared" si="25"/>
        <v>0</v>
      </c>
      <c r="F772" s="104"/>
      <c r="G772" s="104"/>
      <c r="H772" s="113"/>
      <c r="I772" s="113"/>
      <c r="J772" s="106"/>
      <c r="K772" s="107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1703</v>
      </c>
      <c r="B773" s="111" t="s">
        <v>1300</v>
      </c>
      <c r="C773" s="112" t="s">
        <v>1301</v>
      </c>
      <c r="D773" s="21">
        <f t="shared" si="24"/>
        <v>0</v>
      </c>
      <c r="E773" s="24">
        <f t="shared" si="25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1703</v>
      </c>
      <c r="B774" s="111" t="s">
        <v>1302</v>
      </c>
      <c r="C774" s="112" t="s">
        <v>1303</v>
      </c>
      <c r="D774" s="21">
        <f t="shared" si="24"/>
        <v>0</v>
      </c>
      <c r="E774" s="24">
        <f t="shared" si="25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1703</v>
      </c>
      <c r="B775" s="111" t="s">
        <v>1304</v>
      </c>
      <c r="C775" s="112" t="s">
        <v>1305</v>
      </c>
      <c r="D775" s="21">
        <f t="shared" si="24"/>
        <v>0</v>
      </c>
      <c r="E775" s="24">
        <f t="shared" si="25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1703</v>
      </c>
      <c r="B776" s="111" t="s">
        <v>1306</v>
      </c>
      <c r="C776" s="112" t="s">
        <v>1307</v>
      </c>
      <c r="D776" s="21">
        <f t="shared" si="24"/>
        <v>0</v>
      </c>
      <c r="E776" s="24">
        <f t="shared" si="25"/>
        <v>0</v>
      </c>
      <c r="F776" s="104"/>
      <c r="G776" s="104"/>
      <c r="H776" s="105"/>
      <c r="I776" s="105"/>
      <c r="J776" s="31"/>
      <c r="K776" s="32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1703</v>
      </c>
      <c r="B777" s="111" t="s">
        <v>1308</v>
      </c>
      <c r="C777" s="112" t="s">
        <v>1309</v>
      </c>
      <c r="D777" s="21">
        <f t="shared" si="24"/>
        <v>0</v>
      </c>
      <c r="E777" s="24">
        <f t="shared" si="25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1703</v>
      </c>
      <c r="B778" s="111" t="s">
        <v>1310</v>
      </c>
      <c r="C778" s="112" t="s">
        <v>1311</v>
      </c>
      <c r="D778" s="21">
        <f t="shared" si="24"/>
        <v>0</v>
      </c>
      <c r="E778" s="24">
        <f t="shared" si="25"/>
        <v>0</v>
      </c>
      <c r="F778" s="104"/>
      <c r="G778" s="104"/>
      <c r="H778" s="113"/>
      <c r="I778" s="113"/>
      <c r="J778" s="106"/>
      <c r="K778" s="107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1703</v>
      </c>
      <c r="B779" s="111" t="s">
        <v>1312</v>
      </c>
      <c r="C779" s="112" t="s">
        <v>1313</v>
      </c>
      <c r="D779" s="21">
        <f t="shared" si="24"/>
        <v>0</v>
      </c>
      <c r="E779" s="24">
        <f t="shared" si="25"/>
        <v>0</v>
      </c>
      <c r="F779" s="104"/>
      <c r="G779" s="104"/>
      <c r="H779" s="105"/>
      <c r="I779" s="105"/>
      <c r="J779" s="31"/>
      <c r="K779" s="32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1703</v>
      </c>
      <c r="B780" s="111" t="s">
        <v>1314</v>
      </c>
      <c r="C780" s="112" t="s">
        <v>1315</v>
      </c>
      <c r="D780" s="21">
        <f t="shared" si="24"/>
        <v>0</v>
      </c>
      <c r="E780" s="24">
        <f t="shared" si="25"/>
        <v>0</v>
      </c>
      <c r="F780" s="104"/>
      <c r="G780" s="104"/>
      <c r="H780" s="113"/>
      <c r="I780" s="113"/>
      <c r="J780" s="106"/>
      <c r="K780" s="107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1703</v>
      </c>
      <c r="B781" s="111" t="s">
        <v>1316</v>
      </c>
      <c r="C781" s="112" t="s">
        <v>1317</v>
      </c>
      <c r="D781" s="21">
        <f t="shared" si="24"/>
        <v>453.28</v>
      </c>
      <c r="E781" s="24">
        <f t="shared" si="25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>
        <v>453.28</v>
      </c>
      <c r="U781" s="113">
        <v>0</v>
      </c>
      <c r="V781" s="31">
        <v>0</v>
      </c>
      <c r="W781" s="32">
        <v>0</v>
      </c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1703</v>
      </c>
      <c r="B782" s="111" t="s">
        <v>1318</v>
      </c>
      <c r="C782" s="112" t="s">
        <v>1319</v>
      </c>
      <c r="D782" s="21">
        <f t="shared" si="24"/>
        <v>0</v>
      </c>
      <c r="E782" s="24">
        <f t="shared" si="25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1703</v>
      </c>
      <c r="B783" s="111" t="s">
        <v>1320</v>
      </c>
      <c r="C783" s="112" t="s">
        <v>1321</v>
      </c>
      <c r="D783" s="21">
        <f t="shared" si="24"/>
        <v>0</v>
      </c>
      <c r="E783" s="24">
        <f t="shared" si="25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1703</v>
      </c>
      <c r="B784" s="111" t="s">
        <v>1322</v>
      </c>
      <c r="C784" s="112" t="s">
        <v>1323</v>
      </c>
      <c r="D784" s="21">
        <f t="shared" si="24"/>
        <v>0</v>
      </c>
      <c r="E784" s="24">
        <f t="shared" si="25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1703</v>
      </c>
      <c r="B785" s="111" t="s">
        <v>1324</v>
      </c>
      <c r="C785" s="112" t="s">
        <v>1325</v>
      </c>
      <c r="D785" s="21">
        <f t="shared" si="24"/>
        <v>0</v>
      </c>
      <c r="E785" s="24">
        <f t="shared" si="25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1703</v>
      </c>
      <c r="B786" s="111" t="s">
        <v>1326</v>
      </c>
      <c r="C786" s="112" t="s">
        <v>1327</v>
      </c>
      <c r="D786" s="21">
        <f t="shared" si="24"/>
        <v>0</v>
      </c>
      <c r="E786" s="24">
        <f t="shared" si="25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1703</v>
      </c>
      <c r="B787" s="111" t="s">
        <v>1328</v>
      </c>
      <c r="C787" s="112" t="s">
        <v>1329</v>
      </c>
      <c r="D787" s="21">
        <f t="shared" si="24"/>
        <v>0</v>
      </c>
      <c r="E787" s="24">
        <f t="shared" si="25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1703</v>
      </c>
      <c r="B788" s="111" t="s">
        <v>1330</v>
      </c>
      <c r="C788" s="112" t="s">
        <v>1654</v>
      </c>
      <c r="D788" s="21">
        <f t="shared" si="24"/>
        <v>41000</v>
      </c>
      <c r="E788" s="24">
        <f t="shared" si="25"/>
        <v>0</v>
      </c>
      <c r="F788" s="104"/>
      <c r="G788" s="104"/>
      <c r="H788" s="105"/>
      <c r="I788" s="105"/>
      <c r="J788" s="31"/>
      <c r="K788" s="32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1703</v>
      </c>
      <c r="B789" s="111" t="s">
        <v>1331</v>
      </c>
      <c r="C789" s="112" t="s">
        <v>1332</v>
      </c>
      <c r="D789" s="21">
        <f t="shared" si="24"/>
        <v>1630232.25</v>
      </c>
      <c r="E789" s="24">
        <f t="shared" si="25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106">
        <v>41000</v>
      </c>
      <c r="K789" s="107">
        <v>0</v>
      </c>
      <c r="L789" s="113">
        <v>1000</v>
      </c>
      <c r="M789" s="113">
        <v>0</v>
      </c>
      <c r="N789" s="31">
        <v>1000</v>
      </c>
      <c r="O789" s="32">
        <v>0</v>
      </c>
      <c r="P789" s="105">
        <v>755153.13</v>
      </c>
      <c r="Q789" s="105">
        <v>0</v>
      </c>
      <c r="R789" s="31">
        <v>356476.05</v>
      </c>
      <c r="S789" s="32">
        <v>0</v>
      </c>
      <c r="T789" s="113">
        <v>330500</v>
      </c>
      <c r="U789" s="113">
        <v>0</v>
      </c>
      <c r="V789" s="31">
        <v>178600</v>
      </c>
      <c r="W789" s="32">
        <v>0</v>
      </c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1703</v>
      </c>
      <c r="B790" s="111" t="s">
        <v>1333</v>
      </c>
      <c r="C790" s="112" t="s">
        <v>1334</v>
      </c>
      <c r="D790" s="21">
        <f t="shared" si="24"/>
        <v>0</v>
      </c>
      <c r="E790" s="24">
        <f t="shared" si="25"/>
        <v>0</v>
      </c>
      <c r="F790" s="104"/>
      <c r="G790" s="104"/>
      <c r="H790" s="105"/>
      <c r="I790" s="105"/>
      <c r="J790" s="31"/>
      <c r="K790" s="32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1703</v>
      </c>
      <c r="B791" s="111" t="s">
        <v>1335</v>
      </c>
      <c r="C791" s="112" t="s">
        <v>1655</v>
      </c>
      <c r="D791" s="21">
        <f t="shared" si="24"/>
        <v>0</v>
      </c>
      <c r="E791" s="24">
        <f t="shared" si="25"/>
        <v>0</v>
      </c>
      <c r="F791" s="104"/>
      <c r="G791" s="104"/>
      <c r="H791" s="113"/>
      <c r="I791" s="113"/>
      <c r="J791" s="106"/>
      <c r="K791" s="107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1703</v>
      </c>
      <c r="B792" s="111" t="s">
        <v>1336</v>
      </c>
      <c r="C792" s="112" t="s">
        <v>1337</v>
      </c>
      <c r="D792" s="21">
        <f t="shared" si="24"/>
        <v>0</v>
      </c>
      <c r="E792" s="24">
        <f t="shared" si="25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1703</v>
      </c>
      <c r="B793" s="111" t="s">
        <v>1338</v>
      </c>
      <c r="C793" s="112" t="s">
        <v>1339</v>
      </c>
      <c r="D793" s="21">
        <f t="shared" si="24"/>
        <v>0</v>
      </c>
      <c r="E793" s="24">
        <f t="shared" si="25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1703</v>
      </c>
      <c r="B794" s="111" t="s">
        <v>1340</v>
      </c>
      <c r="C794" s="112" t="s">
        <v>1341</v>
      </c>
      <c r="D794" s="21">
        <f t="shared" si="24"/>
        <v>0</v>
      </c>
      <c r="E794" s="24">
        <f t="shared" si="25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1703</v>
      </c>
      <c r="B795" s="111" t="s">
        <v>1342</v>
      </c>
      <c r="C795" s="112" t="s">
        <v>1692</v>
      </c>
      <c r="D795" s="21">
        <f t="shared" si="24"/>
        <v>0</v>
      </c>
      <c r="E795" s="24">
        <f t="shared" si="25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1703</v>
      </c>
      <c r="B796" s="111" t="s">
        <v>1343</v>
      </c>
      <c r="C796" s="112" t="s">
        <v>1344</v>
      </c>
      <c r="D796" s="21">
        <f t="shared" si="24"/>
        <v>34564</v>
      </c>
      <c r="E796" s="24">
        <f t="shared" si="25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1703</v>
      </c>
      <c r="B797" s="111" t="s">
        <v>1345</v>
      </c>
      <c r="C797" s="112" t="s">
        <v>1346</v>
      </c>
      <c r="D797" s="21">
        <f t="shared" si="24"/>
        <v>408325</v>
      </c>
      <c r="E797" s="24">
        <f t="shared" si="25"/>
        <v>26712</v>
      </c>
      <c r="F797" s="104">
        <v>35378</v>
      </c>
      <c r="G797" s="104">
        <v>0</v>
      </c>
      <c r="H797" s="113">
        <v>18585</v>
      </c>
      <c r="I797" s="113">
        <v>0</v>
      </c>
      <c r="J797" s="31">
        <v>34564</v>
      </c>
      <c r="K797" s="32">
        <v>0</v>
      </c>
      <c r="L797" s="113">
        <v>79679</v>
      </c>
      <c r="M797" s="113">
        <v>0</v>
      </c>
      <c r="N797" s="31">
        <v>48305</v>
      </c>
      <c r="O797" s="32">
        <v>0</v>
      </c>
      <c r="P797" s="113">
        <v>43015</v>
      </c>
      <c r="Q797" s="113">
        <v>0</v>
      </c>
      <c r="R797" s="31">
        <v>41371</v>
      </c>
      <c r="S797" s="32">
        <v>0</v>
      </c>
      <c r="T797" s="113">
        <v>66331</v>
      </c>
      <c r="U797" s="113">
        <v>0</v>
      </c>
      <c r="V797" s="31">
        <v>75661</v>
      </c>
      <c r="W797" s="32">
        <v>26712</v>
      </c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1703</v>
      </c>
      <c r="B798" s="111" t="s">
        <v>1347</v>
      </c>
      <c r="C798" s="112" t="s">
        <v>1348</v>
      </c>
      <c r="D798" s="21">
        <f t="shared" si="24"/>
        <v>0</v>
      </c>
      <c r="E798" s="24">
        <f t="shared" si="25"/>
        <v>0</v>
      </c>
      <c r="F798" s="104"/>
      <c r="G798" s="104"/>
      <c r="H798" s="105"/>
      <c r="I798" s="105"/>
      <c r="J798" s="31"/>
      <c r="K798" s="32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1703</v>
      </c>
      <c r="B799" s="111" t="s">
        <v>1349</v>
      </c>
      <c r="C799" s="112" t="s">
        <v>1350</v>
      </c>
      <c r="D799" s="21">
        <f t="shared" si="24"/>
        <v>0</v>
      </c>
      <c r="E799" s="24">
        <f t="shared" si="25"/>
        <v>0</v>
      </c>
      <c r="F799" s="104"/>
      <c r="G799" s="104"/>
      <c r="H799" s="113"/>
      <c r="I799" s="113"/>
      <c r="J799" s="106"/>
      <c r="K799" s="107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1703</v>
      </c>
      <c r="B800" s="111" t="s">
        <v>1351</v>
      </c>
      <c r="C800" s="112" t="s">
        <v>1352</v>
      </c>
      <c r="D800" s="21">
        <f t="shared" si="24"/>
        <v>0</v>
      </c>
      <c r="E800" s="24">
        <f t="shared" si="25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1703</v>
      </c>
      <c r="B801" s="111" t="s">
        <v>1353</v>
      </c>
      <c r="C801" s="112" t="s">
        <v>1354</v>
      </c>
      <c r="D801" s="21">
        <f t="shared" si="24"/>
        <v>0</v>
      </c>
      <c r="E801" s="24">
        <f t="shared" si="25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1703</v>
      </c>
      <c r="B802" s="111" t="s">
        <v>1355</v>
      </c>
      <c r="C802" s="112" t="s">
        <v>1656</v>
      </c>
      <c r="D802" s="21">
        <f t="shared" si="24"/>
        <v>0</v>
      </c>
      <c r="E802" s="24">
        <f t="shared" si="25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1703</v>
      </c>
      <c r="B803" s="111" t="s">
        <v>1356</v>
      </c>
      <c r="C803" s="112" t="s">
        <v>1657</v>
      </c>
      <c r="D803" s="21">
        <f t="shared" si="24"/>
        <v>0</v>
      </c>
      <c r="E803" s="24">
        <f t="shared" si="25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1703</v>
      </c>
      <c r="B804" s="111" t="s">
        <v>1357</v>
      </c>
      <c r="C804" s="112" t="s">
        <v>1658</v>
      </c>
      <c r="D804" s="21">
        <f t="shared" si="24"/>
        <v>0</v>
      </c>
      <c r="E804" s="24">
        <f t="shared" si="25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1703</v>
      </c>
      <c r="B805" s="111" t="s">
        <v>1358</v>
      </c>
      <c r="C805" s="112" t="s">
        <v>1659</v>
      </c>
      <c r="D805" s="21">
        <f t="shared" si="24"/>
        <v>0</v>
      </c>
      <c r="E805" s="24">
        <f t="shared" si="25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1703</v>
      </c>
      <c r="B806" s="111" t="s">
        <v>1359</v>
      </c>
      <c r="C806" s="112" t="s">
        <v>1660</v>
      </c>
      <c r="D806" s="21">
        <f t="shared" si="24"/>
        <v>1401438.48</v>
      </c>
      <c r="E806" s="24">
        <f t="shared" si="25"/>
        <v>0</v>
      </c>
      <c r="F806" s="104">
        <v>9000</v>
      </c>
      <c r="G806" s="104">
        <v>0</v>
      </c>
      <c r="H806" s="105">
        <v>0</v>
      </c>
      <c r="I806" s="105">
        <v>0</v>
      </c>
      <c r="J806" s="31">
        <v>0</v>
      </c>
      <c r="K806" s="32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0</v>
      </c>
      <c r="Q806" s="113">
        <v>0</v>
      </c>
      <c r="R806" s="106">
        <v>446140</v>
      </c>
      <c r="S806" s="107">
        <v>0</v>
      </c>
      <c r="T806" s="105">
        <v>0</v>
      </c>
      <c r="U806" s="105">
        <v>0</v>
      </c>
      <c r="V806" s="106">
        <v>946298.48</v>
      </c>
      <c r="W806" s="107">
        <v>0</v>
      </c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1703</v>
      </c>
      <c r="B807" s="111" t="s">
        <v>1360</v>
      </c>
      <c r="C807" s="112" t="s">
        <v>1361</v>
      </c>
      <c r="D807" s="21">
        <f t="shared" si="24"/>
        <v>213067</v>
      </c>
      <c r="E807" s="24">
        <f t="shared" si="25"/>
        <v>213067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1718</v>
      </c>
      <c r="B808" s="111" t="s">
        <v>3</v>
      </c>
      <c r="C808" s="112" t="s">
        <v>4</v>
      </c>
      <c r="D808" s="21">
        <f t="shared" si="24"/>
        <v>1483187</v>
      </c>
      <c r="E808" s="24">
        <f t="shared" si="25"/>
        <v>1483187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>
        <v>213067</v>
      </c>
      <c r="K808" s="107">
        <v>213067</v>
      </c>
      <c r="L808" s="105">
        <v>186492</v>
      </c>
      <c r="M808" s="105">
        <v>186127</v>
      </c>
      <c r="N808" s="106">
        <v>243086</v>
      </c>
      <c r="O808" s="107">
        <v>243451</v>
      </c>
      <c r="P808" s="105">
        <v>174466</v>
      </c>
      <c r="Q808" s="105">
        <v>174466</v>
      </c>
      <c r="R808" s="106">
        <v>296067</v>
      </c>
      <c r="S808" s="107">
        <v>296067</v>
      </c>
      <c r="T808" s="105">
        <v>185779</v>
      </c>
      <c r="U808" s="105">
        <v>185779</v>
      </c>
      <c r="V808" s="106">
        <v>142001</v>
      </c>
      <c r="W808" s="107">
        <v>142001</v>
      </c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1718</v>
      </c>
      <c r="B809" s="111" t="s">
        <v>5</v>
      </c>
      <c r="C809" s="112" t="s">
        <v>6</v>
      </c>
      <c r="D809" s="21">
        <f t="shared" si="24"/>
        <v>0</v>
      </c>
      <c r="E809" s="24">
        <f t="shared" si="25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1718</v>
      </c>
      <c r="B810" s="111" t="s">
        <v>7</v>
      </c>
      <c r="C810" s="112" t="s">
        <v>8</v>
      </c>
      <c r="D810" s="21">
        <f t="shared" si="24"/>
        <v>0</v>
      </c>
      <c r="E810" s="24">
        <f t="shared" si="25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1718</v>
      </c>
      <c r="B811" s="111" t="s">
        <v>9</v>
      </c>
      <c r="C811" s="112" t="s">
        <v>10</v>
      </c>
      <c r="D811" s="21">
        <f t="shared" si="24"/>
        <v>0</v>
      </c>
      <c r="E811" s="24">
        <f t="shared" si="25"/>
        <v>0</v>
      </c>
      <c r="F811" s="104"/>
      <c r="G811" s="104"/>
      <c r="H811" s="113"/>
      <c r="I811" s="113"/>
      <c r="J811" s="106"/>
      <c r="K811" s="107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1718</v>
      </c>
      <c r="B812" s="111" t="s">
        <v>11</v>
      </c>
      <c r="C812" s="112" t="s">
        <v>1435</v>
      </c>
      <c r="D812" s="21">
        <f t="shared" si="24"/>
        <v>0</v>
      </c>
      <c r="E812" s="24">
        <f t="shared" si="25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1718</v>
      </c>
      <c r="B813" s="111" t="s">
        <v>12</v>
      </c>
      <c r="C813" s="112" t="s">
        <v>1436</v>
      </c>
      <c r="D813" s="21">
        <f t="shared" si="24"/>
        <v>141065</v>
      </c>
      <c r="E813" s="24">
        <f t="shared" si="25"/>
        <v>34815</v>
      </c>
      <c r="F813" s="104">
        <v>0</v>
      </c>
      <c r="G813" s="104">
        <v>0</v>
      </c>
      <c r="H813" s="105">
        <v>0</v>
      </c>
      <c r="I813" s="105">
        <v>0</v>
      </c>
      <c r="J813" s="31">
        <v>0</v>
      </c>
      <c r="K813" s="32">
        <v>0</v>
      </c>
      <c r="L813" s="105">
        <v>14500</v>
      </c>
      <c r="M813" s="105">
        <v>16500</v>
      </c>
      <c r="N813" s="106">
        <v>55665</v>
      </c>
      <c r="O813" s="107">
        <v>0</v>
      </c>
      <c r="P813" s="113">
        <v>25900</v>
      </c>
      <c r="Q813" s="113">
        <v>6065</v>
      </c>
      <c r="R813" s="106">
        <v>45000</v>
      </c>
      <c r="S813" s="107">
        <v>0</v>
      </c>
      <c r="T813" s="105">
        <v>0</v>
      </c>
      <c r="U813" s="105">
        <v>0</v>
      </c>
      <c r="V813" s="106">
        <v>0</v>
      </c>
      <c r="W813" s="107">
        <v>12250</v>
      </c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1718</v>
      </c>
      <c r="B814" s="111" t="s">
        <v>1437</v>
      </c>
      <c r="C814" s="112" t="s">
        <v>1438</v>
      </c>
      <c r="D814" s="21">
        <f t="shared" si="24"/>
        <v>0</v>
      </c>
      <c r="E814" s="24">
        <f t="shared" si="25"/>
        <v>0</v>
      </c>
      <c r="F814" s="104"/>
      <c r="G814" s="104"/>
      <c r="H814" s="113"/>
      <c r="I814" s="113"/>
      <c r="J814" s="106"/>
      <c r="K814" s="107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1718</v>
      </c>
      <c r="B815" s="111" t="s">
        <v>1439</v>
      </c>
      <c r="C815" s="112" t="s">
        <v>1440</v>
      </c>
      <c r="D815" s="21">
        <f t="shared" si="24"/>
        <v>0</v>
      </c>
      <c r="E815" s="24">
        <f t="shared" si="25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1718</v>
      </c>
      <c r="B816" s="111" t="s">
        <v>13</v>
      </c>
      <c r="C816" s="112" t="s">
        <v>1441</v>
      </c>
      <c r="D816" s="21">
        <f t="shared" si="24"/>
        <v>0</v>
      </c>
      <c r="E816" s="24">
        <f t="shared" si="25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1718</v>
      </c>
      <c r="B817" s="111" t="s">
        <v>14</v>
      </c>
      <c r="C817" s="112" t="s">
        <v>15</v>
      </c>
      <c r="D817" s="21">
        <f t="shared" si="24"/>
        <v>0</v>
      </c>
      <c r="E817" s="24">
        <f t="shared" si="25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1718</v>
      </c>
      <c r="B818" s="111" t="s">
        <v>16</v>
      </c>
      <c r="C818" s="112" t="s">
        <v>1442</v>
      </c>
      <c r="D818" s="21">
        <f t="shared" si="24"/>
        <v>189965</v>
      </c>
      <c r="E818" s="24">
        <f t="shared" si="25"/>
        <v>220535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>
        <v>183900</v>
      </c>
      <c r="O818" s="32">
        <v>183900</v>
      </c>
      <c r="P818" s="113">
        <v>6065</v>
      </c>
      <c r="Q818" s="113">
        <v>0</v>
      </c>
      <c r="R818" s="31">
        <v>0</v>
      </c>
      <c r="S818" s="32">
        <v>6065</v>
      </c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1718</v>
      </c>
      <c r="B819" s="111" t="s">
        <v>17</v>
      </c>
      <c r="C819" s="112" t="s">
        <v>1443</v>
      </c>
      <c r="D819" s="21">
        <f t="shared" si="24"/>
        <v>0</v>
      </c>
      <c r="E819" s="24">
        <f t="shared" si="25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1718</v>
      </c>
      <c r="B820" s="111" t="s">
        <v>18</v>
      </c>
      <c r="C820" s="112" t="s">
        <v>19</v>
      </c>
      <c r="D820" s="21">
        <f t="shared" si="24"/>
        <v>0</v>
      </c>
      <c r="E820" s="24">
        <f t="shared" si="25"/>
        <v>0</v>
      </c>
      <c r="F820" s="104"/>
      <c r="G820" s="104"/>
      <c r="H820" s="105"/>
      <c r="I820" s="105"/>
      <c r="J820" s="31"/>
      <c r="K820" s="32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1718</v>
      </c>
      <c r="B821" s="111" t="s">
        <v>20</v>
      </c>
      <c r="C821" s="112" t="s">
        <v>21</v>
      </c>
      <c r="D821" s="21">
        <f t="shared" si="24"/>
        <v>0</v>
      </c>
      <c r="E821" s="24">
        <f t="shared" si="25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1718</v>
      </c>
      <c r="B822" s="111" t="s">
        <v>22</v>
      </c>
      <c r="C822" s="112" t="s">
        <v>1444</v>
      </c>
      <c r="D822" s="21">
        <f t="shared" si="24"/>
        <v>0</v>
      </c>
      <c r="E822" s="24">
        <f t="shared" si="25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1718</v>
      </c>
      <c r="B823" s="111" t="s">
        <v>23</v>
      </c>
      <c r="C823" s="112" t="s">
        <v>1696</v>
      </c>
      <c r="D823" s="21">
        <f t="shared" si="24"/>
        <v>0</v>
      </c>
      <c r="E823" s="24">
        <f t="shared" si="25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1718</v>
      </c>
      <c r="B824" s="111" t="s">
        <v>24</v>
      </c>
      <c r="C824" s="112" t="s">
        <v>1445</v>
      </c>
      <c r="D824" s="21">
        <f t="shared" si="24"/>
        <v>0</v>
      </c>
      <c r="E824" s="24">
        <f t="shared" si="25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1718</v>
      </c>
      <c r="B825" s="111" t="s">
        <v>25</v>
      </c>
      <c r="C825" s="112" t="s">
        <v>26</v>
      </c>
      <c r="D825" s="21">
        <f t="shared" si="24"/>
        <v>17365491.949999999</v>
      </c>
      <c r="E825" s="24">
        <f t="shared" si="25"/>
        <v>18606597.5</v>
      </c>
      <c r="F825" s="104"/>
      <c r="G825" s="104"/>
      <c r="H825" s="113"/>
      <c r="I825" s="113"/>
      <c r="J825" s="106"/>
      <c r="K825" s="107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1718</v>
      </c>
      <c r="B826" s="111" t="s">
        <v>27</v>
      </c>
      <c r="C826" s="112" t="s">
        <v>1446</v>
      </c>
      <c r="D826" s="21">
        <f t="shared" si="24"/>
        <v>53984842.240000002</v>
      </c>
      <c r="E826" s="24">
        <f t="shared" si="25"/>
        <v>51520188.959999993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>
        <v>17365491.949999999</v>
      </c>
      <c r="K826" s="32">
        <v>18606597.5</v>
      </c>
      <c r="L826" s="113">
        <v>7378608.6500000004</v>
      </c>
      <c r="M826" s="113">
        <v>6035075.7199999997</v>
      </c>
      <c r="N826" s="31">
        <v>6816441.3600000003</v>
      </c>
      <c r="O826" s="32">
        <v>2908875.79</v>
      </c>
      <c r="P826" s="113">
        <v>11659107.91</v>
      </c>
      <c r="Q826" s="113">
        <v>13621177.82</v>
      </c>
      <c r="R826" s="31">
        <v>1735581.58</v>
      </c>
      <c r="S826" s="32">
        <v>3485325.47</v>
      </c>
      <c r="T826" s="113">
        <v>2243824.5499999998</v>
      </c>
      <c r="U826" s="113">
        <v>4566625.8099999996</v>
      </c>
      <c r="V826" s="31">
        <v>5546007.3499999996</v>
      </c>
      <c r="W826" s="32">
        <v>6856482.3300000001</v>
      </c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1718</v>
      </c>
      <c r="B827" s="111" t="s">
        <v>28</v>
      </c>
      <c r="C827" s="112" t="s">
        <v>1447</v>
      </c>
      <c r="D827" s="21">
        <f t="shared" si="24"/>
        <v>3516639.4899999998</v>
      </c>
      <c r="E827" s="24">
        <f t="shared" si="25"/>
        <v>2131117.92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31">
        <v>224816.32</v>
      </c>
      <c r="K827" s="32">
        <v>36695.24</v>
      </c>
      <c r="L827" s="105">
        <v>1220350</v>
      </c>
      <c r="M827" s="105">
        <v>319675.76</v>
      </c>
      <c r="N827" s="106">
        <v>116000</v>
      </c>
      <c r="O827" s="107">
        <v>1088676.42</v>
      </c>
      <c r="P827" s="113">
        <v>0</v>
      </c>
      <c r="Q827" s="113">
        <v>261230.03</v>
      </c>
      <c r="R827" s="106">
        <v>8000</v>
      </c>
      <c r="S827" s="107">
        <v>46117.56</v>
      </c>
      <c r="T827" s="105">
        <v>124104.26</v>
      </c>
      <c r="U827" s="105">
        <v>118632.87</v>
      </c>
      <c r="V827" s="106">
        <v>0</v>
      </c>
      <c r="W827" s="107">
        <v>116539.87</v>
      </c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1718</v>
      </c>
      <c r="B828" s="111" t="s">
        <v>29</v>
      </c>
      <c r="C828" s="112" t="s">
        <v>1448</v>
      </c>
      <c r="D828" s="21">
        <f t="shared" si="24"/>
        <v>4013733.9</v>
      </c>
      <c r="E828" s="24">
        <f t="shared" si="25"/>
        <v>1179885.82</v>
      </c>
      <c r="F828" s="104">
        <v>0</v>
      </c>
      <c r="G828" s="104">
        <v>159885.82</v>
      </c>
      <c r="H828" s="105">
        <v>0</v>
      </c>
      <c r="I828" s="105">
        <v>0</v>
      </c>
      <c r="J828" s="106">
        <v>0</v>
      </c>
      <c r="K828" s="107">
        <v>0</v>
      </c>
      <c r="L828" s="105">
        <v>799550</v>
      </c>
      <c r="M828" s="105">
        <v>0</v>
      </c>
      <c r="N828" s="106">
        <v>0</v>
      </c>
      <c r="O828" s="107">
        <v>45000</v>
      </c>
      <c r="P828" s="105">
        <v>34569</v>
      </c>
      <c r="Q828" s="105">
        <v>0</v>
      </c>
      <c r="R828" s="106">
        <v>799550</v>
      </c>
      <c r="S828" s="107">
        <v>867990</v>
      </c>
      <c r="T828" s="105">
        <v>0</v>
      </c>
      <c r="U828" s="105">
        <v>40270</v>
      </c>
      <c r="V828" s="106">
        <v>0</v>
      </c>
      <c r="W828" s="107">
        <v>66740</v>
      </c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1718</v>
      </c>
      <c r="B829" s="111" t="s">
        <v>30</v>
      </c>
      <c r="C829" s="112" t="s">
        <v>1449</v>
      </c>
      <c r="D829" s="21">
        <f t="shared" si="24"/>
        <v>2646733.94</v>
      </c>
      <c r="E829" s="24">
        <f t="shared" si="25"/>
        <v>2320588.79</v>
      </c>
      <c r="F829" s="104">
        <v>0</v>
      </c>
      <c r="G829" s="104">
        <v>60000</v>
      </c>
      <c r="H829" s="113">
        <v>0</v>
      </c>
      <c r="I829" s="113">
        <v>0</v>
      </c>
      <c r="J829" s="106">
        <v>2380064.9</v>
      </c>
      <c r="K829" s="107">
        <v>0</v>
      </c>
      <c r="L829" s="113">
        <v>0</v>
      </c>
      <c r="M829" s="113">
        <v>65000</v>
      </c>
      <c r="N829" s="31">
        <v>0</v>
      </c>
      <c r="O829" s="32">
        <v>699728.79</v>
      </c>
      <c r="P829" s="105">
        <v>1840.26</v>
      </c>
      <c r="Q829" s="105">
        <v>320000</v>
      </c>
      <c r="R829" s="31">
        <v>0</v>
      </c>
      <c r="S829" s="32">
        <v>750396.26</v>
      </c>
      <c r="T829" s="113">
        <v>0</v>
      </c>
      <c r="U829" s="113">
        <v>371495.33</v>
      </c>
      <c r="V829" s="31">
        <v>0</v>
      </c>
      <c r="W829" s="32">
        <v>6308.41</v>
      </c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1718</v>
      </c>
      <c r="B830" s="111" t="s">
        <v>31</v>
      </c>
      <c r="C830" s="112" t="s">
        <v>1661</v>
      </c>
      <c r="D830" s="21">
        <f t="shared" si="24"/>
        <v>259978.65</v>
      </c>
      <c r="E830" s="24">
        <f t="shared" si="25"/>
        <v>2253642.92</v>
      </c>
      <c r="F830" s="104">
        <v>3200</v>
      </c>
      <c r="G830" s="104">
        <v>500000</v>
      </c>
      <c r="H830" s="113">
        <v>8863.33</v>
      </c>
      <c r="I830" s="113">
        <v>0</v>
      </c>
      <c r="J830" s="31">
        <v>2644893.6800000002</v>
      </c>
      <c r="K830" s="32">
        <v>47660</v>
      </c>
      <c r="L830" s="113">
        <v>5746.1</v>
      </c>
      <c r="M830" s="113">
        <v>0</v>
      </c>
      <c r="N830" s="31">
        <v>670</v>
      </c>
      <c r="O830" s="32">
        <v>0</v>
      </c>
      <c r="P830" s="113">
        <v>1933</v>
      </c>
      <c r="Q830" s="113">
        <v>495000</v>
      </c>
      <c r="R830" s="31">
        <v>105</v>
      </c>
      <c r="S830" s="32">
        <v>1244088.81</v>
      </c>
      <c r="T830" s="113">
        <v>20190</v>
      </c>
      <c r="U830" s="113">
        <v>11736.69</v>
      </c>
      <c r="V830" s="31">
        <v>219271.22</v>
      </c>
      <c r="W830" s="32">
        <v>2817.42</v>
      </c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1718</v>
      </c>
      <c r="B831" s="111" t="s">
        <v>32</v>
      </c>
      <c r="C831" s="112" t="s">
        <v>33</v>
      </c>
      <c r="D831" s="21">
        <f t="shared" si="24"/>
        <v>0</v>
      </c>
      <c r="E831" s="24">
        <f t="shared" si="25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1718</v>
      </c>
      <c r="B832" s="111" t="s">
        <v>34</v>
      </c>
      <c r="C832" s="112" t="s">
        <v>35</v>
      </c>
      <c r="D832" s="21">
        <f t="shared" si="24"/>
        <v>267844</v>
      </c>
      <c r="E832" s="24">
        <f t="shared" si="25"/>
        <v>36778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1718</v>
      </c>
      <c r="B833" s="111" t="s">
        <v>36</v>
      </c>
      <c r="C833" s="112" t="s">
        <v>1450</v>
      </c>
      <c r="D833" s="21">
        <f t="shared" si="24"/>
        <v>1714230</v>
      </c>
      <c r="E833" s="24">
        <f t="shared" si="25"/>
        <v>1079156</v>
      </c>
      <c r="F833" s="104">
        <v>303758</v>
      </c>
      <c r="G833" s="104">
        <v>6160</v>
      </c>
      <c r="H833" s="113">
        <v>267668</v>
      </c>
      <c r="I833" s="113">
        <v>12592</v>
      </c>
      <c r="J833" s="31">
        <v>267844</v>
      </c>
      <c r="K833" s="32">
        <v>36778</v>
      </c>
      <c r="L833" s="113">
        <v>261800</v>
      </c>
      <c r="M833" s="113">
        <v>789900</v>
      </c>
      <c r="N833" s="31">
        <v>0</v>
      </c>
      <c r="O833" s="32">
        <v>261800</v>
      </c>
      <c r="P833" s="113">
        <v>232004</v>
      </c>
      <c r="Q833" s="113">
        <v>0</v>
      </c>
      <c r="R833" s="31">
        <v>220900</v>
      </c>
      <c r="S833" s="32">
        <v>0</v>
      </c>
      <c r="T833" s="113">
        <v>220900</v>
      </c>
      <c r="U833" s="113">
        <v>8704</v>
      </c>
      <c r="V833" s="31">
        <v>207200</v>
      </c>
      <c r="W833" s="32">
        <v>0</v>
      </c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1718</v>
      </c>
      <c r="B834" s="111" t="s">
        <v>37</v>
      </c>
      <c r="C834" s="112" t="s">
        <v>1451</v>
      </c>
      <c r="D834" s="21">
        <f t="shared" si="24"/>
        <v>0</v>
      </c>
      <c r="E834" s="24">
        <f t="shared" si="25"/>
        <v>12000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1718</v>
      </c>
      <c r="B835" s="111" t="s">
        <v>38</v>
      </c>
      <c r="C835" s="112" t="s">
        <v>1452</v>
      </c>
      <c r="D835" s="21">
        <f t="shared" ref="D835:D898" si="26">F835+H835+J836+L835+N835+P835+R835+T835+V835+X835+Z835+AB835</f>
        <v>92400</v>
      </c>
      <c r="E835" s="24">
        <f t="shared" ref="E835:E898" si="27">G835+I835+K836+M835+O835+Q835+S835+U835+W835+Y835+AA835+AC835</f>
        <v>13900</v>
      </c>
      <c r="F835" s="104">
        <v>12000</v>
      </c>
      <c r="G835" s="104">
        <v>13900</v>
      </c>
      <c r="H835" s="113">
        <v>0</v>
      </c>
      <c r="I835" s="113">
        <v>0</v>
      </c>
      <c r="J835" s="31">
        <v>0</v>
      </c>
      <c r="K835" s="32">
        <v>12000</v>
      </c>
      <c r="L835" s="113"/>
      <c r="M835" s="113"/>
      <c r="N835" s="31"/>
      <c r="O835" s="32"/>
      <c r="P835" s="113"/>
      <c r="Q835" s="113"/>
      <c r="R835" s="31">
        <v>67400</v>
      </c>
      <c r="S835" s="32">
        <v>0</v>
      </c>
      <c r="T835" s="113">
        <v>0</v>
      </c>
      <c r="U835" s="113">
        <v>0</v>
      </c>
      <c r="V835" s="31">
        <v>13000</v>
      </c>
      <c r="W835" s="32">
        <v>0</v>
      </c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1718</v>
      </c>
      <c r="B836" s="111" t="s">
        <v>39</v>
      </c>
      <c r="C836" s="112" t="s">
        <v>1453</v>
      </c>
      <c r="D836" s="21">
        <f t="shared" si="26"/>
        <v>0</v>
      </c>
      <c r="E836" s="24">
        <f t="shared" si="27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1718</v>
      </c>
      <c r="B837" s="111" t="s">
        <v>40</v>
      </c>
      <c r="C837" s="112" t="s">
        <v>1454</v>
      </c>
      <c r="D837" s="21">
        <f t="shared" si="26"/>
        <v>0</v>
      </c>
      <c r="E837" s="24">
        <f t="shared" si="27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1718</v>
      </c>
      <c r="B838" s="111" t="s">
        <v>1455</v>
      </c>
      <c r="C838" s="112" t="s">
        <v>56</v>
      </c>
      <c r="D838" s="21">
        <f t="shared" si="26"/>
        <v>69310</v>
      </c>
      <c r="E838" s="24">
        <f t="shared" si="27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1718</v>
      </c>
      <c r="B839" s="111" t="s">
        <v>1456</v>
      </c>
      <c r="C839" s="112" t="s">
        <v>58</v>
      </c>
      <c r="D839" s="21">
        <f t="shared" si="26"/>
        <v>52830</v>
      </c>
      <c r="E839" s="24">
        <f t="shared" si="27"/>
        <v>87900</v>
      </c>
      <c r="F839" s="104">
        <v>0</v>
      </c>
      <c r="G839" s="104">
        <v>0</v>
      </c>
      <c r="H839" s="113">
        <v>0</v>
      </c>
      <c r="I839" s="113">
        <v>0</v>
      </c>
      <c r="J839" s="31">
        <v>69310</v>
      </c>
      <c r="K839" s="32">
        <v>0</v>
      </c>
      <c r="L839" s="113">
        <v>12620</v>
      </c>
      <c r="M839" s="113">
        <v>0</v>
      </c>
      <c r="N839" s="31">
        <v>5970</v>
      </c>
      <c r="O839" s="32">
        <v>0</v>
      </c>
      <c r="P839" s="113">
        <v>0</v>
      </c>
      <c r="Q839" s="113">
        <v>0</v>
      </c>
      <c r="R839" s="31">
        <v>0</v>
      </c>
      <c r="S839" s="32">
        <v>87900</v>
      </c>
      <c r="T839" s="113">
        <v>13600</v>
      </c>
      <c r="U839" s="113">
        <v>0</v>
      </c>
      <c r="V839" s="31">
        <v>20640</v>
      </c>
      <c r="W839" s="32">
        <v>0</v>
      </c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1718</v>
      </c>
      <c r="B840" s="111" t="s">
        <v>1457</v>
      </c>
      <c r="C840" s="112" t="s">
        <v>59</v>
      </c>
      <c r="D840" s="21">
        <f t="shared" si="26"/>
        <v>0</v>
      </c>
      <c r="E840" s="24">
        <f t="shared" si="27"/>
        <v>0</v>
      </c>
      <c r="F840" s="104"/>
      <c r="G840" s="104"/>
      <c r="H840" s="105"/>
      <c r="I840" s="105"/>
      <c r="J840" s="31"/>
      <c r="K840" s="32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1718</v>
      </c>
      <c r="B841" s="111" t="s">
        <v>1458</v>
      </c>
      <c r="C841" s="112" t="s">
        <v>61</v>
      </c>
      <c r="D841" s="21">
        <f t="shared" si="26"/>
        <v>27050</v>
      </c>
      <c r="E841" s="24">
        <f t="shared" si="27"/>
        <v>13850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1718</v>
      </c>
      <c r="B842" s="111" t="s">
        <v>1459</v>
      </c>
      <c r="C842" s="112" t="s">
        <v>1460</v>
      </c>
      <c r="D842" s="21">
        <f t="shared" si="26"/>
        <v>2035323</v>
      </c>
      <c r="E842" s="24">
        <f t="shared" si="27"/>
        <v>2040673</v>
      </c>
      <c r="F842" s="104">
        <v>28200</v>
      </c>
      <c r="G842" s="104">
        <v>13950</v>
      </c>
      <c r="H842" s="105">
        <v>13850</v>
      </c>
      <c r="I842" s="105">
        <v>28200</v>
      </c>
      <c r="J842" s="106">
        <v>27050</v>
      </c>
      <c r="K842" s="107">
        <v>13850</v>
      </c>
      <c r="L842" s="105">
        <v>0</v>
      </c>
      <c r="M842" s="105">
        <v>27050</v>
      </c>
      <c r="N842" s="106">
        <v>17200</v>
      </c>
      <c r="O842" s="107">
        <v>17000</v>
      </c>
      <c r="P842" s="105">
        <v>750</v>
      </c>
      <c r="Q842" s="105">
        <v>0</v>
      </c>
      <c r="R842" s="106">
        <v>41800</v>
      </c>
      <c r="S842" s="107">
        <v>19950</v>
      </c>
      <c r="T842" s="105">
        <v>2200</v>
      </c>
      <c r="U842" s="105">
        <v>15850</v>
      </c>
      <c r="V842" s="106">
        <v>12650</v>
      </c>
      <c r="W842" s="107">
        <v>0</v>
      </c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1718</v>
      </c>
      <c r="B843" s="111" t="s">
        <v>1461</v>
      </c>
      <c r="C843" s="112" t="s">
        <v>67</v>
      </c>
      <c r="D843" s="21">
        <f t="shared" si="26"/>
        <v>14437203</v>
      </c>
      <c r="E843" s="24">
        <f t="shared" si="27"/>
        <v>14884363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>
        <v>1918673</v>
      </c>
      <c r="K843" s="107">
        <v>1918673</v>
      </c>
      <c r="L843" s="105">
        <v>1900633</v>
      </c>
      <c r="M843" s="105">
        <v>1900633</v>
      </c>
      <c r="N843" s="106">
        <v>1581639</v>
      </c>
      <c r="O843" s="107">
        <v>1581639</v>
      </c>
      <c r="P843" s="105">
        <v>2011677</v>
      </c>
      <c r="Q843" s="105">
        <v>2011677</v>
      </c>
      <c r="R843" s="106">
        <v>1478607</v>
      </c>
      <c r="S843" s="107">
        <v>1478607</v>
      </c>
      <c r="T843" s="105">
        <v>1382932</v>
      </c>
      <c r="U843" s="105">
        <v>1382932</v>
      </c>
      <c r="V843" s="106">
        <v>1429464</v>
      </c>
      <c r="W843" s="107">
        <v>1429464</v>
      </c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1718</v>
      </c>
      <c r="B844" s="111" t="s">
        <v>1462</v>
      </c>
      <c r="C844" s="112" t="s">
        <v>1463</v>
      </c>
      <c r="D844" s="21">
        <f t="shared" si="26"/>
        <v>11714695</v>
      </c>
      <c r="E844" s="24">
        <f t="shared" si="27"/>
        <v>13734313.48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106">
        <v>1499369</v>
      </c>
      <c r="K844" s="107">
        <v>1946529</v>
      </c>
      <c r="L844" s="113">
        <v>1149902</v>
      </c>
      <c r="M844" s="113">
        <v>1859100</v>
      </c>
      <c r="N844" s="31">
        <v>1163052</v>
      </c>
      <c r="O844" s="32">
        <v>1105142</v>
      </c>
      <c r="P844" s="105">
        <v>1313753</v>
      </c>
      <c r="Q844" s="105">
        <v>1141937</v>
      </c>
      <c r="R844" s="31">
        <v>1554806</v>
      </c>
      <c r="S844" s="32">
        <v>1425929</v>
      </c>
      <c r="T844" s="113">
        <v>1270833</v>
      </c>
      <c r="U844" s="113">
        <v>1598309</v>
      </c>
      <c r="V844" s="31">
        <v>1527248</v>
      </c>
      <c r="W844" s="32">
        <v>1036833</v>
      </c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1718</v>
      </c>
      <c r="B845" s="111" t="s">
        <v>1464</v>
      </c>
      <c r="C845" s="112" t="s">
        <v>1465</v>
      </c>
      <c r="D845" s="21">
        <f t="shared" si="26"/>
        <v>54411</v>
      </c>
      <c r="E845" s="24">
        <f t="shared" si="27"/>
        <v>55388</v>
      </c>
      <c r="F845" s="104">
        <v>1223</v>
      </c>
      <c r="G845" s="104">
        <v>1223</v>
      </c>
      <c r="H845" s="113">
        <v>7623</v>
      </c>
      <c r="I845" s="113">
        <v>7623</v>
      </c>
      <c r="J845" s="31">
        <v>2776</v>
      </c>
      <c r="K845" s="32">
        <v>1799</v>
      </c>
      <c r="L845" s="113">
        <v>940</v>
      </c>
      <c r="M845" s="113">
        <v>1917</v>
      </c>
      <c r="N845" s="31">
        <v>1459</v>
      </c>
      <c r="O845" s="32">
        <v>1459</v>
      </c>
      <c r="P845" s="113">
        <v>9000</v>
      </c>
      <c r="Q845" s="113">
        <v>9000</v>
      </c>
      <c r="R845" s="31">
        <v>12521</v>
      </c>
      <c r="S845" s="32">
        <v>12037</v>
      </c>
      <c r="T845" s="113">
        <v>9860</v>
      </c>
      <c r="U845" s="113">
        <v>10344</v>
      </c>
      <c r="V845" s="31">
        <v>11785</v>
      </c>
      <c r="W845" s="32">
        <v>11785</v>
      </c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1718</v>
      </c>
      <c r="B846" s="111" t="s">
        <v>1466</v>
      </c>
      <c r="C846" s="112" t="s">
        <v>1467</v>
      </c>
      <c r="D846" s="21">
        <f t="shared" si="26"/>
        <v>61926</v>
      </c>
      <c r="E846" s="24">
        <f t="shared" si="27"/>
        <v>61926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1718</v>
      </c>
      <c r="B847" s="111" t="s">
        <v>1468</v>
      </c>
      <c r="C847" s="112" t="s">
        <v>68</v>
      </c>
      <c r="D847" s="21">
        <f t="shared" si="26"/>
        <v>2360689</v>
      </c>
      <c r="E847" s="24">
        <f t="shared" si="27"/>
        <v>2492233.83</v>
      </c>
      <c r="F847" s="104">
        <v>56478</v>
      </c>
      <c r="G847" s="104">
        <v>56478</v>
      </c>
      <c r="H847" s="113">
        <v>64186</v>
      </c>
      <c r="I847" s="113">
        <v>64186</v>
      </c>
      <c r="J847" s="31">
        <v>61926</v>
      </c>
      <c r="K847" s="32">
        <v>61926</v>
      </c>
      <c r="L847" s="113">
        <v>348819</v>
      </c>
      <c r="M847" s="113">
        <v>348819</v>
      </c>
      <c r="N847" s="31">
        <v>187053</v>
      </c>
      <c r="O847" s="32">
        <v>187053</v>
      </c>
      <c r="P847" s="113">
        <v>100696</v>
      </c>
      <c r="Q847" s="113">
        <v>100696</v>
      </c>
      <c r="R847" s="31">
        <v>291495</v>
      </c>
      <c r="S847" s="32">
        <v>291495</v>
      </c>
      <c r="T847" s="113">
        <v>456698</v>
      </c>
      <c r="U847" s="113">
        <v>456698</v>
      </c>
      <c r="V847" s="31">
        <v>840352</v>
      </c>
      <c r="W847" s="32">
        <v>840352</v>
      </c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1718</v>
      </c>
      <c r="B848" s="111" t="s">
        <v>1469</v>
      </c>
      <c r="C848" s="112" t="s">
        <v>1470</v>
      </c>
      <c r="D848" s="21">
        <f t="shared" si="26"/>
        <v>255191.6</v>
      </c>
      <c r="E848" s="24">
        <f t="shared" si="27"/>
        <v>244373.1</v>
      </c>
      <c r="F848" s="104">
        <v>11521</v>
      </c>
      <c r="G848" s="104">
        <v>0</v>
      </c>
      <c r="H848" s="105">
        <v>12082</v>
      </c>
      <c r="I848" s="105">
        <v>7087.5</v>
      </c>
      <c r="J848" s="31">
        <v>14912</v>
      </c>
      <c r="K848" s="32">
        <v>146456.82999999999</v>
      </c>
      <c r="L848" s="105">
        <v>19268</v>
      </c>
      <c r="M848" s="105">
        <v>10962</v>
      </c>
      <c r="N848" s="106">
        <v>11468</v>
      </c>
      <c r="O848" s="107">
        <v>10747</v>
      </c>
      <c r="P848" s="113">
        <v>22924</v>
      </c>
      <c r="Q848" s="113">
        <v>13930</v>
      </c>
      <c r="R848" s="106">
        <v>14583</v>
      </c>
      <c r="S848" s="107">
        <v>6742</v>
      </c>
      <c r="T848" s="105">
        <v>22858</v>
      </c>
      <c r="U848" s="105">
        <v>17336</v>
      </c>
      <c r="V848" s="106">
        <v>113312</v>
      </c>
      <c r="W848" s="107">
        <v>150180</v>
      </c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1718</v>
      </c>
      <c r="B849" s="111" t="s">
        <v>1471</v>
      </c>
      <c r="C849" s="112" t="s">
        <v>1472</v>
      </c>
      <c r="D849" s="21">
        <f t="shared" si="26"/>
        <v>522560.38</v>
      </c>
      <c r="E849" s="24">
        <f t="shared" si="27"/>
        <v>547938.38</v>
      </c>
      <c r="F849" s="104">
        <v>5773</v>
      </c>
      <c r="G849" s="104">
        <v>0</v>
      </c>
      <c r="H849" s="105">
        <v>58539</v>
      </c>
      <c r="I849" s="105">
        <v>82827</v>
      </c>
      <c r="J849" s="106">
        <v>27175.599999999999</v>
      </c>
      <c r="K849" s="107">
        <v>27388.6</v>
      </c>
      <c r="L849" s="105">
        <v>36035</v>
      </c>
      <c r="M849" s="105">
        <v>16111</v>
      </c>
      <c r="N849" s="106">
        <v>8011</v>
      </c>
      <c r="O849" s="107">
        <v>28149</v>
      </c>
      <c r="P849" s="105">
        <v>92645</v>
      </c>
      <c r="Q849" s="105">
        <v>12747</v>
      </c>
      <c r="R849" s="106">
        <v>108611</v>
      </c>
      <c r="S849" s="107">
        <v>87085.5</v>
      </c>
      <c r="T849" s="105">
        <v>116863</v>
      </c>
      <c r="U849" s="105">
        <v>129855.5</v>
      </c>
      <c r="V849" s="106">
        <v>96083.38</v>
      </c>
      <c r="W849" s="107">
        <v>191163.38</v>
      </c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1718</v>
      </c>
      <c r="B850" s="111" t="s">
        <v>1473</v>
      </c>
      <c r="C850" s="112" t="s">
        <v>1474</v>
      </c>
      <c r="D850" s="21">
        <f t="shared" si="26"/>
        <v>0</v>
      </c>
      <c r="E850" s="24">
        <f t="shared" si="27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1718</v>
      </c>
      <c r="B851" s="111" t="s">
        <v>1475</v>
      </c>
      <c r="C851" s="112" t="s">
        <v>1476</v>
      </c>
      <c r="D851" s="21">
        <f t="shared" si="26"/>
        <v>12000</v>
      </c>
      <c r="E851" s="24">
        <f t="shared" si="27"/>
        <v>12000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>
        <v>12000</v>
      </c>
      <c r="W851" s="107">
        <v>12000</v>
      </c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1718</v>
      </c>
      <c r="B852" s="111" t="s">
        <v>1477</v>
      </c>
      <c r="C852" s="112" t="s">
        <v>1478</v>
      </c>
      <c r="D852" s="21">
        <f t="shared" si="26"/>
        <v>77782.38</v>
      </c>
      <c r="E852" s="24">
        <f t="shared" si="27"/>
        <v>31978.28</v>
      </c>
      <c r="F852" s="104"/>
      <c r="G852" s="104"/>
      <c r="H852" s="113"/>
      <c r="I852" s="113"/>
      <c r="J852" s="106"/>
      <c r="K852" s="107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>
        <v>15585.38</v>
      </c>
      <c r="W852" s="32">
        <v>15585.38</v>
      </c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1718</v>
      </c>
      <c r="B853" s="111" t="s">
        <v>1479</v>
      </c>
      <c r="C853" s="112" t="s">
        <v>1480</v>
      </c>
      <c r="D853" s="21">
        <f t="shared" si="26"/>
        <v>478359</v>
      </c>
      <c r="E853" s="24">
        <f t="shared" si="27"/>
        <v>606393.57000000007</v>
      </c>
      <c r="F853" s="104">
        <v>60474</v>
      </c>
      <c r="G853" s="104">
        <v>14669.9</v>
      </c>
      <c r="H853" s="105">
        <v>45567</v>
      </c>
      <c r="I853" s="105">
        <v>0</v>
      </c>
      <c r="J853" s="31">
        <v>62197</v>
      </c>
      <c r="K853" s="32">
        <v>16392.900000000001</v>
      </c>
      <c r="L853" s="105">
        <v>48124</v>
      </c>
      <c r="M853" s="105">
        <v>2319.9</v>
      </c>
      <c r="N853" s="106">
        <v>47415</v>
      </c>
      <c r="O853" s="107">
        <v>1610.9</v>
      </c>
      <c r="P853" s="113">
        <v>52870</v>
      </c>
      <c r="Q853" s="113">
        <v>250692.18</v>
      </c>
      <c r="R853" s="106">
        <v>46293</v>
      </c>
      <c r="S853" s="107">
        <v>166773.48000000001</v>
      </c>
      <c r="T853" s="105">
        <v>48074</v>
      </c>
      <c r="U853" s="105">
        <v>112355.28</v>
      </c>
      <c r="V853" s="106">
        <v>100100</v>
      </c>
      <c r="W853" s="107">
        <v>57971.93</v>
      </c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1718</v>
      </c>
      <c r="B854" s="111" t="s">
        <v>1481</v>
      </c>
      <c r="C854" s="112" t="s">
        <v>1482</v>
      </c>
      <c r="D854" s="21">
        <f t="shared" si="26"/>
        <v>266989</v>
      </c>
      <c r="E854" s="24">
        <f t="shared" si="27"/>
        <v>345507.30000000005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>
        <v>29442</v>
      </c>
      <c r="K854" s="107">
        <v>0</v>
      </c>
      <c r="L854" s="105">
        <v>32273</v>
      </c>
      <c r="M854" s="105">
        <v>2674.96</v>
      </c>
      <c r="N854" s="106">
        <v>51808</v>
      </c>
      <c r="O854" s="107">
        <v>22209.96</v>
      </c>
      <c r="P854" s="105">
        <v>8611</v>
      </c>
      <c r="Q854" s="105">
        <v>128051.3</v>
      </c>
      <c r="R854" s="106">
        <v>12897</v>
      </c>
      <c r="S854" s="107">
        <v>86725.08</v>
      </c>
      <c r="T854" s="105">
        <v>15875</v>
      </c>
      <c r="U854" s="105">
        <v>59196.08</v>
      </c>
      <c r="V854" s="106">
        <v>52466</v>
      </c>
      <c r="W854" s="107">
        <v>10874</v>
      </c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1718</v>
      </c>
      <c r="B855" s="111" t="s">
        <v>1483</v>
      </c>
      <c r="C855" s="112" t="s">
        <v>1484</v>
      </c>
      <c r="D855" s="21">
        <f t="shared" si="26"/>
        <v>0</v>
      </c>
      <c r="E855" s="24">
        <f t="shared" si="27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1718</v>
      </c>
      <c r="B856" s="111" t="s">
        <v>1485</v>
      </c>
      <c r="C856" s="112" t="s">
        <v>1486</v>
      </c>
      <c r="D856" s="21">
        <f t="shared" si="26"/>
        <v>9074</v>
      </c>
      <c r="E856" s="24">
        <f t="shared" si="27"/>
        <v>56375</v>
      </c>
      <c r="F856" s="104">
        <v>5106</v>
      </c>
      <c r="G856" s="104">
        <v>0</v>
      </c>
      <c r="H856" s="113">
        <v>0</v>
      </c>
      <c r="I856" s="113">
        <v>0</v>
      </c>
      <c r="J856" s="106">
        <v>0</v>
      </c>
      <c r="K856" s="107">
        <v>0</v>
      </c>
      <c r="L856" s="113">
        <v>0</v>
      </c>
      <c r="M856" s="113">
        <v>5106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1718</v>
      </c>
      <c r="B857" s="111" t="s">
        <v>1487</v>
      </c>
      <c r="C857" s="112" t="s">
        <v>1488</v>
      </c>
      <c r="D857" s="21">
        <f t="shared" si="26"/>
        <v>78871</v>
      </c>
      <c r="E857" s="24">
        <f t="shared" si="27"/>
        <v>74331</v>
      </c>
      <c r="F857" s="104">
        <v>17197</v>
      </c>
      <c r="G857" s="104">
        <v>7020</v>
      </c>
      <c r="H857" s="105">
        <v>17783</v>
      </c>
      <c r="I857" s="105">
        <v>2426</v>
      </c>
      <c r="J857" s="31">
        <v>3968</v>
      </c>
      <c r="K857" s="32">
        <v>51269</v>
      </c>
      <c r="L857" s="105">
        <v>3359</v>
      </c>
      <c r="M857" s="105">
        <v>15459</v>
      </c>
      <c r="N857" s="106">
        <v>10252</v>
      </c>
      <c r="O857" s="107">
        <v>20493</v>
      </c>
      <c r="P857" s="113">
        <v>8414</v>
      </c>
      <c r="Q857" s="113">
        <v>1665</v>
      </c>
      <c r="R857" s="106">
        <v>6112</v>
      </c>
      <c r="S857" s="107">
        <v>14559</v>
      </c>
      <c r="T857" s="105">
        <v>10169</v>
      </c>
      <c r="U857" s="105">
        <v>9615</v>
      </c>
      <c r="V857" s="106">
        <v>5585</v>
      </c>
      <c r="W857" s="107">
        <v>3094</v>
      </c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1718</v>
      </c>
      <c r="B858" s="111" t="s">
        <v>1489</v>
      </c>
      <c r="C858" s="112" t="s">
        <v>70</v>
      </c>
      <c r="D858" s="21">
        <f t="shared" si="26"/>
        <v>47250</v>
      </c>
      <c r="E858" s="24">
        <f t="shared" si="27"/>
        <v>30773</v>
      </c>
      <c r="F858" s="104">
        <v>0</v>
      </c>
      <c r="G858" s="104">
        <v>0</v>
      </c>
      <c r="H858" s="105">
        <v>0</v>
      </c>
      <c r="I858" s="105">
        <v>0</v>
      </c>
      <c r="J858" s="106">
        <v>0</v>
      </c>
      <c r="K858" s="107">
        <v>0</v>
      </c>
      <c r="L858" s="105">
        <v>0</v>
      </c>
      <c r="M858" s="105">
        <v>15065</v>
      </c>
      <c r="N858" s="106">
        <v>15708</v>
      </c>
      <c r="O858" s="107">
        <v>0</v>
      </c>
      <c r="P858" s="105">
        <v>2220</v>
      </c>
      <c r="Q858" s="105">
        <v>0</v>
      </c>
      <c r="R858" s="106">
        <v>15664</v>
      </c>
      <c r="S858" s="107">
        <v>0</v>
      </c>
      <c r="T858" s="105">
        <v>13658</v>
      </c>
      <c r="U858" s="105">
        <v>15708</v>
      </c>
      <c r="V858" s="106">
        <v>0</v>
      </c>
      <c r="W858" s="107">
        <v>0</v>
      </c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1718</v>
      </c>
      <c r="B859" s="111" t="s">
        <v>1490</v>
      </c>
      <c r="C859" s="112" t="s">
        <v>1491</v>
      </c>
      <c r="D859" s="21">
        <f t="shared" si="26"/>
        <v>0</v>
      </c>
      <c r="E859" s="24">
        <f t="shared" si="27"/>
        <v>0</v>
      </c>
      <c r="F859" s="104"/>
      <c r="G859" s="104"/>
      <c r="H859" s="113"/>
      <c r="I859" s="113"/>
      <c r="J859" s="106"/>
      <c r="K859" s="107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1718</v>
      </c>
      <c r="B860" s="111" t="s">
        <v>1492</v>
      </c>
      <c r="C860" s="112" t="s">
        <v>1493</v>
      </c>
      <c r="D860" s="21">
        <f t="shared" si="26"/>
        <v>178797</v>
      </c>
      <c r="E860" s="24">
        <f t="shared" si="27"/>
        <v>294695</v>
      </c>
      <c r="F860" s="104"/>
      <c r="G860" s="104"/>
      <c r="H860" s="105"/>
      <c r="I860" s="105"/>
      <c r="J860" s="31"/>
      <c r="K860" s="32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1718</v>
      </c>
      <c r="B861" s="111" t="s">
        <v>1494</v>
      </c>
      <c r="C861" s="112" t="s">
        <v>71</v>
      </c>
      <c r="D861" s="21">
        <f t="shared" si="26"/>
        <v>1480184</v>
      </c>
      <c r="E861" s="24">
        <f t="shared" si="27"/>
        <v>1488131.9100000001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>
        <v>178797</v>
      </c>
      <c r="K861" s="107">
        <v>294695</v>
      </c>
      <c r="L861" s="105">
        <v>208637</v>
      </c>
      <c r="M861" s="105">
        <v>172249</v>
      </c>
      <c r="N861" s="106">
        <v>163593</v>
      </c>
      <c r="O861" s="107">
        <v>306522</v>
      </c>
      <c r="P861" s="105">
        <v>199153</v>
      </c>
      <c r="Q861" s="105">
        <v>141224</v>
      </c>
      <c r="R861" s="106">
        <v>139708</v>
      </c>
      <c r="S861" s="107">
        <v>192247</v>
      </c>
      <c r="T861" s="105">
        <v>183124</v>
      </c>
      <c r="U861" s="105">
        <v>96006</v>
      </c>
      <c r="V861" s="106">
        <v>153125</v>
      </c>
      <c r="W861" s="107">
        <v>129765</v>
      </c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1718</v>
      </c>
      <c r="B862" s="111" t="s">
        <v>1495</v>
      </c>
      <c r="C862" s="112" t="s">
        <v>1496</v>
      </c>
      <c r="D862" s="21">
        <f t="shared" si="26"/>
        <v>861722.95</v>
      </c>
      <c r="E862" s="24">
        <f t="shared" si="27"/>
        <v>725901.13</v>
      </c>
      <c r="F862" s="104">
        <v>55897</v>
      </c>
      <c r="G862" s="104">
        <v>0</v>
      </c>
      <c r="H862" s="105">
        <v>120103</v>
      </c>
      <c r="I862" s="105">
        <v>143452.81</v>
      </c>
      <c r="J862" s="106">
        <v>102399</v>
      </c>
      <c r="K862" s="107">
        <v>256641.91</v>
      </c>
      <c r="L862" s="105">
        <v>180634.99</v>
      </c>
      <c r="M862" s="105">
        <v>32261.45</v>
      </c>
      <c r="N862" s="106">
        <v>104087</v>
      </c>
      <c r="O862" s="107">
        <v>79931.23</v>
      </c>
      <c r="P862" s="105">
        <v>138887</v>
      </c>
      <c r="Q862" s="105">
        <v>88992.25</v>
      </c>
      <c r="R862" s="106">
        <v>36529</v>
      </c>
      <c r="S862" s="107">
        <v>12069.59</v>
      </c>
      <c r="T862" s="105">
        <v>76354</v>
      </c>
      <c r="U862" s="105">
        <v>238467.09</v>
      </c>
      <c r="V862" s="106">
        <v>147705.96</v>
      </c>
      <c r="W862" s="107">
        <v>129201.71</v>
      </c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1718</v>
      </c>
      <c r="B863" s="111" t="s">
        <v>1497</v>
      </c>
      <c r="C863" s="112" t="s">
        <v>1498</v>
      </c>
      <c r="D863" s="21">
        <f t="shared" si="26"/>
        <v>14752</v>
      </c>
      <c r="E863" s="24">
        <f t="shared" si="27"/>
        <v>14752</v>
      </c>
      <c r="F863" s="104">
        <v>3958</v>
      </c>
      <c r="G863" s="104">
        <v>3958</v>
      </c>
      <c r="H863" s="113">
        <v>3653</v>
      </c>
      <c r="I863" s="113">
        <v>3653</v>
      </c>
      <c r="J863" s="106">
        <v>1525</v>
      </c>
      <c r="K863" s="107">
        <v>1525</v>
      </c>
      <c r="L863" s="113">
        <v>2947</v>
      </c>
      <c r="M863" s="113">
        <v>2947</v>
      </c>
      <c r="N863" s="31">
        <v>300</v>
      </c>
      <c r="O863" s="32">
        <v>300</v>
      </c>
      <c r="P863" s="105">
        <v>1280</v>
      </c>
      <c r="Q863" s="105">
        <v>1280</v>
      </c>
      <c r="R863" s="31">
        <v>2614</v>
      </c>
      <c r="S863" s="32">
        <v>2614</v>
      </c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1718</v>
      </c>
      <c r="B864" s="111" t="s">
        <v>1499</v>
      </c>
      <c r="C864" s="112" t="s">
        <v>1500</v>
      </c>
      <c r="D864" s="21">
        <f t="shared" si="26"/>
        <v>0</v>
      </c>
      <c r="E864" s="24">
        <f t="shared" si="27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1718</v>
      </c>
      <c r="B865" s="111" t="s">
        <v>1501</v>
      </c>
      <c r="C865" s="112" t="s">
        <v>1502</v>
      </c>
      <c r="D865" s="21">
        <f t="shared" si="26"/>
        <v>0</v>
      </c>
      <c r="E865" s="24">
        <f t="shared" si="27"/>
        <v>0</v>
      </c>
      <c r="F865" s="104"/>
      <c r="G865" s="104"/>
      <c r="H865" s="105"/>
      <c r="I865" s="105"/>
      <c r="J865" s="31"/>
      <c r="K865" s="32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1718</v>
      </c>
      <c r="B866" s="111" t="s">
        <v>1503</v>
      </c>
      <c r="C866" s="112" t="s">
        <v>1504</v>
      </c>
      <c r="D866" s="21">
        <f t="shared" si="26"/>
        <v>0</v>
      </c>
      <c r="E866" s="24">
        <f t="shared" si="27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1718</v>
      </c>
      <c r="B867" s="111" t="s">
        <v>1505</v>
      </c>
      <c r="C867" s="112" t="s">
        <v>1662</v>
      </c>
      <c r="D867" s="21">
        <f t="shared" si="26"/>
        <v>0</v>
      </c>
      <c r="E867" s="24">
        <f t="shared" si="27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1718</v>
      </c>
      <c r="B868" s="111" t="s">
        <v>1506</v>
      </c>
      <c r="C868" s="112" t="s">
        <v>1507</v>
      </c>
      <c r="D868" s="21">
        <f t="shared" si="26"/>
        <v>7729</v>
      </c>
      <c r="E868" s="24">
        <f t="shared" si="27"/>
        <v>7729</v>
      </c>
      <c r="F868" s="104"/>
      <c r="G868" s="104"/>
      <c r="H868" s="113"/>
      <c r="I868" s="113"/>
      <c r="J868" s="106"/>
      <c r="K868" s="107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1718</v>
      </c>
      <c r="B869" s="111" t="s">
        <v>1508</v>
      </c>
      <c r="C869" s="112" t="s">
        <v>1509</v>
      </c>
      <c r="D869" s="21">
        <f t="shared" si="26"/>
        <v>92543</v>
      </c>
      <c r="E869" s="24">
        <f t="shared" si="27"/>
        <v>92543</v>
      </c>
      <c r="F869" s="104">
        <v>11979</v>
      </c>
      <c r="G869" s="104">
        <v>11979</v>
      </c>
      <c r="H869" s="113">
        <v>10281</v>
      </c>
      <c r="I869" s="113">
        <v>10281</v>
      </c>
      <c r="J869" s="31">
        <v>7729</v>
      </c>
      <c r="K869" s="32">
        <v>7729</v>
      </c>
      <c r="L869" s="113">
        <v>9702</v>
      </c>
      <c r="M869" s="113">
        <v>9702</v>
      </c>
      <c r="N869" s="31">
        <v>6544</v>
      </c>
      <c r="O869" s="32">
        <v>6544</v>
      </c>
      <c r="P869" s="113">
        <v>12828</v>
      </c>
      <c r="Q869" s="113">
        <v>12828</v>
      </c>
      <c r="R869" s="31">
        <v>12314</v>
      </c>
      <c r="S869" s="32">
        <v>12314</v>
      </c>
      <c r="T869" s="113">
        <v>12436</v>
      </c>
      <c r="U869" s="113">
        <v>12436</v>
      </c>
      <c r="V869" s="31">
        <v>16459</v>
      </c>
      <c r="W869" s="32">
        <v>16459</v>
      </c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1718</v>
      </c>
      <c r="B870" s="111" t="s">
        <v>1510</v>
      </c>
      <c r="C870" s="112" t="s">
        <v>1511</v>
      </c>
      <c r="D870" s="21">
        <f t="shared" si="26"/>
        <v>0</v>
      </c>
      <c r="E870" s="24">
        <f t="shared" si="27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1718</v>
      </c>
      <c r="B871" s="111" t="s">
        <v>1512</v>
      </c>
      <c r="C871" s="112" t="s">
        <v>1513</v>
      </c>
      <c r="D871" s="21">
        <f t="shared" si="26"/>
        <v>38971</v>
      </c>
      <c r="E871" s="24">
        <f t="shared" si="27"/>
        <v>59371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1718</v>
      </c>
      <c r="B872" s="111" t="s">
        <v>1514</v>
      </c>
      <c r="C872" s="112" t="s">
        <v>1515</v>
      </c>
      <c r="D872" s="21">
        <f t="shared" si="26"/>
        <v>158354</v>
      </c>
      <c r="E872" s="24">
        <f t="shared" si="27"/>
        <v>180222</v>
      </c>
      <c r="F872" s="104">
        <v>13171</v>
      </c>
      <c r="G872" s="104">
        <v>35000</v>
      </c>
      <c r="H872" s="113">
        <v>50966</v>
      </c>
      <c r="I872" s="113">
        <v>27876</v>
      </c>
      <c r="J872" s="31">
        <v>38971</v>
      </c>
      <c r="K872" s="32">
        <v>59371</v>
      </c>
      <c r="L872" s="113">
        <v>15842</v>
      </c>
      <c r="M872" s="113">
        <v>0</v>
      </c>
      <c r="N872" s="31">
        <v>6234</v>
      </c>
      <c r="O872" s="32">
        <v>72366</v>
      </c>
      <c r="P872" s="113">
        <v>14549</v>
      </c>
      <c r="Q872" s="113">
        <v>0</v>
      </c>
      <c r="R872" s="31">
        <v>34571</v>
      </c>
      <c r="S872" s="32">
        <v>0</v>
      </c>
      <c r="T872" s="113">
        <v>11485</v>
      </c>
      <c r="U872" s="113">
        <v>11978</v>
      </c>
      <c r="V872" s="31">
        <v>11536</v>
      </c>
      <c r="W872" s="32">
        <v>33002</v>
      </c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1718</v>
      </c>
      <c r="B873" s="111" t="s">
        <v>1516</v>
      </c>
      <c r="C873" s="112" t="s">
        <v>57</v>
      </c>
      <c r="D873" s="21">
        <f t="shared" si="26"/>
        <v>0</v>
      </c>
      <c r="E873" s="24">
        <f t="shared" si="27"/>
        <v>0</v>
      </c>
      <c r="F873" s="104"/>
      <c r="G873" s="104"/>
      <c r="H873" s="105"/>
      <c r="I873" s="105"/>
      <c r="J873" s="31"/>
      <c r="K873" s="32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1718</v>
      </c>
      <c r="B874" s="111" t="s">
        <v>1517</v>
      </c>
      <c r="C874" s="112" t="s">
        <v>1518</v>
      </c>
      <c r="D874" s="21">
        <f t="shared" si="26"/>
        <v>0</v>
      </c>
      <c r="E874" s="24">
        <f t="shared" si="27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1718</v>
      </c>
      <c r="B875" s="111" t="s">
        <v>1519</v>
      </c>
      <c r="C875" s="112" t="s">
        <v>60</v>
      </c>
      <c r="D875" s="21">
        <f t="shared" si="26"/>
        <v>0</v>
      </c>
      <c r="E875" s="24">
        <f t="shared" si="27"/>
        <v>0</v>
      </c>
      <c r="F875" s="104"/>
      <c r="G875" s="104"/>
      <c r="H875" s="113"/>
      <c r="I875" s="113"/>
      <c r="J875" s="106"/>
      <c r="K875" s="107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1718</v>
      </c>
      <c r="B876" s="111" t="s">
        <v>1520</v>
      </c>
      <c r="C876" s="112" t="s">
        <v>62</v>
      </c>
      <c r="D876" s="21">
        <f t="shared" si="26"/>
        <v>24926</v>
      </c>
      <c r="E876" s="24">
        <f t="shared" si="27"/>
        <v>10226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1718</v>
      </c>
      <c r="B877" s="111" t="s">
        <v>1521</v>
      </c>
      <c r="C877" s="112" t="s">
        <v>1522</v>
      </c>
      <c r="D877" s="21">
        <f t="shared" si="26"/>
        <v>162527.5</v>
      </c>
      <c r="E877" s="24">
        <f t="shared" si="27"/>
        <v>150235.5</v>
      </c>
      <c r="F877" s="104">
        <v>13811</v>
      </c>
      <c r="G877" s="104">
        <v>11685</v>
      </c>
      <c r="H877" s="113">
        <v>15041</v>
      </c>
      <c r="I877" s="113">
        <v>2098</v>
      </c>
      <c r="J877" s="31">
        <v>24926</v>
      </c>
      <c r="K877" s="32">
        <v>10226</v>
      </c>
      <c r="L877" s="113">
        <v>14003</v>
      </c>
      <c r="M877" s="113">
        <v>62987</v>
      </c>
      <c r="N877" s="31">
        <v>9434</v>
      </c>
      <c r="O877" s="32">
        <v>4137</v>
      </c>
      <c r="P877" s="113">
        <v>22443.5</v>
      </c>
      <c r="Q877" s="113">
        <v>6455.5</v>
      </c>
      <c r="R877" s="31">
        <v>36347</v>
      </c>
      <c r="S877" s="32">
        <v>29363</v>
      </c>
      <c r="T877" s="113">
        <v>19026</v>
      </c>
      <c r="U877" s="113">
        <v>10594</v>
      </c>
      <c r="V877" s="31">
        <v>27746</v>
      </c>
      <c r="W877" s="32">
        <v>18916</v>
      </c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1718</v>
      </c>
      <c r="B878" s="111" t="s">
        <v>1523</v>
      </c>
      <c r="C878" s="112" t="s">
        <v>1524</v>
      </c>
      <c r="D878" s="21">
        <f t="shared" si="26"/>
        <v>89120</v>
      </c>
      <c r="E878" s="24">
        <f t="shared" si="27"/>
        <v>76211</v>
      </c>
      <c r="F878" s="104">
        <v>1760</v>
      </c>
      <c r="G878" s="104">
        <v>7749</v>
      </c>
      <c r="H878" s="113">
        <v>4000</v>
      </c>
      <c r="I878" s="113">
        <v>2510</v>
      </c>
      <c r="J878" s="31">
        <v>4676</v>
      </c>
      <c r="K878" s="32">
        <v>4000</v>
      </c>
      <c r="L878" s="113">
        <v>2428</v>
      </c>
      <c r="M878" s="113">
        <v>59728</v>
      </c>
      <c r="N878" s="31">
        <v>8344</v>
      </c>
      <c r="O878" s="32">
        <v>40</v>
      </c>
      <c r="P878" s="113">
        <v>19157</v>
      </c>
      <c r="Q878" s="113">
        <v>0</v>
      </c>
      <c r="R878" s="31">
        <v>0</v>
      </c>
      <c r="S878" s="32">
        <v>5059</v>
      </c>
      <c r="T878" s="113">
        <v>19211</v>
      </c>
      <c r="U878" s="113">
        <v>0</v>
      </c>
      <c r="V878" s="31">
        <v>34220</v>
      </c>
      <c r="W878" s="32">
        <v>1125</v>
      </c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1718</v>
      </c>
      <c r="B879" s="111" t="s">
        <v>1525</v>
      </c>
      <c r="C879" s="112" t="s">
        <v>1526</v>
      </c>
      <c r="D879" s="21">
        <f t="shared" si="26"/>
        <v>0</v>
      </c>
      <c r="E879" s="24">
        <f t="shared" si="27"/>
        <v>0</v>
      </c>
      <c r="F879" s="104"/>
      <c r="G879" s="104"/>
      <c r="H879" s="105"/>
      <c r="I879" s="105"/>
      <c r="J879" s="31"/>
      <c r="K879" s="32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1718</v>
      </c>
      <c r="B880" s="111" t="s">
        <v>1527</v>
      </c>
      <c r="C880" s="112" t="s">
        <v>1528</v>
      </c>
      <c r="D880" s="21">
        <f t="shared" si="26"/>
        <v>4361</v>
      </c>
      <c r="E880" s="24">
        <f t="shared" si="27"/>
        <v>7718</v>
      </c>
      <c r="F880" s="104">
        <v>0</v>
      </c>
      <c r="G880" s="104">
        <v>0</v>
      </c>
      <c r="H880" s="105">
        <v>0</v>
      </c>
      <c r="I880" s="105">
        <v>0</v>
      </c>
      <c r="J880" s="106">
        <v>0</v>
      </c>
      <c r="K880" s="107">
        <v>0</v>
      </c>
      <c r="L880" s="105">
        <v>4361</v>
      </c>
      <c r="M880" s="105">
        <v>0</v>
      </c>
      <c r="N880" s="106">
        <v>0</v>
      </c>
      <c r="O880" s="107">
        <v>4361</v>
      </c>
      <c r="P880" s="105">
        <v>0</v>
      </c>
      <c r="Q880" s="105">
        <v>0</v>
      </c>
      <c r="R880" s="106">
        <v>0</v>
      </c>
      <c r="S880" s="107">
        <v>3357</v>
      </c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1718</v>
      </c>
      <c r="B881" s="111" t="s">
        <v>1529</v>
      </c>
      <c r="C881" s="112" t="s">
        <v>1530</v>
      </c>
      <c r="D881" s="21">
        <f t="shared" si="26"/>
        <v>0</v>
      </c>
      <c r="E881" s="24">
        <f t="shared" si="27"/>
        <v>0</v>
      </c>
      <c r="F881" s="104"/>
      <c r="G881" s="104"/>
      <c r="H881" s="113"/>
      <c r="I881" s="113"/>
      <c r="J881" s="106"/>
      <c r="K881" s="107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1718</v>
      </c>
      <c r="B882" s="111" t="s">
        <v>1531</v>
      </c>
      <c r="C882" s="112" t="s">
        <v>1532</v>
      </c>
      <c r="D882" s="21">
        <f t="shared" si="26"/>
        <v>0</v>
      </c>
      <c r="E882" s="24">
        <f t="shared" si="27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1718</v>
      </c>
      <c r="B883" s="111" t="s">
        <v>1533</v>
      </c>
      <c r="C883" s="112" t="s">
        <v>69</v>
      </c>
      <c r="D883" s="21">
        <f t="shared" si="26"/>
        <v>0</v>
      </c>
      <c r="E883" s="24">
        <f t="shared" si="27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1718</v>
      </c>
      <c r="B884" s="111" t="s">
        <v>1534</v>
      </c>
      <c r="C884" s="112" t="s">
        <v>1535</v>
      </c>
      <c r="D884" s="21">
        <f t="shared" si="26"/>
        <v>0</v>
      </c>
      <c r="E884" s="24">
        <f t="shared" si="27"/>
        <v>10363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1718</v>
      </c>
      <c r="B885" s="111" t="s">
        <v>1536</v>
      </c>
      <c r="C885" s="112" t="s">
        <v>1537</v>
      </c>
      <c r="D885" s="21">
        <f t="shared" si="26"/>
        <v>20009</v>
      </c>
      <c r="E885" s="24">
        <f t="shared" si="27"/>
        <v>30663</v>
      </c>
      <c r="F885" s="104">
        <v>0</v>
      </c>
      <c r="G885" s="104">
        <v>0</v>
      </c>
      <c r="H885" s="113">
        <v>0</v>
      </c>
      <c r="I885" s="113">
        <v>2101</v>
      </c>
      <c r="J885" s="31">
        <v>0</v>
      </c>
      <c r="K885" s="32">
        <v>9830</v>
      </c>
      <c r="L885" s="113">
        <v>10833</v>
      </c>
      <c r="M885" s="113">
        <v>0</v>
      </c>
      <c r="N885" s="31">
        <v>0</v>
      </c>
      <c r="O885" s="32">
        <v>0</v>
      </c>
      <c r="P885" s="113">
        <v>0</v>
      </c>
      <c r="Q885" s="113">
        <v>0</v>
      </c>
      <c r="R885" s="31">
        <v>0</v>
      </c>
      <c r="S885" s="32">
        <v>5727</v>
      </c>
      <c r="T885" s="113">
        <v>0</v>
      </c>
      <c r="U885" s="113">
        <v>0</v>
      </c>
      <c r="V885" s="31">
        <v>0</v>
      </c>
      <c r="W885" s="32">
        <v>0</v>
      </c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1718</v>
      </c>
      <c r="B886" s="111" t="s">
        <v>1538</v>
      </c>
      <c r="C886" s="112" t="s">
        <v>1539</v>
      </c>
      <c r="D886" s="21">
        <f t="shared" si="26"/>
        <v>96704</v>
      </c>
      <c r="E886" s="24">
        <f t="shared" si="27"/>
        <v>98893</v>
      </c>
      <c r="F886" s="104">
        <v>8239</v>
      </c>
      <c r="G886" s="104">
        <v>3931</v>
      </c>
      <c r="H886" s="113">
        <v>19587</v>
      </c>
      <c r="I886" s="113">
        <v>17868</v>
      </c>
      <c r="J886" s="31">
        <v>9176</v>
      </c>
      <c r="K886" s="32">
        <v>22835</v>
      </c>
      <c r="L886" s="113">
        <v>4498</v>
      </c>
      <c r="M886" s="113">
        <v>3516</v>
      </c>
      <c r="N886" s="31">
        <v>8108</v>
      </c>
      <c r="O886" s="32">
        <v>37335</v>
      </c>
      <c r="P886" s="113">
        <v>6614</v>
      </c>
      <c r="Q886" s="113">
        <v>5898</v>
      </c>
      <c r="R886" s="31">
        <v>5387</v>
      </c>
      <c r="S886" s="32">
        <v>9902</v>
      </c>
      <c r="T886" s="113">
        <v>13038</v>
      </c>
      <c r="U886" s="113">
        <v>3106</v>
      </c>
      <c r="V886" s="31">
        <v>11961</v>
      </c>
      <c r="W886" s="32">
        <v>7338</v>
      </c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1718</v>
      </c>
      <c r="B887" s="111" t="s">
        <v>1540</v>
      </c>
      <c r="C887" s="112" t="s">
        <v>1541</v>
      </c>
      <c r="D887" s="21">
        <f t="shared" si="26"/>
        <v>156450</v>
      </c>
      <c r="E887" s="24">
        <f t="shared" si="27"/>
        <v>146623</v>
      </c>
      <c r="F887" s="104">
        <v>16941</v>
      </c>
      <c r="G887" s="104">
        <v>18820</v>
      </c>
      <c r="H887" s="113">
        <v>24790</v>
      </c>
      <c r="I887" s="113">
        <v>21976</v>
      </c>
      <c r="J887" s="31">
        <v>19272</v>
      </c>
      <c r="K887" s="32">
        <v>9999</v>
      </c>
      <c r="L887" s="113">
        <v>9143</v>
      </c>
      <c r="M887" s="113">
        <v>22524</v>
      </c>
      <c r="N887" s="31">
        <v>15968</v>
      </c>
      <c r="O887" s="32">
        <v>21082</v>
      </c>
      <c r="P887" s="113">
        <v>24465</v>
      </c>
      <c r="Q887" s="113">
        <v>7596</v>
      </c>
      <c r="R887" s="31">
        <v>9621</v>
      </c>
      <c r="S887" s="32">
        <v>39270</v>
      </c>
      <c r="T887" s="113">
        <v>11081</v>
      </c>
      <c r="U887" s="113">
        <v>4274</v>
      </c>
      <c r="V887" s="31">
        <v>5975</v>
      </c>
      <c r="W887" s="32">
        <v>11081</v>
      </c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1718</v>
      </c>
      <c r="B888" s="111" t="s">
        <v>1542</v>
      </c>
      <c r="C888" s="112" t="s">
        <v>1543</v>
      </c>
      <c r="D888" s="21">
        <f t="shared" si="26"/>
        <v>244933</v>
      </c>
      <c r="E888" s="24">
        <f t="shared" si="27"/>
        <v>340420.63</v>
      </c>
      <c r="F888" s="104">
        <v>26439</v>
      </c>
      <c r="G888" s="104">
        <v>0</v>
      </c>
      <c r="H888" s="105">
        <v>30796</v>
      </c>
      <c r="I888" s="105">
        <v>0</v>
      </c>
      <c r="J888" s="31">
        <v>38466</v>
      </c>
      <c r="K888" s="32">
        <v>0</v>
      </c>
      <c r="L888" s="105">
        <v>38210</v>
      </c>
      <c r="M888" s="105">
        <v>174163.83</v>
      </c>
      <c r="N888" s="106">
        <v>19706</v>
      </c>
      <c r="O888" s="107">
        <v>30866</v>
      </c>
      <c r="P888" s="113">
        <v>34228</v>
      </c>
      <c r="Q888" s="113">
        <v>11622</v>
      </c>
      <c r="R888" s="106">
        <v>20235</v>
      </c>
      <c r="S888" s="107">
        <v>3531</v>
      </c>
      <c r="T888" s="105">
        <v>21652</v>
      </c>
      <c r="U888" s="105">
        <v>66540</v>
      </c>
      <c r="V888" s="106">
        <v>28610</v>
      </c>
      <c r="W888" s="107">
        <v>0</v>
      </c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1718</v>
      </c>
      <c r="B889" s="111" t="s">
        <v>1544</v>
      </c>
      <c r="C889" s="112" t="s">
        <v>1545</v>
      </c>
      <c r="D889" s="21">
        <f t="shared" si="26"/>
        <v>176361</v>
      </c>
      <c r="E889" s="24">
        <f t="shared" si="27"/>
        <v>198463.91</v>
      </c>
      <c r="F889" s="104">
        <v>55840</v>
      </c>
      <c r="G889" s="104">
        <v>0</v>
      </c>
      <c r="H889" s="105">
        <v>31692</v>
      </c>
      <c r="I889" s="105">
        <v>15570.06</v>
      </c>
      <c r="J889" s="106">
        <v>25057</v>
      </c>
      <c r="K889" s="107">
        <v>53697.8</v>
      </c>
      <c r="L889" s="105">
        <v>22118</v>
      </c>
      <c r="M889" s="105">
        <v>96121.39</v>
      </c>
      <c r="N889" s="106">
        <v>31672</v>
      </c>
      <c r="O889" s="107">
        <v>15400.52</v>
      </c>
      <c r="P889" s="105">
        <v>7716</v>
      </c>
      <c r="Q889" s="105">
        <v>31672</v>
      </c>
      <c r="R889" s="106">
        <v>8792</v>
      </c>
      <c r="S889" s="107">
        <v>3568</v>
      </c>
      <c r="T889" s="105">
        <v>6344</v>
      </c>
      <c r="U889" s="105">
        <v>24039.48</v>
      </c>
      <c r="V889" s="106">
        <v>12187</v>
      </c>
      <c r="W889" s="107">
        <v>12092.46</v>
      </c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1718</v>
      </c>
      <c r="B890" s="111" t="s">
        <v>1546</v>
      </c>
      <c r="C890" s="112" t="s">
        <v>1547</v>
      </c>
      <c r="D890" s="21">
        <f t="shared" si="26"/>
        <v>0</v>
      </c>
      <c r="E890" s="24">
        <f t="shared" si="27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1718</v>
      </c>
      <c r="B891" s="111" t="s">
        <v>1548</v>
      </c>
      <c r="C891" s="112" t="s">
        <v>1549</v>
      </c>
      <c r="D891" s="21">
        <f t="shared" si="26"/>
        <v>0</v>
      </c>
      <c r="E891" s="24">
        <f t="shared" si="27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1718</v>
      </c>
      <c r="B892" s="111" t="s">
        <v>41</v>
      </c>
      <c r="C892" s="112" t="s">
        <v>1550</v>
      </c>
      <c r="D892" s="21">
        <f t="shared" si="26"/>
        <v>0</v>
      </c>
      <c r="E892" s="24">
        <f t="shared" si="27"/>
        <v>0</v>
      </c>
      <c r="F892" s="104"/>
      <c r="G892" s="104"/>
      <c r="H892" s="113"/>
      <c r="I892" s="113"/>
      <c r="J892" s="106"/>
      <c r="K892" s="107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1718</v>
      </c>
      <c r="B893" s="111" t="s">
        <v>42</v>
      </c>
      <c r="C893" s="112" t="s">
        <v>1551</v>
      </c>
      <c r="D893" s="21">
        <f t="shared" si="26"/>
        <v>0</v>
      </c>
      <c r="E893" s="24">
        <f t="shared" si="27"/>
        <v>60289.25</v>
      </c>
      <c r="F893" s="104">
        <v>0</v>
      </c>
      <c r="G893" s="104">
        <v>60289.25</v>
      </c>
      <c r="H893" s="105"/>
      <c r="I893" s="105"/>
      <c r="J893" s="31"/>
      <c r="K893" s="32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1718</v>
      </c>
      <c r="B894" s="111" t="s">
        <v>43</v>
      </c>
      <c r="C894" s="112" t="s">
        <v>44</v>
      </c>
      <c r="D894" s="21">
        <f t="shared" si="26"/>
        <v>194750</v>
      </c>
      <c r="E894" s="24">
        <f t="shared" si="27"/>
        <v>528966</v>
      </c>
      <c r="F894" s="104">
        <v>0</v>
      </c>
      <c r="G894" s="104">
        <v>139466</v>
      </c>
      <c r="H894" s="113">
        <v>194750</v>
      </c>
      <c r="I894" s="113">
        <v>0</v>
      </c>
      <c r="J894" s="106">
        <v>0</v>
      </c>
      <c r="K894" s="107">
        <v>0</v>
      </c>
      <c r="L894" s="113">
        <v>0</v>
      </c>
      <c r="M894" s="113">
        <v>0</v>
      </c>
      <c r="N894" s="31">
        <v>0</v>
      </c>
      <c r="O894" s="32">
        <v>389500</v>
      </c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1718</v>
      </c>
      <c r="B895" s="111" t="s">
        <v>45</v>
      </c>
      <c r="C895" s="112" t="s">
        <v>1552</v>
      </c>
      <c r="D895" s="21">
        <f t="shared" si="26"/>
        <v>22644.66</v>
      </c>
      <c r="E895" s="24">
        <f t="shared" si="27"/>
        <v>32161.599999999999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1718</v>
      </c>
      <c r="B896" s="111" t="s">
        <v>46</v>
      </c>
      <c r="C896" s="112" t="s">
        <v>1553</v>
      </c>
      <c r="D896" s="21">
        <f t="shared" si="26"/>
        <v>5749855.8500000006</v>
      </c>
      <c r="E896" s="24">
        <f t="shared" si="27"/>
        <v>308712.86000000004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31">
        <v>22644.66</v>
      </c>
      <c r="K896" s="32">
        <v>32161.599999999999</v>
      </c>
      <c r="L896" s="105">
        <v>0</v>
      </c>
      <c r="M896" s="105">
        <v>17869.599999999999</v>
      </c>
      <c r="N896" s="106">
        <v>20828.560000000001</v>
      </c>
      <c r="O896" s="107">
        <v>26692.57</v>
      </c>
      <c r="P896" s="113">
        <v>6912.21</v>
      </c>
      <c r="Q896" s="113">
        <v>5986.62</v>
      </c>
      <c r="R896" s="106">
        <v>15557.95</v>
      </c>
      <c r="S896" s="107">
        <v>1593.78</v>
      </c>
      <c r="T896" s="105">
        <v>11384.86</v>
      </c>
      <c r="U896" s="105">
        <v>18082.25</v>
      </c>
      <c r="V896" s="106">
        <v>6439.82</v>
      </c>
      <c r="W896" s="107">
        <v>14479.9</v>
      </c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1718</v>
      </c>
      <c r="B897" s="111" t="s">
        <v>47</v>
      </c>
      <c r="C897" s="112" t="s">
        <v>1554</v>
      </c>
      <c r="D897" s="21">
        <f t="shared" si="26"/>
        <v>359578.18</v>
      </c>
      <c r="E897" s="24">
        <f t="shared" si="27"/>
        <v>4944472.96</v>
      </c>
      <c r="F897" s="104">
        <v>0</v>
      </c>
      <c r="G897" s="104">
        <v>0</v>
      </c>
      <c r="H897" s="105">
        <v>0</v>
      </c>
      <c r="I897" s="105">
        <v>0</v>
      </c>
      <c r="J897" s="106">
        <v>5663201.9500000002</v>
      </c>
      <c r="K897" s="107">
        <v>198800</v>
      </c>
      <c r="L897" s="105">
        <v>0</v>
      </c>
      <c r="M897" s="105">
        <v>3736675.03</v>
      </c>
      <c r="N897" s="106">
        <v>0</v>
      </c>
      <c r="O897" s="107">
        <v>169419.75</v>
      </c>
      <c r="P897" s="105">
        <v>0</v>
      </c>
      <c r="Q897" s="105">
        <v>169700</v>
      </c>
      <c r="R897" s="106">
        <v>0</v>
      </c>
      <c r="S897" s="107">
        <v>173200</v>
      </c>
      <c r="T897" s="105">
        <v>0</v>
      </c>
      <c r="U897" s="105">
        <v>159600</v>
      </c>
      <c r="V897" s="106">
        <v>0</v>
      </c>
      <c r="W897" s="107">
        <v>176300</v>
      </c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1718</v>
      </c>
      <c r="B898" s="111" t="s">
        <v>48</v>
      </c>
      <c r="C898" s="112" t="s">
        <v>1555</v>
      </c>
      <c r="D898" s="21">
        <f t="shared" si="26"/>
        <v>2250640.85</v>
      </c>
      <c r="E898" s="24">
        <f t="shared" si="27"/>
        <v>2246178.21</v>
      </c>
      <c r="F898" s="104">
        <v>0</v>
      </c>
      <c r="G898" s="104">
        <v>0</v>
      </c>
      <c r="H898" s="105">
        <v>614273.48</v>
      </c>
      <c r="I898" s="105">
        <v>610430.09</v>
      </c>
      <c r="J898" s="106">
        <v>359578.18</v>
      </c>
      <c r="K898" s="107">
        <v>359578.18</v>
      </c>
      <c r="L898" s="105">
        <v>333594.36</v>
      </c>
      <c r="M898" s="105">
        <v>333594.36</v>
      </c>
      <c r="N898" s="106">
        <v>206878.07</v>
      </c>
      <c r="O898" s="107">
        <v>206258.32</v>
      </c>
      <c r="P898" s="105">
        <v>247440.27</v>
      </c>
      <c r="Q898" s="105">
        <v>247440.27</v>
      </c>
      <c r="R898" s="106">
        <v>350929.72</v>
      </c>
      <c r="S898" s="107">
        <v>350930.22</v>
      </c>
      <c r="T898" s="105">
        <v>314251.71999999997</v>
      </c>
      <c r="U898" s="105">
        <v>314251.71999999997</v>
      </c>
      <c r="V898" s="106">
        <v>183273.23</v>
      </c>
      <c r="W898" s="107">
        <v>183273.23</v>
      </c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1718</v>
      </c>
      <c r="B899" s="111" t="s">
        <v>49</v>
      </c>
      <c r="C899" s="112" t="s">
        <v>1556</v>
      </c>
      <c r="D899" s="21">
        <f t="shared" ref="D899:D962" si="28">F899+H899+J900+L899+N899+P899+R899+T899+V899+X899+Z899+AB899</f>
        <v>0</v>
      </c>
      <c r="E899" s="24">
        <f t="shared" ref="E899:E962" si="29">G899+I899+K900+M899+O899+Q899+S899+U899+W899+Y899+AA899+AC899</f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1718</v>
      </c>
      <c r="B900" s="111" t="s">
        <v>50</v>
      </c>
      <c r="C900" s="112" t="s">
        <v>1557</v>
      </c>
      <c r="D900" s="21">
        <f t="shared" si="28"/>
        <v>0</v>
      </c>
      <c r="E900" s="24">
        <f t="shared" si="29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1718</v>
      </c>
      <c r="B901" s="111" t="s">
        <v>1558</v>
      </c>
      <c r="C901" s="112" t="s">
        <v>1559</v>
      </c>
      <c r="D901" s="21">
        <f t="shared" si="28"/>
        <v>151184.9</v>
      </c>
      <c r="E901" s="24">
        <f t="shared" si="29"/>
        <v>165149.9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1718</v>
      </c>
      <c r="B902" s="111" t="s">
        <v>51</v>
      </c>
      <c r="C902" s="112" t="s">
        <v>1560</v>
      </c>
      <c r="D902" s="21">
        <f t="shared" si="28"/>
        <v>1094057.02</v>
      </c>
      <c r="E902" s="24">
        <f t="shared" si="29"/>
        <v>957495.98999999987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>
        <v>151184.9</v>
      </c>
      <c r="K902" s="107">
        <v>165149.9</v>
      </c>
      <c r="L902" s="105">
        <v>165149.9</v>
      </c>
      <c r="M902" s="105">
        <v>118615.1</v>
      </c>
      <c r="N902" s="106">
        <v>118615.1</v>
      </c>
      <c r="O902" s="107">
        <v>123647.25</v>
      </c>
      <c r="P902" s="105">
        <v>123647.25</v>
      </c>
      <c r="Q902" s="105">
        <v>138835.85</v>
      </c>
      <c r="R902" s="106">
        <v>138835.85</v>
      </c>
      <c r="S902" s="107">
        <v>145470.65</v>
      </c>
      <c r="T902" s="105">
        <v>145470.65</v>
      </c>
      <c r="U902" s="105">
        <v>12924.72</v>
      </c>
      <c r="V902" s="106">
        <v>12924.72</v>
      </c>
      <c r="W902" s="107">
        <v>13631.12</v>
      </c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1718</v>
      </c>
      <c r="B903" s="111" t="s">
        <v>52</v>
      </c>
      <c r="C903" s="112" t="s">
        <v>1561</v>
      </c>
      <c r="D903" s="21">
        <f t="shared" si="28"/>
        <v>647544.32999999996</v>
      </c>
      <c r="E903" s="24">
        <f t="shared" si="29"/>
        <v>539990.61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>
        <v>113655.15</v>
      </c>
      <c r="K903" s="107">
        <v>114297.35</v>
      </c>
      <c r="L903" s="105">
        <v>114297.35</v>
      </c>
      <c r="M903" s="105">
        <v>59862.35</v>
      </c>
      <c r="N903" s="106">
        <v>59862.35</v>
      </c>
      <c r="O903" s="107">
        <v>67751.149999999994</v>
      </c>
      <c r="P903" s="105">
        <v>67751.149999999994</v>
      </c>
      <c r="Q903" s="105">
        <v>85950.3</v>
      </c>
      <c r="R903" s="106">
        <v>85950.3</v>
      </c>
      <c r="S903" s="107">
        <v>81144.25</v>
      </c>
      <c r="T903" s="105">
        <v>81144.25</v>
      </c>
      <c r="U903" s="105">
        <v>8370.08</v>
      </c>
      <c r="V903" s="106">
        <v>8370.08</v>
      </c>
      <c r="W903" s="107">
        <v>11017.68</v>
      </c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1718</v>
      </c>
      <c r="B904" s="111" t="s">
        <v>1697</v>
      </c>
      <c r="C904" s="112" t="s">
        <v>1562</v>
      </c>
      <c r="D904" s="21">
        <f t="shared" si="28"/>
        <v>0</v>
      </c>
      <c r="E904" s="24">
        <f t="shared" si="29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1718</v>
      </c>
      <c r="B905" s="111" t="s">
        <v>1698</v>
      </c>
      <c r="C905" s="112" t="s">
        <v>1663</v>
      </c>
      <c r="D905" s="21">
        <f t="shared" si="28"/>
        <v>0</v>
      </c>
      <c r="E905" s="24">
        <f t="shared" si="29"/>
        <v>0</v>
      </c>
      <c r="F905" s="104"/>
      <c r="G905" s="104"/>
      <c r="H905" s="113"/>
      <c r="I905" s="113"/>
      <c r="J905" s="106"/>
      <c r="K905" s="107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1718</v>
      </c>
      <c r="B906" s="111" t="s">
        <v>53</v>
      </c>
      <c r="C906" s="112" t="s">
        <v>1563</v>
      </c>
      <c r="D906" s="21">
        <f t="shared" si="28"/>
        <v>0</v>
      </c>
      <c r="E906" s="24">
        <f t="shared" si="29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1718</v>
      </c>
      <c r="B907" s="111" t="s">
        <v>54</v>
      </c>
      <c r="C907" s="112" t="s">
        <v>55</v>
      </c>
      <c r="D907" s="21">
        <f t="shared" si="28"/>
        <v>0</v>
      </c>
      <c r="E907" s="24">
        <f t="shared" si="29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1718</v>
      </c>
      <c r="B908" s="111" t="s">
        <v>63</v>
      </c>
      <c r="C908" s="112" t="s">
        <v>64</v>
      </c>
      <c r="D908" s="21">
        <f t="shared" si="28"/>
        <v>0</v>
      </c>
      <c r="E908" s="24">
        <f t="shared" si="29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1718</v>
      </c>
      <c r="B909" s="111" t="s">
        <v>65</v>
      </c>
      <c r="C909" s="112" t="s">
        <v>66</v>
      </c>
      <c r="D909" s="21">
        <f t="shared" si="28"/>
        <v>0</v>
      </c>
      <c r="E909" s="24">
        <f t="shared" si="29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1718</v>
      </c>
      <c r="B910" s="111" t="s">
        <v>72</v>
      </c>
      <c r="C910" s="112" t="s">
        <v>73</v>
      </c>
      <c r="D910" s="21">
        <f t="shared" si="28"/>
        <v>0</v>
      </c>
      <c r="E910" s="24">
        <f t="shared" si="29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1718</v>
      </c>
      <c r="B911" s="111" t="s">
        <v>74</v>
      </c>
      <c r="C911" s="112" t="s">
        <v>75</v>
      </c>
      <c r="D911" s="21">
        <f t="shared" si="28"/>
        <v>0</v>
      </c>
      <c r="E911" s="24">
        <f t="shared" si="29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1718</v>
      </c>
      <c r="B912" s="111" t="s">
        <v>76</v>
      </c>
      <c r="C912" s="112" t="s">
        <v>77</v>
      </c>
      <c r="D912" s="21">
        <f t="shared" si="28"/>
        <v>0</v>
      </c>
      <c r="E912" s="24">
        <f t="shared" si="29"/>
        <v>0</v>
      </c>
      <c r="F912" s="104"/>
      <c r="G912" s="104"/>
      <c r="H912" s="105"/>
      <c r="I912" s="105"/>
      <c r="J912" s="31"/>
      <c r="K912" s="32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1718</v>
      </c>
      <c r="B913" s="111" t="s">
        <v>78</v>
      </c>
      <c r="C913" s="112" t="s">
        <v>79</v>
      </c>
      <c r="D913" s="21">
        <f t="shared" si="28"/>
        <v>0</v>
      </c>
      <c r="E913" s="24">
        <f t="shared" si="29"/>
        <v>0</v>
      </c>
      <c r="F913" s="104"/>
      <c r="G913" s="104"/>
      <c r="H913" s="113"/>
      <c r="I913" s="113"/>
      <c r="J913" s="106"/>
      <c r="K913" s="107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1718</v>
      </c>
      <c r="B914" s="111" t="s">
        <v>80</v>
      </c>
      <c r="C914" s="112" t="s">
        <v>81</v>
      </c>
      <c r="D914" s="21">
        <f t="shared" si="28"/>
        <v>453382.43</v>
      </c>
      <c r="E914" s="24">
        <f t="shared" si="29"/>
        <v>564384.96</v>
      </c>
      <c r="F914" s="104"/>
      <c r="G914" s="104"/>
      <c r="H914" s="105"/>
      <c r="I914" s="105"/>
      <c r="J914" s="31"/>
      <c r="K914" s="32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1718</v>
      </c>
      <c r="B915" s="111" t="s">
        <v>82</v>
      </c>
      <c r="C915" s="112" t="s">
        <v>83</v>
      </c>
      <c r="D915" s="21">
        <f t="shared" si="28"/>
        <v>3758496.4299999997</v>
      </c>
      <c r="E915" s="24">
        <f t="shared" si="29"/>
        <v>3914998.0200000005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106">
        <v>453382.43</v>
      </c>
      <c r="K915" s="107">
        <v>564384.96</v>
      </c>
      <c r="L915" s="113">
        <v>442515.44</v>
      </c>
      <c r="M915" s="113">
        <v>498746.66</v>
      </c>
      <c r="N915" s="31">
        <v>524459.51</v>
      </c>
      <c r="O915" s="32">
        <v>491624.58</v>
      </c>
      <c r="P915" s="105">
        <v>670986.05000000005</v>
      </c>
      <c r="Q915" s="105">
        <v>563125.41</v>
      </c>
      <c r="R915" s="31">
        <v>220866.4</v>
      </c>
      <c r="S915" s="32">
        <v>464515.68</v>
      </c>
      <c r="T915" s="113">
        <v>381318.3</v>
      </c>
      <c r="U915" s="113">
        <v>476081.69</v>
      </c>
      <c r="V915" s="31">
        <v>701607.99</v>
      </c>
      <c r="W915" s="32">
        <v>660368.22</v>
      </c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1718</v>
      </c>
      <c r="B916" s="111" t="s">
        <v>84</v>
      </c>
      <c r="C916" s="112" t="s">
        <v>85</v>
      </c>
      <c r="D916" s="21">
        <f t="shared" si="28"/>
        <v>227238.2</v>
      </c>
      <c r="E916" s="24">
        <f t="shared" si="29"/>
        <v>196598.98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1718</v>
      </c>
      <c r="B917" s="111" t="s">
        <v>86</v>
      </c>
      <c r="C917" s="112" t="s">
        <v>87</v>
      </c>
      <c r="D917" s="21">
        <f t="shared" si="28"/>
        <v>1980335.84</v>
      </c>
      <c r="E917" s="24">
        <f t="shared" si="29"/>
        <v>1778199.0300000003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>
        <v>227238.2</v>
      </c>
      <c r="K917" s="32">
        <v>196598.98</v>
      </c>
      <c r="L917" s="113">
        <v>171648.4</v>
      </c>
      <c r="M917" s="113">
        <v>201959.71</v>
      </c>
      <c r="N917" s="31">
        <v>299543.5</v>
      </c>
      <c r="O917" s="32">
        <v>146961.47</v>
      </c>
      <c r="P917" s="113">
        <v>71233.5</v>
      </c>
      <c r="Q917" s="113">
        <v>145959.07999999999</v>
      </c>
      <c r="R917" s="31">
        <v>171369.2</v>
      </c>
      <c r="S917" s="32">
        <v>206362.63</v>
      </c>
      <c r="T917" s="113">
        <v>276198.99</v>
      </c>
      <c r="U917" s="113">
        <v>234386.09</v>
      </c>
      <c r="V917" s="31">
        <v>233462.95</v>
      </c>
      <c r="W917" s="32">
        <v>256150.43</v>
      </c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1718</v>
      </c>
      <c r="B918" s="111" t="s">
        <v>88</v>
      </c>
      <c r="C918" s="112" t="s">
        <v>89</v>
      </c>
      <c r="D918" s="21">
        <f t="shared" si="28"/>
        <v>1549962.9</v>
      </c>
      <c r="E918" s="24">
        <f t="shared" si="29"/>
        <v>1397258.36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31">
        <v>163899.20000000001</v>
      </c>
      <c r="K918" s="32">
        <v>201218.94</v>
      </c>
      <c r="L918" s="105">
        <v>210741.7</v>
      </c>
      <c r="M918" s="105">
        <v>214765</v>
      </c>
      <c r="N918" s="106">
        <v>92838.2</v>
      </c>
      <c r="O918" s="107">
        <v>128059</v>
      </c>
      <c r="P918" s="113">
        <v>182400.5</v>
      </c>
      <c r="Q918" s="113">
        <v>161985.1</v>
      </c>
      <c r="R918" s="106">
        <v>71207</v>
      </c>
      <c r="S918" s="107">
        <v>92805.9</v>
      </c>
      <c r="T918" s="105">
        <v>285300</v>
      </c>
      <c r="U918" s="105">
        <v>219793.5</v>
      </c>
      <c r="V918" s="106">
        <v>263982.2</v>
      </c>
      <c r="W918" s="107">
        <v>192807.1</v>
      </c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1718</v>
      </c>
      <c r="B919" s="111" t="s">
        <v>90</v>
      </c>
      <c r="C919" s="112" t="s">
        <v>91</v>
      </c>
      <c r="D919" s="21">
        <f t="shared" si="28"/>
        <v>37589.910000000003</v>
      </c>
      <c r="E919" s="24">
        <f t="shared" si="29"/>
        <v>46004.13</v>
      </c>
      <c r="F919" s="104"/>
      <c r="G919" s="104"/>
      <c r="H919" s="113"/>
      <c r="I919" s="113"/>
      <c r="J919" s="106"/>
      <c r="K919" s="107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1718</v>
      </c>
      <c r="B920" s="111" t="s">
        <v>92</v>
      </c>
      <c r="C920" s="112" t="s">
        <v>93</v>
      </c>
      <c r="D920" s="21">
        <f t="shared" si="28"/>
        <v>240801.41999999998</v>
      </c>
      <c r="E920" s="24">
        <f t="shared" si="29"/>
        <v>232196.35</v>
      </c>
      <c r="F920" s="104">
        <v>0</v>
      </c>
      <c r="G920" s="104">
        <v>24951.78</v>
      </c>
      <c r="H920" s="105">
        <v>0</v>
      </c>
      <c r="I920" s="105">
        <v>7134.14</v>
      </c>
      <c r="J920" s="31">
        <v>37589.910000000003</v>
      </c>
      <c r="K920" s="32">
        <v>46004.13</v>
      </c>
      <c r="L920" s="105">
        <v>56036.800000000003</v>
      </c>
      <c r="M920" s="105">
        <v>37204.44</v>
      </c>
      <c r="N920" s="106">
        <v>22400</v>
      </c>
      <c r="O920" s="107">
        <v>21447.5</v>
      </c>
      <c r="P920" s="113">
        <v>7985</v>
      </c>
      <c r="Q920" s="113">
        <v>36969.08</v>
      </c>
      <c r="R920" s="106">
        <v>42263</v>
      </c>
      <c r="S920" s="107">
        <v>13850.03</v>
      </c>
      <c r="T920" s="105">
        <v>42661.62</v>
      </c>
      <c r="U920" s="105">
        <v>8766.7000000000007</v>
      </c>
      <c r="V920" s="106">
        <v>23785</v>
      </c>
      <c r="W920" s="107">
        <v>36202.68</v>
      </c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1718</v>
      </c>
      <c r="B921" s="111" t="s">
        <v>94</v>
      </c>
      <c r="C921" s="112" t="s">
        <v>95</v>
      </c>
      <c r="D921" s="21">
        <f t="shared" si="28"/>
        <v>465429</v>
      </c>
      <c r="E921" s="24">
        <f t="shared" si="29"/>
        <v>465429</v>
      </c>
      <c r="F921" s="104">
        <v>39880</v>
      </c>
      <c r="G921" s="104">
        <v>39880</v>
      </c>
      <c r="H921" s="113">
        <v>94459</v>
      </c>
      <c r="I921" s="113">
        <v>94459</v>
      </c>
      <c r="J921" s="106">
        <v>45670</v>
      </c>
      <c r="K921" s="107">
        <v>45670</v>
      </c>
      <c r="L921" s="113">
        <v>48454</v>
      </c>
      <c r="M921" s="113">
        <v>48454</v>
      </c>
      <c r="N921" s="31">
        <v>50007</v>
      </c>
      <c r="O921" s="32">
        <v>50007</v>
      </c>
      <c r="P921" s="105">
        <v>72329</v>
      </c>
      <c r="Q921" s="105">
        <v>72329</v>
      </c>
      <c r="R921" s="31">
        <v>55914</v>
      </c>
      <c r="S921" s="32">
        <v>55914</v>
      </c>
      <c r="T921" s="113">
        <v>49102</v>
      </c>
      <c r="U921" s="113">
        <v>49102</v>
      </c>
      <c r="V921" s="31">
        <v>55284</v>
      </c>
      <c r="W921" s="32">
        <v>55284</v>
      </c>
      <c r="X921" s="113"/>
      <c r="Y921" s="113"/>
      <c r="Z921" s="31"/>
      <c r="AA921" s="32"/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1718</v>
      </c>
      <c r="B922" s="111" t="s">
        <v>96</v>
      </c>
      <c r="C922" s="112" t="s">
        <v>97</v>
      </c>
      <c r="D922" s="21">
        <f t="shared" si="28"/>
        <v>413112</v>
      </c>
      <c r="E922" s="24">
        <f t="shared" si="29"/>
        <v>336250.2</v>
      </c>
      <c r="F922" s="104"/>
      <c r="G922" s="104"/>
      <c r="H922" s="113"/>
      <c r="I922" s="113"/>
      <c r="J922" s="31"/>
      <c r="K922" s="32"/>
      <c r="L922" s="113">
        <v>159650</v>
      </c>
      <c r="M922" s="113">
        <v>61800</v>
      </c>
      <c r="N922" s="31">
        <v>0</v>
      </c>
      <c r="O922" s="32">
        <v>0</v>
      </c>
      <c r="P922" s="113">
        <v>0</v>
      </c>
      <c r="Q922" s="113">
        <v>0</v>
      </c>
      <c r="R922" s="31">
        <v>0</v>
      </c>
      <c r="S922" s="32">
        <v>97850</v>
      </c>
      <c r="T922" s="113">
        <v>142550</v>
      </c>
      <c r="U922" s="113">
        <v>142550</v>
      </c>
      <c r="V922" s="31"/>
      <c r="W922" s="32"/>
      <c r="X922" s="113"/>
      <c r="Y922" s="113"/>
      <c r="Z922" s="31"/>
      <c r="AA922" s="32"/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1718</v>
      </c>
      <c r="B923" s="111" t="s">
        <v>98</v>
      </c>
      <c r="C923" s="112" t="s">
        <v>99</v>
      </c>
      <c r="D923" s="21">
        <f t="shared" si="28"/>
        <v>460853</v>
      </c>
      <c r="E923" s="24">
        <f t="shared" si="29"/>
        <v>472750.43000000005</v>
      </c>
      <c r="F923" s="104">
        <v>3650</v>
      </c>
      <c r="G923" s="104">
        <v>3650</v>
      </c>
      <c r="H923" s="113">
        <v>46665</v>
      </c>
      <c r="I923" s="113">
        <v>28910.2</v>
      </c>
      <c r="J923" s="31">
        <v>110912</v>
      </c>
      <c r="K923" s="32">
        <v>34050.199999999997</v>
      </c>
      <c r="L923" s="113">
        <v>60461</v>
      </c>
      <c r="M923" s="113">
        <v>57236.2</v>
      </c>
      <c r="N923" s="31">
        <v>108451</v>
      </c>
      <c r="O923" s="32">
        <v>110306.5</v>
      </c>
      <c r="P923" s="113">
        <v>58130</v>
      </c>
      <c r="Q923" s="113">
        <v>78307.67</v>
      </c>
      <c r="R923" s="31">
        <v>15815</v>
      </c>
      <c r="S923" s="32">
        <v>35858.199999999997</v>
      </c>
      <c r="T923" s="113">
        <v>90545</v>
      </c>
      <c r="U923" s="113">
        <v>50495.13</v>
      </c>
      <c r="V923" s="31">
        <v>77136</v>
      </c>
      <c r="W923" s="32">
        <v>107986.53</v>
      </c>
      <c r="X923" s="113"/>
      <c r="Y923" s="113"/>
      <c r="Z923" s="31"/>
      <c r="AA923" s="32"/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1718</v>
      </c>
      <c r="B924" s="111" t="s">
        <v>100</v>
      </c>
      <c r="C924" s="112" t="s">
        <v>101</v>
      </c>
      <c r="D924" s="21">
        <f t="shared" si="28"/>
        <v>43484</v>
      </c>
      <c r="E924" s="24">
        <f t="shared" si="29"/>
        <v>43484</v>
      </c>
      <c r="F924" s="104"/>
      <c r="G924" s="104"/>
      <c r="H924" s="105"/>
      <c r="I924" s="105"/>
      <c r="J924" s="31"/>
      <c r="K924" s="32"/>
      <c r="L924" s="105">
        <v>8000</v>
      </c>
      <c r="M924" s="105">
        <v>8000</v>
      </c>
      <c r="N924" s="106"/>
      <c r="O924" s="107"/>
      <c r="P924" s="113">
        <v>3500</v>
      </c>
      <c r="Q924" s="113">
        <v>3500</v>
      </c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1718</v>
      </c>
      <c r="B925" s="111" t="s">
        <v>102</v>
      </c>
      <c r="C925" s="112" t="s">
        <v>103</v>
      </c>
      <c r="D925" s="21">
        <f t="shared" si="28"/>
        <v>304549.62000000005</v>
      </c>
      <c r="E925" s="24">
        <f t="shared" si="29"/>
        <v>303609.45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106">
        <v>31984</v>
      </c>
      <c r="K925" s="107">
        <v>31984</v>
      </c>
      <c r="L925" s="113">
        <v>18330</v>
      </c>
      <c r="M925" s="113">
        <v>18330</v>
      </c>
      <c r="N925" s="31">
        <v>21614.46</v>
      </c>
      <c r="O925" s="32">
        <v>21614.46</v>
      </c>
      <c r="P925" s="105">
        <v>13270</v>
      </c>
      <c r="Q925" s="105">
        <v>13270</v>
      </c>
      <c r="R925" s="31">
        <v>30100</v>
      </c>
      <c r="S925" s="32">
        <v>30100</v>
      </c>
      <c r="T925" s="113">
        <v>115840</v>
      </c>
      <c r="U925" s="113">
        <v>115840</v>
      </c>
      <c r="V925" s="31">
        <v>35005.08</v>
      </c>
      <c r="W925" s="32">
        <v>35005.08</v>
      </c>
      <c r="X925" s="113"/>
      <c r="Y925" s="113"/>
      <c r="Z925" s="31"/>
      <c r="AA925" s="32"/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1718</v>
      </c>
      <c r="B926" s="111" t="s">
        <v>104</v>
      </c>
      <c r="C926" s="112" t="s">
        <v>105</v>
      </c>
      <c r="D926" s="21">
        <f t="shared" si="28"/>
        <v>86071.5</v>
      </c>
      <c r="E926" s="24">
        <f t="shared" si="29"/>
        <v>84367.84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>
        <v>16488</v>
      </c>
      <c r="K926" s="32">
        <v>15547.83</v>
      </c>
      <c r="L926" s="113">
        <v>5002</v>
      </c>
      <c r="M926" s="113">
        <v>5466.51</v>
      </c>
      <c r="N926" s="31">
        <v>5765</v>
      </c>
      <c r="O926" s="32">
        <v>7545</v>
      </c>
      <c r="P926" s="113">
        <v>9416</v>
      </c>
      <c r="Q926" s="113">
        <v>9252</v>
      </c>
      <c r="R926" s="31">
        <v>5903</v>
      </c>
      <c r="S926" s="32">
        <v>5837</v>
      </c>
      <c r="T926" s="113">
        <v>14379</v>
      </c>
      <c r="U926" s="113">
        <v>13791</v>
      </c>
      <c r="V926" s="31">
        <v>23820.5</v>
      </c>
      <c r="W926" s="32">
        <v>22483.5</v>
      </c>
      <c r="X926" s="113"/>
      <c r="Y926" s="113"/>
      <c r="Z926" s="31"/>
      <c r="AA926" s="32"/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1718</v>
      </c>
      <c r="B927" s="111" t="s">
        <v>106</v>
      </c>
      <c r="C927" s="112" t="s">
        <v>107</v>
      </c>
      <c r="D927" s="21">
        <f t="shared" si="28"/>
        <v>24080</v>
      </c>
      <c r="E927" s="24">
        <f t="shared" si="29"/>
        <v>38160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1718</v>
      </c>
      <c r="B928" s="111" t="s">
        <v>108</v>
      </c>
      <c r="C928" s="112" t="s">
        <v>109</v>
      </c>
      <c r="D928" s="21">
        <f t="shared" si="28"/>
        <v>319086</v>
      </c>
      <c r="E928" s="24">
        <f t="shared" si="29"/>
        <v>181447.86</v>
      </c>
      <c r="F928" s="104">
        <v>3000</v>
      </c>
      <c r="G928" s="104">
        <v>3000</v>
      </c>
      <c r="H928" s="105">
        <v>70700</v>
      </c>
      <c r="I928" s="105">
        <v>16942.5</v>
      </c>
      <c r="J928" s="31">
        <v>24080</v>
      </c>
      <c r="K928" s="32">
        <v>38160</v>
      </c>
      <c r="L928" s="105">
        <v>11930</v>
      </c>
      <c r="M928" s="105">
        <v>26666.799999999999</v>
      </c>
      <c r="N928" s="106">
        <v>6830</v>
      </c>
      <c r="O928" s="107">
        <v>24210</v>
      </c>
      <c r="P928" s="113">
        <v>1450</v>
      </c>
      <c r="Q928" s="113">
        <v>10800</v>
      </c>
      <c r="R928" s="106">
        <v>66270</v>
      </c>
      <c r="S928" s="107">
        <v>15800</v>
      </c>
      <c r="T928" s="105">
        <v>1250</v>
      </c>
      <c r="U928" s="105">
        <v>14040</v>
      </c>
      <c r="V928" s="106">
        <v>39850</v>
      </c>
      <c r="W928" s="107">
        <v>11640</v>
      </c>
      <c r="X928" s="105"/>
      <c r="Y928" s="105"/>
      <c r="Z928" s="106"/>
      <c r="AA928" s="107"/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1718</v>
      </c>
      <c r="B929" s="111" t="s">
        <v>110</v>
      </c>
      <c r="C929" s="112" t="s">
        <v>111</v>
      </c>
      <c r="D929" s="21">
        <f t="shared" si="28"/>
        <v>362242</v>
      </c>
      <c r="E929" s="24">
        <f t="shared" si="29"/>
        <v>377044.25</v>
      </c>
      <c r="F929" s="104">
        <v>2570</v>
      </c>
      <c r="G929" s="104">
        <v>1050</v>
      </c>
      <c r="H929" s="105">
        <v>68797</v>
      </c>
      <c r="I929" s="105">
        <v>39569</v>
      </c>
      <c r="J929" s="106">
        <v>117806</v>
      </c>
      <c r="K929" s="107">
        <v>58348.56</v>
      </c>
      <c r="L929" s="105">
        <v>49426</v>
      </c>
      <c r="M929" s="105">
        <v>72049.88</v>
      </c>
      <c r="N929" s="106">
        <v>19966</v>
      </c>
      <c r="O929" s="107">
        <v>53452</v>
      </c>
      <c r="P929" s="105">
        <v>14952</v>
      </c>
      <c r="Q929" s="105">
        <v>23360.25</v>
      </c>
      <c r="R929" s="106">
        <v>50154</v>
      </c>
      <c r="S929" s="107">
        <v>44165.19</v>
      </c>
      <c r="T929" s="105">
        <v>70267</v>
      </c>
      <c r="U929" s="105">
        <v>80596.12</v>
      </c>
      <c r="V929" s="106">
        <v>86110</v>
      </c>
      <c r="W929" s="107">
        <v>62801.81</v>
      </c>
      <c r="X929" s="105"/>
      <c r="Y929" s="105"/>
      <c r="Z929" s="106"/>
      <c r="AA929" s="107"/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1718</v>
      </c>
      <c r="B930" s="111" t="s">
        <v>112</v>
      </c>
      <c r="C930" s="112" t="s">
        <v>113</v>
      </c>
      <c r="D930" s="21">
        <f t="shared" si="28"/>
        <v>337280.8</v>
      </c>
      <c r="E930" s="24">
        <f t="shared" si="29"/>
        <v>337280.8</v>
      </c>
      <c r="F930" s="104">
        <v>5068.8</v>
      </c>
      <c r="G930" s="104">
        <v>5068.8</v>
      </c>
      <c r="H930" s="113">
        <v>2087</v>
      </c>
      <c r="I930" s="113">
        <v>2087</v>
      </c>
      <c r="J930" s="106"/>
      <c r="K930" s="107"/>
      <c r="L930" s="113">
        <v>17235</v>
      </c>
      <c r="M930" s="113">
        <v>17235</v>
      </c>
      <c r="N930" s="31"/>
      <c r="O930" s="32"/>
      <c r="P930" s="105">
        <v>9640</v>
      </c>
      <c r="Q930" s="105">
        <v>9640</v>
      </c>
      <c r="R930" s="31">
        <v>300000</v>
      </c>
      <c r="S930" s="32">
        <v>300000</v>
      </c>
      <c r="T930" s="113">
        <v>570</v>
      </c>
      <c r="U930" s="113">
        <v>570</v>
      </c>
      <c r="V930" s="31">
        <v>2680</v>
      </c>
      <c r="W930" s="32">
        <v>2680</v>
      </c>
      <c r="X930" s="113"/>
      <c r="Y930" s="113"/>
      <c r="Z930" s="31"/>
      <c r="AA930" s="32"/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1718</v>
      </c>
      <c r="B931" s="111" t="s">
        <v>114</v>
      </c>
      <c r="C931" s="112" t="s">
        <v>115</v>
      </c>
      <c r="D931" s="21">
        <f t="shared" si="28"/>
        <v>90</v>
      </c>
      <c r="E931" s="24">
        <f t="shared" si="29"/>
        <v>6180.43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1718</v>
      </c>
      <c r="B932" s="111" t="s">
        <v>116</v>
      </c>
      <c r="C932" s="112" t="s">
        <v>117</v>
      </c>
      <c r="D932" s="21">
        <f t="shared" si="28"/>
        <v>503448.33999999997</v>
      </c>
      <c r="E932" s="24">
        <f t="shared" si="29"/>
        <v>470612.62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>
        <v>0</v>
      </c>
      <c r="K932" s="32">
        <v>6090.43</v>
      </c>
      <c r="L932" s="113">
        <v>6474</v>
      </c>
      <c r="M932" s="113">
        <v>6090.43</v>
      </c>
      <c r="N932" s="31">
        <v>6474</v>
      </c>
      <c r="O932" s="32">
        <v>12564.43</v>
      </c>
      <c r="P932" s="113">
        <v>6474</v>
      </c>
      <c r="Q932" s="113">
        <v>12564.43</v>
      </c>
      <c r="R932" s="31">
        <v>124841</v>
      </c>
      <c r="S932" s="32">
        <v>137405.43</v>
      </c>
      <c r="T932" s="113">
        <v>145370</v>
      </c>
      <c r="U932" s="113">
        <v>142986.43</v>
      </c>
      <c r="V932" s="31">
        <v>131000</v>
      </c>
      <c r="W932" s="32">
        <v>137090.43</v>
      </c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1718</v>
      </c>
      <c r="B933" s="111" t="s">
        <v>118</v>
      </c>
      <c r="C933" s="112" t="s">
        <v>119</v>
      </c>
      <c r="D933" s="21">
        <f t="shared" si="28"/>
        <v>0</v>
      </c>
      <c r="E933" s="24">
        <f t="shared" si="29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1718</v>
      </c>
      <c r="B934" s="111" t="s">
        <v>120</v>
      </c>
      <c r="C934" s="112" t="s">
        <v>121</v>
      </c>
      <c r="D934" s="21">
        <f t="shared" si="28"/>
        <v>0</v>
      </c>
      <c r="E934" s="24">
        <f t="shared" si="29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1718</v>
      </c>
      <c r="B935" s="111" t="s">
        <v>122</v>
      </c>
      <c r="C935" s="112" t="s">
        <v>123</v>
      </c>
      <c r="D935" s="21">
        <f t="shared" si="28"/>
        <v>0</v>
      </c>
      <c r="E935" s="24">
        <f t="shared" si="29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1718</v>
      </c>
      <c r="B936" s="111" t="s">
        <v>124</v>
      </c>
      <c r="C936" s="112" t="s">
        <v>125</v>
      </c>
      <c r="D936" s="21">
        <f t="shared" si="28"/>
        <v>0</v>
      </c>
      <c r="E936" s="24">
        <f t="shared" si="29"/>
        <v>0</v>
      </c>
      <c r="F936" s="104"/>
      <c r="G936" s="104"/>
      <c r="H936" s="105"/>
      <c r="I936" s="105"/>
      <c r="J936" s="31"/>
      <c r="K936" s="32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1718</v>
      </c>
      <c r="B937" s="111" t="s">
        <v>126</v>
      </c>
      <c r="C937" s="112" t="s">
        <v>127</v>
      </c>
      <c r="D937" s="21">
        <f t="shared" si="28"/>
        <v>0</v>
      </c>
      <c r="E937" s="24">
        <f t="shared" si="29"/>
        <v>0</v>
      </c>
      <c r="F937" s="104"/>
      <c r="G937" s="104"/>
      <c r="H937" s="113"/>
      <c r="I937" s="113"/>
      <c r="J937" s="106"/>
      <c r="K937" s="107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1718</v>
      </c>
      <c r="B938" s="111" t="s">
        <v>128</v>
      </c>
      <c r="C938" s="112" t="s">
        <v>129</v>
      </c>
      <c r="D938" s="21">
        <f t="shared" si="28"/>
        <v>0</v>
      </c>
      <c r="E938" s="24">
        <f t="shared" si="29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1718</v>
      </c>
      <c r="B939" s="111" t="s">
        <v>130</v>
      </c>
      <c r="C939" s="112" t="s">
        <v>131</v>
      </c>
      <c r="D939" s="21">
        <f t="shared" si="28"/>
        <v>0</v>
      </c>
      <c r="E939" s="24">
        <f t="shared" si="29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1718</v>
      </c>
      <c r="B940" s="111" t="s">
        <v>132</v>
      </c>
      <c r="C940" s="112" t="s">
        <v>133</v>
      </c>
      <c r="D940" s="21">
        <f t="shared" si="28"/>
        <v>0</v>
      </c>
      <c r="E940" s="24">
        <f t="shared" si="29"/>
        <v>49327</v>
      </c>
      <c r="F940" s="104"/>
      <c r="G940" s="104"/>
      <c r="H940" s="105"/>
      <c r="I940" s="105"/>
      <c r="J940" s="31"/>
      <c r="K940" s="32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1718</v>
      </c>
      <c r="B941" s="111" t="s">
        <v>134</v>
      </c>
      <c r="C941" s="112" t="s">
        <v>135</v>
      </c>
      <c r="D941" s="21">
        <f t="shared" si="28"/>
        <v>0</v>
      </c>
      <c r="E941" s="24">
        <f t="shared" si="29"/>
        <v>375405.16999999993</v>
      </c>
      <c r="F941" s="104">
        <v>0</v>
      </c>
      <c r="G941" s="104">
        <v>55051.37</v>
      </c>
      <c r="H941" s="105">
        <v>0</v>
      </c>
      <c r="I941" s="105">
        <v>48375.78</v>
      </c>
      <c r="J941" s="106">
        <v>0</v>
      </c>
      <c r="K941" s="107">
        <v>49327</v>
      </c>
      <c r="L941" s="105">
        <v>0</v>
      </c>
      <c r="M941" s="105">
        <v>46581.87</v>
      </c>
      <c r="N941" s="106">
        <v>0</v>
      </c>
      <c r="O941" s="107">
        <v>42073.95</v>
      </c>
      <c r="P941" s="105">
        <v>0</v>
      </c>
      <c r="Q941" s="105">
        <v>46581.87</v>
      </c>
      <c r="R941" s="106">
        <v>0</v>
      </c>
      <c r="S941" s="107">
        <v>45079.23</v>
      </c>
      <c r="T941" s="105">
        <v>0</v>
      </c>
      <c r="U941" s="105">
        <v>46581.87</v>
      </c>
      <c r="V941" s="106">
        <v>0</v>
      </c>
      <c r="W941" s="107">
        <v>45079.23</v>
      </c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1718</v>
      </c>
      <c r="B942" s="111" t="s">
        <v>136</v>
      </c>
      <c r="C942" s="112" t="s">
        <v>137</v>
      </c>
      <c r="D942" s="21">
        <f t="shared" si="28"/>
        <v>0</v>
      </c>
      <c r="E942" s="24">
        <f t="shared" si="29"/>
        <v>0</v>
      </c>
      <c r="F942" s="104">
        <v>0</v>
      </c>
      <c r="G942" s="104">
        <v>0</v>
      </c>
      <c r="H942" s="113">
        <v>0</v>
      </c>
      <c r="I942" s="113">
        <v>0</v>
      </c>
      <c r="J942" s="106">
        <v>0</v>
      </c>
      <c r="K942" s="107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1718</v>
      </c>
      <c r="B943" s="111" t="s">
        <v>138</v>
      </c>
      <c r="C943" s="112" t="s">
        <v>139</v>
      </c>
      <c r="D943" s="21">
        <f t="shared" si="28"/>
        <v>0</v>
      </c>
      <c r="E943" s="24">
        <f t="shared" si="29"/>
        <v>47733.22</v>
      </c>
      <c r="F943" s="104"/>
      <c r="G943" s="104"/>
      <c r="H943" s="105"/>
      <c r="I943" s="105"/>
      <c r="J943" s="31"/>
      <c r="K943" s="32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1718</v>
      </c>
      <c r="B944" s="111" t="s">
        <v>140</v>
      </c>
      <c r="C944" s="112" t="s">
        <v>141</v>
      </c>
      <c r="D944" s="21">
        <f t="shared" si="28"/>
        <v>0</v>
      </c>
      <c r="E944" s="24">
        <f t="shared" si="29"/>
        <v>378987.16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>
        <v>0</v>
      </c>
      <c r="K944" s="107">
        <v>47733.22</v>
      </c>
      <c r="L944" s="105">
        <v>0</v>
      </c>
      <c r="M944" s="105">
        <v>47733.23</v>
      </c>
      <c r="N944" s="106">
        <v>0</v>
      </c>
      <c r="O944" s="107">
        <v>43113.88</v>
      </c>
      <c r="P944" s="105">
        <v>0</v>
      </c>
      <c r="Q944" s="105">
        <v>47733.22</v>
      </c>
      <c r="R944" s="106">
        <v>0</v>
      </c>
      <c r="S944" s="107">
        <v>46193.440000000002</v>
      </c>
      <c r="T944" s="105">
        <v>0</v>
      </c>
      <c r="U944" s="105">
        <v>47733.22</v>
      </c>
      <c r="V944" s="106">
        <v>0</v>
      </c>
      <c r="W944" s="107">
        <v>46193.440000000002</v>
      </c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1718</v>
      </c>
      <c r="B945" s="111" t="s">
        <v>142</v>
      </c>
      <c r="C945" s="112" t="s">
        <v>143</v>
      </c>
      <c r="D945" s="21">
        <f t="shared" si="28"/>
        <v>0</v>
      </c>
      <c r="E945" s="24">
        <f t="shared" si="29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1718</v>
      </c>
      <c r="B946" s="111" t="s">
        <v>144</v>
      </c>
      <c r="C946" s="112" t="s">
        <v>145</v>
      </c>
      <c r="D946" s="21">
        <f t="shared" si="28"/>
        <v>0.01</v>
      </c>
      <c r="E946" s="24">
        <f t="shared" si="29"/>
        <v>8284.0300000000007</v>
      </c>
      <c r="F946" s="104"/>
      <c r="G946" s="104"/>
      <c r="H946" s="113"/>
      <c r="I946" s="113"/>
      <c r="J946" s="106"/>
      <c r="K946" s="107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1718</v>
      </c>
      <c r="B947" s="111" t="s">
        <v>146</v>
      </c>
      <c r="C947" s="112" t="s">
        <v>147</v>
      </c>
      <c r="D947" s="21">
        <f t="shared" si="28"/>
        <v>0</v>
      </c>
      <c r="E947" s="24">
        <f t="shared" si="29"/>
        <v>65694.289999999994</v>
      </c>
      <c r="F947" s="104">
        <v>0</v>
      </c>
      <c r="G947" s="104">
        <v>9309.41</v>
      </c>
      <c r="H947" s="113">
        <v>0</v>
      </c>
      <c r="I947" s="113">
        <v>8016.81</v>
      </c>
      <c r="J947" s="31">
        <v>0.01</v>
      </c>
      <c r="K947" s="32">
        <v>8284.0300000000007</v>
      </c>
      <c r="L947" s="113">
        <v>0</v>
      </c>
      <c r="M947" s="113">
        <v>8284.0400000000009</v>
      </c>
      <c r="N947" s="31">
        <v>0</v>
      </c>
      <c r="O947" s="32">
        <v>7482.35</v>
      </c>
      <c r="P947" s="113">
        <v>0</v>
      </c>
      <c r="Q947" s="113">
        <v>8284.0300000000007</v>
      </c>
      <c r="R947" s="31">
        <v>0</v>
      </c>
      <c r="S947" s="32">
        <v>8016.81</v>
      </c>
      <c r="T947" s="113">
        <v>0</v>
      </c>
      <c r="U947" s="113">
        <v>8284.0300000000007</v>
      </c>
      <c r="V947" s="31">
        <v>0</v>
      </c>
      <c r="W947" s="32">
        <v>8016.81</v>
      </c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1718</v>
      </c>
      <c r="B948" s="111" t="s">
        <v>148</v>
      </c>
      <c r="C948" s="112" t="s">
        <v>149</v>
      </c>
      <c r="D948" s="21">
        <f t="shared" si="28"/>
        <v>0</v>
      </c>
      <c r="E948" s="24">
        <f t="shared" si="29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1718</v>
      </c>
      <c r="B949" s="111" t="s">
        <v>150</v>
      </c>
      <c r="C949" s="112" t="s">
        <v>151</v>
      </c>
      <c r="D949" s="21">
        <f t="shared" si="28"/>
        <v>0</v>
      </c>
      <c r="E949" s="24">
        <f t="shared" si="29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1718</v>
      </c>
      <c r="B950" s="111" t="s">
        <v>152</v>
      </c>
      <c r="C950" s="112" t="s">
        <v>153</v>
      </c>
      <c r="D950" s="21">
        <f t="shared" si="28"/>
        <v>0</v>
      </c>
      <c r="E950" s="24">
        <f t="shared" si="29"/>
        <v>0</v>
      </c>
      <c r="F950" s="104"/>
      <c r="G950" s="104"/>
      <c r="H950" s="105"/>
      <c r="I950" s="105"/>
      <c r="J950" s="31"/>
      <c r="K950" s="32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1718</v>
      </c>
      <c r="B951" s="111" t="s">
        <v>154</v>
      </c>
      <c r="C951" s="112" t="s">
        <v>155</v>
      </c>
      <c r="D951" s="21">
        <f t="shared" si="28"/>
        <v>0</v>
      </c>
      <c r="E951" s="24">
        <f t="shared" si="29"/>
        <v>0</v>
      </c>
      <c r="F951" s="104">
        <v>0</v>
      </c>
      <c r="G951" s="104">
        <v>0</v>
      </c>
      <c r="H951" s="113">
        <v>0</v>
      </c>
      <c r="I951" s="113">
        <v>0</v>
      </c>
      <c r="J951" s="106">
        <v>0</v>
      </c>
      <c r="K951" s="107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1718</v>
      </c>
      <c r="B952" s="111" t="s">
        <v>156</v>
      </c>
      <c r="C952" s="112" t="s">
        <v>157</v>
      </c>
      <c r="D952" s="21">
        <f t="shared" si="28"/>
        <v>0</v>
      </c>
      <c r="E952" s="24">
        <f t="shared" si="29"/>
        <v>0</v>
      </c>
      <c r="F952" s="104"/>
      <c r="G952" s="104"/>
      <c r="H952" s="105"/>
      <c r="I952" s="105"/>
      <c r="J952" s="31"/>
      <c r="K952" s="32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1718</v>
      </c>
      <c r="B953" s="111" t="s">
        <v>158</v>
      </c>
      <c r="C953" s="112" t="s">
        <v>159</v>
      </c>
      <c r="D953" s="21">
        <f t="shared" si="28"/>
        <v>0</v>
      </c>
      <c r="E953" s="24">
        <f t="shared" si="29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1718</v>
      </c>
      <c r="B954" s="111" t="s">
        <v>160</v>
      </c>
      <c r="C954" s="112" t="s">
        <v>161</v>
      </c>
      <c r="D954" s="21">
        <f t="shared" si="28"/>
        <v>0</v>
      </c>
      <c r="E954" s="24">
        <f t="shared" si="29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1718</v>
      </c>
      <c r="B955" s="111" t="s">
        <v>162</v>
      </c>
      <c r="C955" s="112" t="s">
        <v>163</v>
      </c>
      <c r="D955" s="21">
        <f t="shared" si="28"/>
        <v>0</v>
      </c>
      <c r="E955" s="24">
        <f t="shared" si="29"/>
        <v>0</v>
      </c>
      <c r="F955" s="104"/>
      <c r="G955" s="104"/>
      <c r="H955" s="113"/>
      <c r="I955" s="113"/>
      <c r="J955" s="106"/>
      <c r="K955" s="107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1718</v>
      </c>
      <c r="B956" s="111" t="s">
        <v>164</v>
      </c>
      <c r="C956" s="112" t="s">
        <v>165</v>
      </c>
      <c r="D956" s="21">
        <f t="shared" si="28"/>
        <v>0</v>
      </c>
      <c r="E956" s="24">
        <f t="shared" si="29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1718</v>
      </c>
      <c r="B957" s="111" t="s">
        <v>166</v>
      </c>
      <c r="C957" s="112" t="s">
        <v>167</v>
      </c>
      <c r="D957" s="21">
        <f t="shared" si="28"/>
        <v>0</v>
      </c>
      <c r="E957" s="24">
        <f t="shared" si="29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1718</v>
      </c>
      <c r="B958" s="111" t="s">
        <v>168</v>
      </c>
      <c r="C958" s="112" t="s">
        <v>169</v>
      </c>
      <c r="D958" s="21">
        <f t="shared" si="28"/>
        <v>0</v>
      </c>
      <c r="E958" s="24">
        <f t="shared" si="29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1718</v>
      </c>
      <c r="B959" s="111" t="s">
        <v>170</v>
      </c>
      <c r="C959" s="112" t="s">
        <v>171</v>
      </c>
      <c r="D959" s="21">
        <f t="shared" si="28"/>
        <v>0</v>
      </c>
      <c r="E959" s="24">
        <f t="shared" si="29"/>
        <v>0</v>
      </c>
      <c r="F959" s="104"/>
      <c r="G959" s="104"/>
      <c r="H959" s="105"/>
      <c r="I959" s="105"/>
      <c r="J959" s="31"/>
      <c r="K959" s="32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1718</v>
      </c>
      <c r="B960" s="111" t="s">
        <v>172</v>
      </c>
      <c r="C960" s="112" t="s">
        <v>173</v>
      </c>
      <c r="D960" s="21">
        <f t="shared" si="28"/>
        <v>0</v>
      </c>
      <c r="E960" s="24">
        <f t="shared" si="29"/>
        <v>0</v>
      </c>
      <c r="F960" s="104"/>
      <c r="G960" s="104"/>
      <c r="H960" s="113"/>
      <c r="I960" s="113"/>
      <c r="J960" s="106"/>
      <c r="K960" s="107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1718</v>
      </c>
      <c r="B961" s="111" t="s">
        <v>174</v>
      </c>
      <c r="C961" s="112" t="s">
        <v>175</v>
      </c>
      <c r="D961" s="21">
        <f t="shared" si="28"/>
        <v>0</v>
      </c>
      <c r="E961" s="24">
        <f t="shared" si="29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1718</v>
      </c>
      <c r="B962" s="111" t="s">
        <v>176</v>
      </c>
      <c r="C962" s="112" t="s">
        <v>177</v>
      </c>
      <c r="D962" s="21">
        <f t="shared" si="28"/>
        <v>0</v>
      </c>
      <c r="E962" s="24">
        <f t="shared" si="29"/>
        <v>7993.64</v>
      </c>
      <c r="F962" s="104"/>
      <c r="G962" s="104"/>
      <c r="H962" s="105"/>
      <c r="I962" s="105"/>
      <c r="J962" s="31"/>
      <c r="K962" s="32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1718</v>
      </c>
      <c r="B963" s="111" t="s">
        <v>178</v>
      </c>
      <c r="C963" s="112" t="s">
        <v>179</v>
      </c>
      <c r="D963" s="21">
        <f t="shared" ref="D963:D1026" si="30">F963+H963+J964+L963+N963+P963+R963+T963+V963+X963+Z963+AB963</f>
        <v>0</v>
      </c>
      <c r="E963" s="24">
        <f t="shared" ref="E963:E1026" si="31">G963+I963+K964+M963+O963+Q963+S963+U963+W963+Y963+AA963+AC963</f>
        <v>60991.88</v>
      </c>
      <c r="F963" s="104">
        <v>0</v>
      </c>
      <c r="G963" s="104">
        <v>8474.33</v>
      </c>
      <c r="H963" s="113">
        <v>0</v>
      </c>
      <c r="I963" s="113">
        <v>7735.78</v>
      </c>
      <c r="J963" s="106">
        <v>0</v>
      </c>
      <c r="K963" s="107">
        <v>7993.64</v>
      </c>
      <c r="L963" s="113">
        <v>0</v>
      </c>
      <c r="M963" s="113">
        <v>7993.64</v>
      </c>
      <c r="N963" s="31">
        <v>0</v>
      </c>
      <c r="O963" s="32">
        <v>7189.75</v>
      </c>
      <c r="P963" s="105">
        <v>0</v>
      </c>
      <c r="Q963" s="105">
        <v>7701.14</v>
      </c>
      <c r="R963" s="31">
        <v>0</v>
      </c>
      <c r="S963" s="32">
        <v>7399.92</v>
      </c>
      <c r="T963" s="113">
        <v>0</v>
      </c>
      <c r="U963" s="113">
        <v>7367.49</v>
      </c>
      <c r="V963" s="31">
        <v>0</v>
      </c>
      <c r="W963" s="32">
        <v>7129.83</v>
      </c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1718</v>
      </c>
      <c r="B964" s="111" t="s">
        <v>180</v>
      </c>
      <c r="C964" s="112" t="s">
        <v>181</v>
      </c>
      <c r="D964" s="21">
        <f t="shared" si="30"/>
        <v>0.01</v>
      </c>
      <c r="E964" s="24">
        <f t="shared" si="31"/>
        <v>149.47999999999999</v>
      </c>
      <c r="F964" s="104"/>
      <c r="G964" s="104"/>
      <c r="H964" s="105"/>
      <c r="I964" s="105"/>
      <c r="J964" s="31"/>
      <c r="K964" s="32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1718</v>
      </c>
      <c r="B965" s="111" t="s">
        <v>182</v>
      </c>
      <c r="C965" s="112" t="s">
        <v>183</v>
      </c>
      <c r="D965" s="21">
        <f t="shared" si="30"/>
        <v>0</v>
      </c>
      <c r="E965" s="24">
        <f t="shared" si="31"/>
        <v>1178.56</v>
      </c>
      <c r="F965" s="104">
        <v>0</v>
      </c>
      <c r="G965" s="104">
        <v>161.13</v>
      </c>
      <c r="H965" s="105">
        <v>0</v>
      </c>
      <c r="I965" s="105">
        <v>144.66</v>
      </c>
      <c r="J965" s="106">
        <v>0.01</v>
      </c>
      <c r="K965" s="107">
        <v>149.47999999999999</v>
      </c>
      <c r="L965" s="105">
        <v>0</v>
      </c>
      <c r="M965" s="105">
        <v>149.47999999999999</v>
      </c>
      <c r="N965" s="106">
        <v>0</v>
      </c>
      <c r="O965" s="107">
        <v>135.01</v>
      </c>
      <c r="P965" s="105">
        <v>0</v>
      </c>
      <c r="Q965" s="105">
        <v>149.47999999999999</v>
      </c>
      <c r="R965" s="106">
        <v>0</v>
      </c>
      <c r="S965" s="107">
        <v>144.66</v>
      </c>
      <c r="T965" s="105">
        <v>0</v>
      </c>
      <c r="U965" s="105">
        <v>149.47999999999999</v>
      </c>
      <c r="V965" s="106">
        <v>0</v>
      </c>
      <c r="W965" s="107">
        <v>144.66</v>
      </c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1718</v>
      </c>
      <c r="B966" s="111" t="s">
        <v>184</v>
      </c>
      <c r="C966" s="112" t="s">
        <v>185</v>
      </c>
      <c r="D966" s="21">
        <f t="shared" si="30"/>
        <v>0</v>
      </c>
      <c r="E966" s="24">
        <f t="shared" si="31"/>
        <v>0</v>
      </c>
      <c r="F966" s="104"/>
      <c r="G966" s="104"/>
      <c r="H966" s="113"/>
      <c r="I966" s="113"/>
      <c r="J966" s="106"/>
      <c r="K966" s="107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1718</v>
      </c>
      <c r="B967" s="111" t="s">
        <v>186</v>
      </c>
      <c r="C967" s="112" t="s">
        <v>187</v>
      </c>
      <c r="D967" s="21">
        <f t="shared" si="30"/>
        <v>0</v>
      </c>
      <c r="E967" s="24">
        <f t="shared" si="31"/>
        <v>0</v>
      </c>
      <c r="F967" s="104"/>
      <c r="G967" s="104"/>
      <c r="H967" s="105"/>
      <c r="I967" s="105"/>
      <c r="J967" s="31"/>
      <c r="K967" s="32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1718</v>
      </c>
      <c r="B968" s="111" t="s">
        <v>188</v>
      </c>
      <c r="C968" s="112" t="s">
        <v>189</v>
      </c>
      <c r="D968" s="21">
        <f t="shared" si="30"/>
        <v>0</v>
      </c>
      <c r="E968" s="24">
        <f t="shared" si="31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1718</v>
      </c>
      <c r="B969" s="111" t="s">
        <v>190</v>
      </c>
      <c r="C969" s="112" t="s">
        <v>191</v>
      </c>
      <c r="D969" s="21">
        <f t="shared" si="30"/>
        <v>0</v>
      </c>
      <c r="E969" s="24">
        <f t="shared" si="31"/>
        <v>0</v>
      </c>
      <c r="F969" s="104"/>
      <c r="G969" s="104"/>
      <c r="H969" s="113"/>
      <c r="I969" s="113"/>
      <c r="J969" s="106"/>
      <c r="K969" s="107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1718</v>
      </c>
      <c r="B970" s="111" t="s">
        <v>192</v>
      </c>
      <c r="C970" s="112" t="s">
        <v>193</v>
      </c>
      <c r="D970" s="21">
        <f t="shared" si="30"/>
        <v>5005900</v>
      </c>
      <c r="E970" s="24">
        <f t="shared" si="31"/>
        <v>0</v>
      </c>
      <c r="F970" s="104">
        <v>0</v>
      </c>
      <c r="G970" s="104">
        <v>0</v>
      </c>
      <c r="H970" s="105">
        <v>0</v>
      </c>
      <c r="I970" s="105">
        <v>0</v>
      </c>
      <c r="J970" s="31">
        <v>0</v>
      </c>
      <c r="K970" s="32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5005900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1718</v>
      </c>
      <c r="B971" s="111" t="s">
        <v>194</v>
      </c>
      <c r="C971" s="112" t="s">
        <v>195</v>
      </c>
      <c r="D971" s="21">
        <f t="shared" si="30"/>
        <v>767325.5</v>
      </c>
      <c r="E971" s="24">
        <f t="shared" si="31"/>
        <v>0</v>
      </c>
      <c r="F971" s="104">
        <v>0</v>
      </c>
      <c r="G971" s="104">
        <v>0</v>
      </c>
      <c r="H971" s="113">
        <v>0</v>
      </c>
      <c r="I971" s="113">
        <v>0</v>
      </c>
      <c r="J971" s="106">
        <v>0</v>
      </c>
      <c r="K971" s="107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154000</v>
      </c>
      <c r="Q971" s="105">
        <v>0</v>
      </c>
      <c r="R971" s="31">
        <v>613325.5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1718</v>
      </c>
      <c r="B972" s="111" t="s">
        <v>196</v>
      </c>
      <c r="C972" s="112" t="s">
        <v>197</v>
      </c>
      <c r="D972" s="21">
        <f t="shared" si="30"/>
        <v>0</v>
      </c>
      <c r="E972" s="24">
        <f t="shared" si="31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1718</v>
      </c>
      <c r="B973" s="111" t="s">
        <v>198</v>
      </c>
      <c r="C973" s="112" t="s">
        <v>199</v>
      </c>
      <c r="D973" s="21">
        <f t="shared" si="30"/>
        <v>21935</v>
      </c>
      <c r="E973" s="24">
        <f t="shared" si="31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>
        <v>0</v>
      </c>
      <c r="S973" s="32">
        <v>0</v>
      </c>
      <c r="T973" s="113">
        <v>21935</v>
      </c>
      <c r="U973" s="113">
        <v>0</v>
      </c>
      <c r="V973" s="31">
        <v>0</v>
      </c>
      <c r="W973" s="32">
        <v>0</v>
      </c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1718</v>
      </c>
      <c r="B974" s="111" t="s">
        <v>200</v>
      </c>
      <c r="C974" s="112" t="s">
        <v>201</v>
      </c>
      <c r="D974" s="21">
        <f t="shared" si="30"/>
        <v>0</v>
      </c>
      <c r="E974" s="24">
        <f t="shared" si="31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1718</v>
      </c>
      <c r="B975" s="111" t="s">
        <v>202</v>
      </c>
      <c r="C975" s="112" t="s">
        <v>203</v>
      </c>
      <c r="D975" s="21">
        <f t="shared" si="30"/>
        <v>0</v>
      </c>
      <c r="E975" s="24">
        <f t="shared" si="31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1718</v>
      </c>
      <c r="B976" s="111" t="s">
        <v>204</v>
      </c>
      <c r="C976" s="112" t="s">
        <v>205</v>
      </c>
      <c r="D976" s="21">
        <f t="shared" si="30"/>
        <v>0</v>
      </c>
      <c r="E976" s="24">
        <f t="shared" si="31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1718</v>
      </c>
      <c r="B977" s="111" t="s">
        <v>206</v>
      </c>
      <c r="C977" s="112" t="s">
        <v>207</v>
      </c>
      <c r="D977" s="21">
        <f t="shared" si="30"/>
        <v>0</v>
      </c>
      <c r="E977" s="24">
        <f t="shared" si="31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1718</v>
      </c>
      <c r="B978" s="111" t="s">
        <v>208</v>
      </c>
      <c r="C978" s="112" t="s">
        <v>209</v>
      </c>
      <c r="D978" s="21">
        <f t="shared" si="30"/>
        <v>0</v>
      </c>
      <c r="E978" s="24">
        <f t="shared" si="31"/>
        <v>10211.07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1718</v>
      </c>
      <c r="B979" s="111" t="s">
        <v>210</v>
      </c>
      <c r="C979" s="112" t="s">
        <v>211</v>
      </c>
      <c r="D979" s="21">
        <f t="shared" si="30"/>
        <v>0</v>
      </c>
      <c r="E979" s="24">
        <f t="shared" si="31"/>
        <v>1394282.3</v>
      </c>
      <c r="F979" s="104">
        <v>0</v>
      </c>
      <c r="G979" s="104">
        <v>10688.76</v>
      </c>
      <c r="H979" s="113">
        <v>0</v>
      </c>
      <c r="I979" s="113">
        <v>9881.67</v>
      </c>
      <c r="J979" s="31">
        <v>0</v>
      </c>
      <c r="K979" s="32">
        <v>10211.07</v>
      </c>
      <c r="L979" s="113">
        <v>0</v>
      </c>
      <c r="M979" s="113">
        <v>10211.06</v>
      </c>
      <c r="N979" s="31">
        <v>0</v>
      </c>
      <c r="O979" s="32">
        <v>9222.89</v>
      </c>
      <c r="P979" s="113">
        <v>0</v>
      </c>
      <c r="Q979" s="113">
        <v>10211.06</v>
      </c>
      <c r="R979" s="31">
        <v>0</v>
      </c>
      <c r="S979" s="32">
        <v>1210100.8500000001</v>
      </c>
      <c r="T979" s="113">
        <v>0</v>
      </c>
      <c r="U979" s="113">
        <v>66516.399999999994</v>
      </c>
      <c r="V979" s="31">
        <v>0</v>
      </c>
      <c r="W979" s="32">
        <v>64370.71</v>
      </c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1718</v>
      </c>
      <c r="B980" s="111" t="s">
        <v>212</v>
      </c>
      <c r="C980" s="112" t="s">
        <v>213</v>
      </c>
      <c r="D980" s="21">
        <f t="shared" si="30"/>
        <v>7892.66</v>
      </c>
      <c r="E980" s="24">
        <f t="shared" si="31"/>
        <v>72249.490000000005</v>
      </c>
      <c r="F980" s="104">
        <v>7892.65</v>
      </c>
      <c r="G980" s="104">
        <v>3078.9</v>
      </c>
      <c r="H980" s="105">
        <v>0</v>
      </c>
      <c r="I980" s="105">
        <v>2979.58</v>
      </c>
      <c r="J980" s="31">
        <v>0</v>
      </c>
      <c r="K980" s="32">
        <v>3078.9</v>
      </c>
      <c r="L980" s="105">
        <v>0</v>
      </c>
      <c r="M980" s="105">
        <v>3078.9</v>
      </c>
      <c r="N980" s="106">
        <v>0</v>
      </c>
      <c r="O980" s="107">
        <v>2780.94</v>
      </c>
      <c r="P980" s="113">
        <v>0</v>
      </c>
      <c r="Q980" s="113">
        <v>4386.84</v>
      </c>
      <c r="R980" s="106">
        <v>0</v>
      </c>
      <c r="S980" s="107">
        <v>6643.25</v>
      </c>
      <c r="T980" s="105">
        <v>0</v>
      </c>
      <c r="U980" s="105">
        <v>6864.69</v>
      </c>
      <c r="V980" s="106">
        <v>0</v>
      </c>
      <c r="W980" s="107">
        <v>6643.25</v>
      </c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1718</v>
      </c>
      <c r="B981" s="111" t="s">
        <v>214</v>
      </c>
      <c r="C981" s="112" t="s">
        <v>215</v>
      </c>
      <c r="D981" s="21">
        <f t="shared" si="30"/>
        <v>71.819999999999993</v>
      </c>
      <c r="E981" s="24">
        <f t="shared" si="31"/>
        <v>279868.11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106">
        <v>0.01</v>
      </c>
      <c r="K981" s="107">
        <v>35793.14</v>
      </c>
      <c r="L981" s="113">
        <v>0</v>
      </c>
      <c r="M981" s="113">
        <v>35793.14</v>
      </c>
      <c r="N981" s="31">
        <v>0</v>
      </c>
      <c r="O981" s="32">
        <v>32329.29</v>
      </c>
      <c r="P981" s="105">
        <v>0</v>
      </c>
      <c r="Q981" s="105">
        <v>35793.14</v>
      </c>
      <c r="R981" s="31">
        <v>0</v>
      </c>
      <c r="S981" s="32">
        <v>34638.519999999997</v>
      </c>
      <c r="T981" s="113">
        <v>0</v>
      </c>
      <c r="U981" s="113">
        <v>35793.14</v>
      </c>
      <c r="V981" s="31">
        <v>0</v>
      </c>
      <c r="W981" s="32">
        <v>34638.519999999997</v>
      </c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1718</v>
      </c>
      <c r="B982" s="111" t="s">
        <v>216</v>
      </c>
      <c r="C982" s="112" t="s">
        <v>217</v>
      </c>
      <c r="D982" s="21">
        <f t="shared" si="30"/>
        <v>0</v>
      </c>
      <c r="E982" s="24">
        <f t="shared" si="31"/>
        <v>3644.6499999999996</v>
      </c>
      <c r="F982" s="104">
        <v>0</v>
      </c>
      <c r="G982" s="104">
        <v>456.77</v>
      </c>
      <c r="H982" s="105">
        <v>0</v>
      </c>
      <c r="I982" s="105">
        <v>436.16</v>
      </c>
      <c r="J982" s="31">
        <v>0</v>
      </c>
      <c r="K982" s="32">
        <v>450.7</v>
      </c>
      <c r="L982" s="105">
        <v>0</v>
      </c>
      <c r="M982" s="105">
        <v>450.71</v>
      </c>
      <c r="N982" s="106">
        <v>0</v>
      </c>
      <c r="O982" s="107">
        <v>407.09</v>
      </c>
      <c r="P982" s="113">
        <v>0</v>
      </c>
      <c r="Q982" s="113">
        <v>450.7</v>
      </c>
      <c r="R982" s="106">
        <v>0</v>
      </c>
      <c r="S982" s="107">
        <v>436.16</v>
      </c>
      <c r="T982" s="105">
        <v>0</v>
      </c>
      <c r="U982" s="105">
        <v>450.7</v>
      </c>
      <c r="V982" s="106">
        <v>0</v>
      </c>
      <c r="W982" s="107">
        <v>556.36</v>
      </c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1718</v>
      </c>
      <c r="B983" s="111" t="s">
        <v>218</v>
      </c>
      <c r="C983" s="112" t="s">
        <v>1564</v>
      </c>
      <c r="D983" s="21">
        <f t="shared" si="30"/>
        <v>0</v>
      </c>
      <c r="E983" s="24">
        <f t="shared" si="31"/>
        <v>6289.99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1718</v>
      </c>
      <c r="B984" s="111" t="s">
        <v>219</v>
      </c>
      <c r="C984" s="112" t="s">
        <v>1565</v>
      </c>
      <c r="D984" s="21">
        <f t="shared" si="30"/>
        <v>0</v>
      </c>
      <c r="E984" s="24">
        <f t="shared" si="31"/>
        <v>49108.56</v>
      </c>
      <c r="F984" s="104">
        <v>0</v>
      </c>
      <c r="G984" s="104">
        <v>6296.04</v>
      </c>
      <c r="H984" s="113">
        <v>0</v>
      </c>
      <c r="I984" s="113">
        <v>6087.09</v>
      </c>
      <c r="J984" s="106">
        <v>0</v>
      </c>
      <c r="K984" s="107">
        <v>6289.99</v>
      </c>
      <c r="L984" s="113">
        <v>0</v>
      </c>
      <c r="M984" s="113">
        <v>6289.99</v>
      </c>
      <c r="N984" s="31">
        <v>0</v>
      </c>
      <c r="O984" s="32">
        <v>5681.28</v>
      </c>
      <c r="P984" s="105">
        <v>0</v>
      </c>
      <c r="Q984" s="105">
        <v>6289.99</v>
      </c>
      <c r="R984" s="31">
        <v>0</v>
      </c>
      <c r="S984" s="32">
        <v>6087.09</v>
      </c>
      <c r="T984" s="113">
        <v>0</v>
      </c>
      <c r="U984" s="113">
        <v>6289.99</v>
      </c>
      <c r="V984" s="31">
        <v>0</v>
      </c>
      <c r="W984" s="32">
        <v>6087.09</v>
      </c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1718</v>
      </c>
      <c r="B985" s="111" t="s">
        <v>220</v>
      </c>
      <c r="C985" s="112" t="s">
        <v>221</v>
      </c>
      <c r="D985" s="21">
        <f t="shared" si="30"/>
        <v>0</v>
      </c>
      <c r="E985" s="24">
        <f t="shared" si="31"/>
        <v>4278.8500000000004</v>
      </c>
      <c r="F985" s="104"/>
      <c r="G985" s="104"/>
      <c r="H985" s="105"/>
      <c r="I985" s="105"/>
      <c r="J985" s="31"/>
      <c r="K985" s="32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1718</v>
      </c>
      <c r="B986" s="111" t="s">
        <v>222</v>
      </c>
      <c r="C986" s="112" t="s">
        <v>223</v>
      </c>
      <c r="D986" s="21">
        <f t="shared" si="30"/>
        <v>0</v>
      </c>
      <c r="E986" s="24">
        <f t="shared" si="31"/>
        <v>33478.43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106">
        <v>0</v>
      </c>
      <c r="K986" s="107">
        <v>4278.8500000000004</v>
      </c>
      <c r="L986" s="113">
        <v>0</v>
      </c>
      <c r="M986" s="113">
        <v>4278.8500000000004</v>
      </c>
      <c r="N986" s="31">
        <v>0</v>
      </c>
      <c r="O986" s="32">
        <v>3864.77</v>
      </c>
      <c r="P986" s="105">
        <v>0</v>
      </c>
      <c r="Q986" s="105">
        <v>4278.8500000000004</v>
      </c>
      <c r="R986" s="31">
        <v>0</v>
      </c>
      <c r="S986" s="32">
        <v>4140.82</v>
      </c>
      <c r="T986" s="113">
        <v>0</v>
      </c>
      <c r="U986" s="113">
        <v>4278.8500000000004</v>
      </c>
      <c r="V986" s="31">
        <v>0</v>
      </c>
      <c r="W986" s="32">
        <v>4140.82</v>
      </c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1718</v>
      </c>
      <c r="B987" s="111" t="s">
        <v>224</v>
      </c>
      <c r="C987" s="112" t="s">
        <v>225</v>
      </c>
      <c r="D987" s="21">
        <f t="shared" si="30"/>
        <v>0</v>
      </c>
      <c r="E987" s="24">
        <f t="shared" si="31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1718</v>
      </c>
      <c r="B988" s="111" t="s">
        <v>226</v>
      </c>
      <c r="C988" s="112" t="s">
        <v>227</v>
      </c>
      <c r="D988" s="21">
        <f t="shared" si="30"/>
        <v>0</v>
      </c>
      <c r="E988" s="24">
        <f t="shared" si="31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1718</v>
      </c>
      <c r="B989" s="111" t="s">
        <v>228</v>
      </c>
      <c r="C989" s="112" t="s">
        <v>229</v>
      </c>
      <c r="D989" s="21">
        <f t="shared" si="30"/>
        <v>0</v>
      </c>
      <c r="E989" s="24">
        <f t="shared" si="31"/>
        <v>0</v>
      </c>
      <c r="F989" s="104">
        <v>0</v>
      </c>
      <c r="G989" s="104">
        <v>0</v>
      </c>
      <c r="H989" s="105">
        <v>0</v>
      </c>
      <c r="I989" s="105">
        <v>0</v>
      </c>
      <c r="J989" s="31">
        <v>0</v>
      </c>
      <c r="K989" s="32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1718</v>
      </c>
      <c r="B990" s="111" t="s">
        <v>230</v>
      </c>
      <c r="C990" s="112" t="s">
        <v>231</v>
      </c>
      <c r="D990" s="21">
        <f t="shared" si="30"/>
        <v>0</v>
      </c>
      <c r="E990" s="24">
        <f t="shared" si="31"/>
        <v>0</v>
      </c>
      <c r="F990" s="104"/>
      <c r="G990" s="104"/>
      <c r="H990" s="113"/>
      <c r="I990" s="113"/>
      <c r="J990" s="106"/>
      <c r="K990" s="107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1718</v>
      </c>
      <c r="B991" s="111" t="s">
        <v>232</v>
      </c>
      <c r="C991" s="112" t="s">
        <v>233</v>
      </c>
      <c r="D991" s="21">
        <f t="shared" si="30"/>
        <v>0</v>
      </c>
      <c r="E991" s="24">
        <f t="shared" si="31"/>
        <v>0</v>
      </c>
      <c r="F991" s="104">
        <v>0</v>
      </c>
      <c r="G991" s="104">
        <v>0</v>
      </c>
      <c r="H991" s="105">
        <v>0</v>
      </c>
      <c r="I991" s="105">
        <v>0</v>
      </c>
      <c r="J991" s="31">
        <v>0</v>
      </c>
      <c r="K991" s="32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>
        <v>0</v>
      </c>
      <c r="S991" s="107">
        <v>0</v>
      </c>
      <c r="T991" s="105">
        <v>0</v>
      </c>
      <c r="U991" s="105">
        <v>0</v>
      </c>
      <c r="V991" s="106">
        <v>0</v>
      </c>
      <c r="W991" s="107">
        <v>0</v>
      </c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1718</v>
      </c>
      <c r="B992" s="111" t="s">
        <v>234</v>
      </c>
      <c r="C992" s="112" t="s">
        <v>235</v>
      </c>
      <c r="D992" s="21">
        <f t="shared" si="30"/>
        <v>0</v>
      </c>
      <c r="E992" s="24">
        <f t="shared" si="31"/>
        <v>0</v>
      </c>
      <c r="F992" s="104">
        <v>0</v>
      </c>
      <c r="G992" s="104">
        <v>0</v>
      </c>
      <c r="H992" s="113">
        <v>0</v>
      </c>
      <c r="I992" s="113">
        <v>0</v>
      </c>
      <c r="J992" s="106">
        <v>0</v>
      </c>
      <c r="K992" s="107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1718</v>
      </c>
      <c r="B993" s="111" t="s">
        <v>236</v>
      </c>
      <c r="C993" s="112" t="s">
        <v>237</v>
      </c>
      <c r="D993" s="21">
        <f t="shared" si="30"/>
        <v>0</v>
      </c>
      <c r="E993" s="24">
        <f t="shared" si="31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1718</v>
      </c>
      <c r="B994" s="111" t="s">
        <v>238</v>
      </c>
      <c r="C994" s="112" t="s">
        <v>239</v>
      </c>
      <c r="D994" s="21">
        <f t="shared" si="30"/>
        <v>0</v>
      </c>
      <c r="E994" s="24">
        <f t="shared" si="31"/>
        <v>0</v>
      </c>
      <c r="F994" s="104">
        <v>0</v>
      </c>
      <c r="G994" s="104">
        <v>0</v>
      </c>
      <c r="H994" s="113">
        <v>0</v>
      </c>
      <c r="I994" s="113">
        <v>0</v>
      </c>
      <c r="J994" s="31">
        <v>0</v>
      </c>
      <c r="K994" s="32">
        <v>0</v>
      </c>
      <c r="L994" s="113">
        <v>0</v>
      </c>
      <c r="M994" s="113">
        <v>0</v>
      </c>
      <c r="N994" s="31">
        <v>0</v>
      </c>
      <c r="O994" s="32">
        <v>0</v>
      </c>
      <c r="P994" s="113">
        <v>0</v>
      </c>
      <c r="Q994" s="113">
        <v>0</v>
      </c>
      <c r="R994" s="31">
        <v>0</v>
      </c>
      <c r="S994" s="32">
        <v>0</v>
      </c>
      <c r="T994" s="113">
        <v>0</v>
      </c>
      <c r="U994" s="113">
        <v>0</v>
      </c>
      <c r="V994" s="31">
        <v>0</v>
      </c>
      <c r="W994" s="32">
        <v>0</v>
      </c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1718</v>
      </c>
      <c r="B995" s="111" t="s">
        <v>240</v>
      </c>
      <c r="C995" s="112" t="s">
        <v>241</v>
      </c>
      <c r="D995" s="21">
        <f t="shared" si="30"/>
        <v>0</v>
      </c>
      <c r="E995" s="24">
        <f t="shared" si="31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1718</v>
      </c>
      <c r="B996" s="111" t="s">
        <v>242</v>
      </c>
      <c r="C996" s="112" t="s">
        <v>243</v>
      </c>
      <c r="D996" s="21">
        <f t="shared" si="30"/>
        <v>0</v>
      </c>
      <c r="E996" s="24">
        <f t="shared" si="31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1718</v>
      </c>
      <c r="B997" s="111" t="s">
        <v>244</v>
      </c>
      <c r="C997" s="112" t="s">
        <v>245</v>
      </c>
      <c r="D997" s="21">
        <f t="shared" si="30"/>
        <v>0</v>
      </c>
      <c r="E997" s="24">
        <f t="shared" si="31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1718</v>
      </c>
      <c r="B998" s="111" t="s">
        <v>246</v>
      </c>
      <c r="C998" s="112" t="s">
        <v>247</v>
      </c>
      <c r="D998" s="21">
        <f t="shared" si="30"/>
        <v>0</v>
      </c>
      <c r="E998" s="24">
        <f t="shared" si="31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>
        <v>0</v>
      </c>
      <c r="S998" s="32">
        <v>0</v>
      </c>
      <c r="T998" s="113">
        <v>0</v>
      </c>
      <c r="U998" s="113">
        <v>0</v>
      </c>
      <c r="V998" s="31">
        <v>0</v>
      </c>
      <c r="W998" s="32">
        <v>0</v>
      </c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1718</v>
      </c>
      <c r="B999" s="111" t="s">
        <v>248</v>
      </c>
      <c r="C999" s="112" t="s">
        <v>249</v>
      </c>
      <c r="D999" s="21">
        <f t="shared" si="30"/>
        <v>0</v>
      </c>
      <c r="E999" s="24">
        <f t="shared" si="31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1718</v>
      </c>
      <c r="B1000" s="111" t="s">
        <v>250</v>
      </c>
      <c r="C1000" s="112" t="s">
        <v>251</v>
      </c>
      <c r="D1000" s="21">
        <f t="shared" si="30"/>
        <v>0</v>
      </c>
      <c r="E1000" s="24">
        <f t="shared" si="31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>
        <v>0</v>
      </c>
      <c r="S1000" s="32">
        <v>0</v>
      </c>
      <c r="T1000" s="113">
        <v>0</v>
      </c>
      <c r="U1000" s="113">
        <v>0</v>
      </c>
      <c r="V1000" s="31">
        <v>0</v>
      </c>
      <c r="W1000" s="32">
        <v>0</v>
      </c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1718</v>
      </c>
      <c r="B1001" s="111" t="s">
        <v>252</v>
      </c>
      <c r="C1001" s="112" t="s">
        <v>253</v>
      </c>
      <c r="D1001" s="21">
        <f t="shared" si="30"/>
        <v>0</v>
      </c>
      <c r="E1001" s="24">
        <f t="shared" si="31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>
        <v>0</v>
      </c>
      <c r="S1001" s="32">
        <v>0</v>
      </c>
      <c r="T1001" s="113">
        <v>0</v>
      </c>
      <c r="U1001" s="113">
        <v>0</v>
      </c>
      <c r="V1001" s="31">
        <v>0</v>
      </c>
      <c r="W1001" s="32">
        <v>0</v>
      </c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1718</v>
      </c>
      <c r="B1002" s="111" t="s">
        <v>254</v>
      </c>
      <c r="C1002" s="112" t="s">
        <v>255</v>
      </c>
      <c r="D1002" s="21">
        <f t="shared" si="30"/>
        <v>0</v>
      </c>
      <c r="E1002" s="24">
        <f t="shared" si="31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1718</v>
      </c>
      <c r="B1003" s="111" t="s">
        <v>256</v>
      </c>
      <c r="C1003" s="112" t="s">
        <v>257</v>
      </c>
      <c r="D1003" s="21">
        <f t="shared" si="30"/>
        <v>0</v>
      </c>
      <c r="E1003" s="24">
        <f t="shared" si="31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>
        <v>0</v>
      </c>
      <c r="S1003" s="32">
        <v>0</v>
      </c>
      <c r="T1003" s="113">
        <v>0</v>
      </c>
      <c r="U1003" s="113">
        <v>0</v>
      </c>
      <c r="V1003" s="31">
        <v>0</v>
      </c>
      <c r="W1003" s="32">
        <v>0</v>
      </c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1718</v>
      </c>
      <c r="B1004" s="111" t="s">
        <v>258</v>
      </c>
      <c r="C1004" s="112" t="s">
        <v>259</v>
      </c>
      <c r="D1004" s="21">
        <f t="shared" si="30"/>
        <v>0</v>
      </c>
      <c r="E1004" s="24">
        <f t="shared" si="31"/>
        <v>0</v>
      </c>
      <c r="F1004" s="104">
        <v>0</v>
      </c>
      <c r="G1004" s="104">
        <v>0</v>
      </c>
      <c r="H1004" s="105">
        <v>0</v>
      </c>
      <c r="I1004" s="105">
        <v>0</v>
      </c>
      <c r="J1004" s="31">
        <v>0</v>
      </c>
      <c r="K1004" s="32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>
        <v>0</v>
      </c>
      <c r="S1004" s="107">
        <v>0</v>
      </c>
      <c r="T1004" s="105">
        <v>0</v>
      </c>
      <c r="U1004" s="105">
        <v>0</v>
      </c>
      <c r="V1004" s="106">
        <v>0</v>
      </c>
      <c r="W1004" s="107">
        <v>0</v>
      </c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1718</v>
      </c>
      <c r="B1005" s="111" t="s">
        <v>260</v>
      </c>
      <c r="C1005" s="112" t="s">
        <v>261</v>
      </c>
      <c r="D1005" s="21">
        <f t="shared" si="30"/>
        <v>0</v>
      </c>
      <c r="E1005" s="24">
        <f t="shared" si="31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1718</v>
      </c>
      <c r="B1006" s="111" t="s">
        <v>262</v>
      </c>
      <c r="C1006" s="112" t="s">
        <v>263</v>
      </c>
      <c r="D1006" s="21">
        <f t="shared" si="30"/>
        <v>0</v>
      </c>
      <c r="E1006" s="24">
        <f t="shared" si="31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>
        <v>0</v>
      </c>
      <c r="S1006" s="107">
        <v>0</v>
      </c>
      <c r="T1006" s="105">
        <v>0</v>
      </c>
      <c r="U1006" s="105">
        <v>0</v>
      </c>
      <c r="V1006" s="106">
        <v>0</v>
      </c>
      <c r="W1006" s="107">
        <v>0</v>
      </c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1718</v>
      </c>
      <c r="B1007" s="111" t="s">
        <v>264</v>
      </c>
      <c r="C1007" s="112" t="s">
        <v>265</v>
      </c>
      <c r="D1007" s="21">
        <f t="shared" si="30"/>
        <v>0</v>
      </c>
      <c r="E1007" s="24">
        <f t="shared" si="31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>
        <v>0</v>
      </c>
      <c r="S1007" s="107">
        <v>0</v>
      </c>
      <c r="T1007" s="105">
        <v>0</v>
      </c>
      <c r="U1007" s="105">
        <v>0</v>
      </c>
      <c r="V1007" s="106">
        <v>0</v>
      </c>
      <c r="W1007" s="107">
        <v>0</v>
      </c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1718</v>
      </c>
      <c r="B1008" s="111" t="s">
        <v>266</v>
      </c>
      <c r="C1008" s="112" t="s">
        <v>267</v>
      </c>
      <c r="D1008" s="21">
        <f t="shared" si="30"/>
        <v>0</v>
      </c>
      <c r="E1008" s="24">
        <f t="shared" si="31"/>
        <v>15593.43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1718</v>
      </c>
      <c r="B1009" s="111" t="s">
        <v>268</v>
      </c>
      <c r="C1009" s="112" t="s">
        <v>269</v>
      </c>
      <c r="D1009" s="21">
        <f t="shared" si="30"/>
        <v>0</v>
      </c>
      <c r="E1009" s="24">
        <f t="shared" si="31"/>
        <v>121855.05</v>
      </c>
      <c r="F1009" s="104">
        <v>0</v>
      </c>
      <c r="G1009" s="104">
        <v>15719.17</v>
      </c>
      <c r="H1009" s="113">
        <v>0</v>
      </c>
      <c r="I1009" s="113">
        <v>15090.41</v>
      </c>
      <c r="J1009" s="106">
        <v>0</v>
      </c>
      <c r="K1009" s="107">
        <v>15593.43</v>
      </c>
      <c r="L1009" s="113">
        <v>0</v>
      </c>
      <c r="M1009" s="113">
        <v>15593.43</v>
      </c>
      <c r="N1009" s="31">
        <v>0</v>
      </c>
      <c r="O1009" s="32">
        <v>14084.38</v>
      </c>
      <c r="P1009" s="105">
        <v>0</v>
      </c>
      <c r="Q1009" s="105">
        <v>15593.42</v>
      </c>
      <c r="R1009" s="31">
        <v>0</v>
      </c>
      <c r="S1009" s="32">
        <v>15090.41</v>
      </c>
      <c r="T1009" s="113">
        <v>0</v>
      </c>
      <c r="U1009" s="113">
        <v>15593.42</v>
      </c>
      <c r="V1009" s="31">
        <v>0</v>
      </c>
      <c r="W1009" s="32">
        <v>15090.41</v>
      </c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1718</v>
      </c>
      <c r="B1010" s="111" t="s">
        <v>270</v>
      </c>
      <c r="C1010" s="112" t="s">
        <v>271</v>
      </c>
      <c r="D1010" s="21">
        <f t="shared" si="30"/>
        <v>0</v>
      </c>
      <c r="E1010" s="24">
        <f t="shared" si="31"/>
        <v>0</v>
      </c>
      <c r="F1010" s="104">
        <v>0</v>
      </c>
      <c r="G1010" s="104">
        <v>0</v>
      </c>
      <c r="H1010" s="105">
        <v>0</v>
      </c>
      <c r="I1010" s="105">
        <v>0</v>
      </c>
      <c r="J1010" s="31">
        <v>0</v>
      </c>
      <c r="K1010" s="32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>
        <v>0</v>
      </c>
      <c r="S1010" s="107">
        <v>0</v>
      </c>
      <c r="T1010" s="105">
        <v>0</v>
      </c>
      <c r="U1010" s="105">
        <v>0</v>
      </c>
      <c r="V1010" s="106">
        <v>0</v>
      </c>
      <c r="W1010" s="107">
        <v>0</v>
      </c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1718</v>
      </c>
      <c r="B1011" s="111" t="s">
        <v>272</v>
      </c>
      <c r="C1011" s="112" t="s">
        <v>273</v>
      </c>
      <c r="D1011" s="21">
        <f t="shared" si="30"/>
        <v>0</v>
      </c>
      <c r="E1011" s="24">
        <f t="shared" si="31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1718</v>
      </c>
      <c r="B1012" s="111" t="s">
        <v>274</v>
      </c>
      <c r="C1012" s="112" t="s">
        <v>275</v>
      </c>
      <c r="D1012" s="21">
        <f t="shared" si="30"/>
        <v>0</v>
      </c>
      <c r="E1012" s="24">
        <f t="shared" si="31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>
        <v>0</v>
      </c>
      <c r="S1012" s="107">
        <v>0</v>
      </c>
      <c r="T1012" s="105">
        <v>0</v>
      </c>
      <c r="U1012" s="105">
        <v>0</v>
      </c>
      <c r="V1012" s="106">
        <v>0</v>
      </c>
      <c r="W1012" s="107">
        <v>0</v>
      </c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1718</v>
      </c>
      <c r="B1013" s="111" t="s">
        <v>276</v>
      </c>
      <c r="C1013" s="112" t="s">
        <v>277</v>
      </c>
      <c r="D1013" s="21">
        <f t="shared" si="30"/>
        <v>0</v>
      </c>
      <c r="E1013" s="24">
        <f t="shared" si="31"/>
        <v>0</v>
      </c>
      <c r="F1013" s="104"/>
      <c r="G1013" s="104"/>
      <c r="H1013" s="113"/>
      <c r="I1013" s="113"/>
      <c r="J1013" s="106"/>
      <c r="K1013" s="107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1718</v>
      </c>
      <c r="B1014" s="111" t="s">
        <v>278</v>
      </c>
      <c r="C1014" s="112" t="s">
        <v>279</v>
      </c>
      <c r="D1014" s="21">
        <f t="shared" si="30"/>
        <v>0</v>
      </c>
      <c r="E1014" s="24">
        <f t="shared" si="31"/>
        <v>0</v>
      </c>
      <c r="F1014" s="104"/>
      <c r="G1014" s="104"/>
      <c r="H1014" s="105"/>
      <c r="I1014" s="105"/>
      <c r="J1014" s="31"/>
      <c r="K1014" s="32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1718</v>
      </c>
      <c r="B1015" s="111" t="s">
        <v>280</v>
      </c>
      <c r="C1015" s="112" t="s">
        <v>1566</v>
      </c>
      <c r="D1015" s="21">
        <f t="shared" si="30"/>
        <v>0</v>
      </c>
      <c r="E1015" s="24">
        <f t="shared" si="31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1718</v>
      </c>
      <c r="B1016" s="111" t="s">
        <v>281</v>
      </c>
      <c r="C1016" s="112" t="s">
        <v>282</v>
      </c>
      <c r="D1016" s="21">
        <f t="shared" si="30"/>
        <v>0</v>
      </c>
      <c r="E1016" s="24">
        <f t="shared" si="31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1718</v>
      </c>
      <c r="B1017" s="111" t="s">
        <v>283</v>
      </c>
      <c r="C1017" s="112" t="s">
        <v>284</v>
      </c>
      <c r="D1017" s="21">
        <f t="shared" si="30"/>
        <v>0</v>
      </c>
      <c r="E1017" s="24">
        <f t="shared" si="31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1718</v>
      </c>
      <c r="B1018" s="111" t="s">
        <v>285</v>
      </c>
      <c r="C1018" s="112" t="s">
        <v>286</v>
      </c>
      <c r="D1018" s="21">
        <f t="shared" si="30"/>
        <v>0</v>
      </c>
      <c r="E1018" s="24">
        <f t="shared" si="31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1718</v>
      </c>
      <c r="B1019" s="111" t="s">
        <v>287</v>
      </c>
      <c r="C1019" s="112" t="s">
        <v>288</v>
      </c>
      <c r="D1019" s="21">
        <f t="shared" si="30"/>
        <v>0</v>
      </c>
      <c r="E1019" s="24">
        <f t="shared" si="31"/>
        <v>0</v>
      </c>
      <c r="F1019" s="104"/>
      <c r="G1019" s="104"/>
      <c r="H1019" s="113"/>
      <c r="I1019" s="113"/>
      <c r="J1019" s="106"/>
      <c r="K1019" s="107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1718</v>
      </c>
      <c r="B1020" s="111" t="s">
        <v>289</v>
      </c>
      <c r="C1020" s="112" t="s">
        <v>290</v>
      </c>
      <c r="D1020" s="21">
        <f t="shared" si="30"/>
        <v>0</v>
      </c>
      <c r="E1020" s="24">
        <f t="shared" si="31"/>
        <v>0</v>
      </c>
      <c r="F1020" s="104"/>
      <c r="G1020" s="104"/>
      <c r="H1020" s="105"/>
      <c r="I1020" s="105"/>
      <c r="J1020" s="31"/>
      <c r="K1020" s="32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1718</v>
      </c>
      <c r="B1021" s="111" t="s">
        <v>291</v>
      </c>
      <c r="C1021" s="112" t="s">
        <v>1567</v>
      </c>
      <c r="D1021" s="21">
        <f t="shared" si="30"/>
        <v>0</v>
      </c>
      <c r="E1021" s="24">
        <f t="shared" si="31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1718</v>
      </c>
      <c r="B1022" s="111" t="s">
        <v>292</v>
      </c>
      <c r="C1022" s="112" t="s">
        <v>293</v>
      </c>
      <c r="D1022" s="21">
        <f t="shared" si="30"/>
        <v>0</v>
      </c>
      <c r="E1022" s="24">
        <f t="shared" si="31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1718</v>
      </c>
      <c r="B1023" s="111" t="s">
        <v>294</v>
      </c>
      <c r="C1023" s="112" t="s">
        <v>295</v>
      </c>
      <c r="D1023" s="21">
        <f t="shared" si="30"/>
        <v>0</v>
      </c>
      <c r="E1023" s="24">
        <f t="shared" si="31"/>
        <v>0</v>
      </c>
      <c r="F1023" s="104"/>
      <c r="G1023" s="104"/>
      <c r="H1023" s="113"/>
      <c r="I1023" s="113"/>
      <c r="J1023" s="106"/>
      <c r="K1023" s="107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1718</v>
      </c>
      <c r="B1024" s="111" t="s">
        <v>296</v>
      </c>
      <c r="C1024" s="112" t="s">
        <v>1568</v>
      </c>
      <c r="D1024" s="21">
        <f t="shared" si="30"/>
        <v>0</v>
      </c>
      <c r="E1024" s="24">
        <f t="shared" si="31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1718</v>
      </c>
      <c r="B1025" s="111" t="s">
        <v>297</v>
      </c>
      <c r="C1025" s="112" t="s">
        <v>298</v>
      </c>
      <c r="D1025" s="21">
        <f t="shared" si="30"/>
        <v>0</v>
      </c>
      <c r="E1025" s="24">
        <f t="shared" si="31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1718</v>
      </c>
      <c r="B1026" s="111" t="s">
        <v>299</v>
      </c>
      <c r="C1026" s="112" t="s">
        <v>300</v>
      </c>
      <c r="D1026" s="21">
        <f t="shared" si="30"/>
        <v>0</v>
      </c>
      <c r="E1026" s="24">
        <f t="shared" si="31"/>
        <v>0</v>
      </c>
      <c r="F1026" s="104"/>
      <c r="G1026" s="104"/>
      <c r="H1026" s="105"/>
      <c r="I1026" s="105"/>
      <c r="J1026" s="31"/>
      <c r="K1026" s="32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1718</v>
      </c>
      <c r="B1027" s="111" t="s">
        <v>301</v>
      </c>
      <c r="C1027" s="112" t="s">
        <v>1569</v>
      </c>
      <c r="D1027" s="21">
        <f t="shared" ref="D1027:D1090" si="32">F1027+H1027+J1028+L1027+N1027+P1027+R1027+T1027+V1027+X1027+Z1027+AB1027</f>
        <v>0</v>
      </c>
      <c r="E1027" s="24">
        <f t="shared" ref="E1027:E1090" si="33">G1027+I1027+K1028+M1027+O1027+Q1027+S1027+U1027+W1027+Y1027+AA1027+AC1027</f>
        <v>0</v>
      </c>
      <c r="F1027" s="104"/>
      <c r="G1027" s="104"/>
      <c r="H1027" s="113"/>
      <c r="I1027" s="113"/>
      <c r="J1027" s="106"/>
      <c r="K1027" s="107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1718</v>
      </c>
      <c r="B1028" s="111" t="s">
        <v>302</v>
      </c>
      <c r="C1028" s="112" t="s">
        <v>303</v>
      </c>
      <c r="D1028" s="21">
        <f t="shared" si="32"/>
        <v>0</v>
      </c>
      <c r="E1028" s="24">
        <f t="shared" si="33"/>
        <v>0</v>
      </c>
      <c r="F1028" s="104"/>
      <c r="G1028" s="104"/>
      <c r="H1028" s="105"/>
      <c r="I1028" s="105"/>
      <c r="J1028" s="31"/>
      <c r="K1028" s="32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1718</v>
      </c>
      <c r="B1029" s="111" t="s">
        <v>304</v>
      </c>
      <c r="C1029" s="112" t="s">
        <v>305</v>
      </c>
      <c r="D1029" s="21">
        <f t="shared" si="32"/>
        <v>0</v>
      </c>
      <c r="E1029" s="24">
        <f t="shared" si="33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1718</v>
      </c>
      <c r="B1030" s="111" t="s">
        <v>306</v>
      </c>
      <c r="C1030" s="112" t="s">
        <v>307</v>
      </c>
      <c r="D1030" s="21">
        <f t="shared" si="32"/>
        <v>0</v>
      </c>
      <c r="E1030" s="24">
        <f t="shared" si="33"/>
        <v>0</v>
      </c>
      <c r="F1030" s="104"/>
      <c r="G1030" s="104"/>
      <c r="H1030" s="113"/>
      <c r="I1030" s="113"/>
      <c r="J1030" s="106"/>
      <c r="K1030" s="107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1718</v>
      </c>
      <c r="B1031" s="111" t="s">
        <v>308</v>
      </c>
      <c r="C1031" s="112" t="s">
        <v>309</v>
      </c>
      <c r="D1031" s="21">
        <f t="shared" si="32"/>
        <v>513958</v>
      </c>
      <c r="E1031" s="24">
        <f t="shared" si="33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31">
        <v>0</v>
      </c>
      <c r="K1031" s="32">
        <v>0</v>
      </c>
      <c r="L1031" s="105">
        <v>244602</v>
      </c>
      <c r="M1031" s="105">
        <v>0</v>
      </c>
      <c r="N1031" s="106">
        <v>107856</v>
      </c>
      <c r="O1031" s="107">
        <v>0</v>
      </c>
      <c r="P1031" s="113">
        <v>0</v>
      </c>
      <c r="Q1031" s="113">
        <v>0</v>
      </c>
      <c r="R1031" s="106">
        <v>43500</v>
      </c>
      <c r="S1031" s="107">
        <v>0</v>
      </c>
      <c r="T1031" s="105">
        <v>0</v>
      </c>
      <c r="U1031" s="105">
        <v>0</v>
      </c>
      <c r="V1031" s="106">
        <v>20000</v>
      </c>
      <c r="W1031" s="107">
        <v>0</v>
      </c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1718</v>
      </c>
      <c r="B1032" s="111" t="s">
        <v>310</v>
      </c>
      <c r="C1032" s="112" t="s">
        <v>311</v>
      </c>
      <c r="D1032" s="21">
        <f t="shared" si="32"/>
        <v>0</v>
      </c>
      <c r="E1032" s="24">
        <f t="shared" si="33"/>
        <v>0</v>
      </c>
      <c r="F1032" s="104">
        <v>0</v>
      </c>
      <c r="G1032" s="104">
        <v>0</v>
      </c>
      <c r="H1032" s="113">
        <v>0</v>
      </c>
      <c r="I1032" s="113">
        <v>0</v>
      </c>
      <c r="J1032" s="106">
        <v>0</v>
      </c>
      <c r="K1032" s="107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0</v>
      </c>
      <c r="W1032" s="32">
        <v>0</v>
      </c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1718</v>
      </c>
      <c r="B1033" s="111" t="s">
        <v>312</v>
      </c>
      <c r="C1033" s="112" t="s">
        <v>313</v>
      </c>
      <c r="D1033" s="21">
        <f t="shared" si="32"/>
        <v>0</v>
      </c>
      <c r="E1033" s="24">
        <f t="shared" si="33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0</v>
      </c>
      <c r="U1033" s="113">
        <v>0</v>
      </c>
      <c r="V1033" s="31">
        <v>0</v>
      </c>
      <c r="W1033" s="32">
        <v>0</v>
      </c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1718</v>
      </c>
      <c r="B1034" s="111" t="s">
        <v>314</v>
      </c>
      <c r="C1034" s="112" t="s">
        <v>315</v>
      </c>
      <c r="D1034" s="21">
        <f t="shared" si="32"/>
        <v>27400</v>
      </c>
      <c r="E1034" s="24">
        <f t="shared" si="33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0</v>
      </c>
      <c r="U1034" s="113">
        <v>0</v>
      </c>
      <c r="V1034" s="31">
        <v>27400</v>
      </c>
      <c r="W1034" s="32">
        <v>0</v>
      </c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1718</v>
      </c>
      <c r="B1035" s="111" t="s">
        <v>316</v>
      </c>
      <c r="C1035" s="112" t="s">
        <v>317</v>
      </c>
      <c r="D1035" s="21">
        <f t="shared" si="32"/>
        <v>0</v>
      </c>
      <c r="E1035" s="24">
        <f t="shared" si="33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1718</v>
      </c>
      <c r="B1036" s="111" t="s">
        <v>318</v>
      </c>
      <c r="C1036" s="112" t="s">
        <v>319</v>
      </c>
      <c r="D1036" s="21">
        <f t="shared" si="32"/>
        <v>0</v>
      </c>
      <c r="E1036" s="24">
        <f t="shared" si="33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1718</v>
      </c>
      <c r="B1037" s="111" t="s">
        <v>320</v>
      </c>
      <c r="C1037" s="112" t="s">
        <v>321</v>
      </c>
      <c r="D1037" s="21">
        <f t="shared" si="32"/>
        <v>3972842</v>
      </c>
      <c r="E1037" s="24">
        <f t="shared" si="33"/>
        <v>0</v>
      </c>
      <c r="F1037" s="104">
        <v>0</v>
      </c>
      <c r="G1037" s="104">
        <v>0</v>
      </c>
      <c r="H1037" s="113">
        <v>799900</v>
      </c>
      <c r="I1037" s="113">
        <v>0</v>
      </c>
      <c r="J1037" s="31">
        <v>0</v>
      </c>
      <c r="K1037" s="32">
        <v>0</v>
      </c>
      <c r="L1037" s="113">
        <v>195000</v>
      </c>
      <c r="M1037" s="113">
        <v>0</v>
      </c>
      <c r="N1037" s="31">
        <v>495000</v>
      </c>
      <c r="O1037" s="32">
        <v>0</v>
      </c>
      <c r="P1037" s="113">
        <v>1283800</v>
      </c>
      <c r="Q1037" s="113">
        <v>0</v>
      </c>
      <c r="R1037" s="31">
        <v>799002</v>
      </c>
      <c r="S1037" s="32">
        <v>0</v>
      </c>
      <c r="T1037" s="113">
        <v>375000</v>
      </c>
      <c r="U1037" s="113">
        <v>0</v>
      </c>
      <c r="V1037" s="31">
        <v>0</v>
      </c>
      <c r="W1037" s="32">
        <v>0</v>
      </c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1718</v>
      </c>
      <c r="B1038" s="111" t="s">
        <v>322</v>
      </c>
      <c r="C1038" s="112" t="s">
        <v>323</v>
      </c>
      <c r="D1038" s="21">
        <f t="shared" si="32"/>
        <v>230000</v>
      </c>
      <c r="E1038" s="24">
        <f t="shared" si="33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>
        <v>25140</v>
      </c>
      <c r="K1038" s="32">
        <v>0</v>
      </c>
      <c r="L1038" s="113">
        <v>196000</v>
      </c>
      <c r="M1038" s="113">
        <v>0</v>
      </c>
      <c r="N1038" s="31">
        <v>34000</v>
      </c>
      <c r="O1038" s="32">
        <v>0</v>
      </c>
      <c r="P1038" s="113">
        <v>0</v>
      </c>
      <c r="Q1038" s="113">
        <v>0</v>
      </c>
      <c r="R1038" s="31">
        <v>0</v>
      </c>
      <c r="S1038" s="32">
        <v>0</v>
      </c>
      <c r="T1038" s="113">
        <v>0</v>
      </c>
      <c r="U1038" s="113">
        <v>0</v>
      </c>
      <c r="V1038" s="31">
        <v>0</v>
      </c>
      <c r="W1038" s="32">
        <v>0</v>
      </c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1718</v>
      </c>
      <c r="B1039" s="111" t="s">
        <v>324</v>
      </c>
      <c r="C1039" s="112" t="s">
        <v>325</v>
      </c>
      <c r="D1039" s="21">
        <f t="shared" si="32"/>
        <v>518000</v>
      </c>
      <c r="E1039" s="24">
        <f t="shared" si="33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>
        <v>0</v>
      </c>
      <c r="S1039" s="32">
        <v>0</v>
      </c>
      <c r="T1039" s="113">
        <v>0</v>
      </c>
      <c r="U1039" s="113">
        <v>0</v>
      </c>
      <c r="V1039" s="31">
        <v>518000</v>
      </c>
      <c r="W1039" s="32">
        <v>0</v>
      </c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1718</v>
      </c>
      <c r="B1040" s="111" t="s">
        <v>326</v>
      </c>
      <c r="C1040" s="112" t="s">
        <v>327</v>
      </c>
      <c r="D1040" s="21">
        <f t="shared" si="32"/>
        <v>1090</v>
      </c>
      <c r="E1040" s="24">
        <f t="shared" si="33"/>
        <v>12943.28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>
        <v>0</v>
      </c>
      <c r="S1040" s="32">
        <v>0</v>
      </c>
      <c r="T1040" s="113">
        <v>0</v>
      </c>
      <c r="U1040" s="113">
        <v>0</v>
      </c>
      <c r="V1040" s="31">
        <v>0</v>
      </c>
      <c r="W1040" s="32">
        <v>0</v>
      </c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1718</v>
      </c>
      <c r="B1041" s="65" t="s">
        <v>328</v>
      </c>
      <c r="C1041" s="66" t="s">
        <v>329</v>
      </c>
      <c r="D1041" s="21">
        <f t="shared" si="32"/>
        <v>0</v>
      </c>
      <c r="E1041" s="24">
        <f t="shared" si="33"/>
        <v>169896.48</v>
      </c>
      <c r="F1041" s="104">
        <v>0</v>
      </c>
      <c r="G1041" s="104">
        <v>12370.28</v>
      </c>
      <c r="H1041" s="113">
        <v>0</v>
      </c>
      <c r="I1041" s="113">
        <v>13813.62</v>
      </c>
      <c r="J1041" s="31">
        <v>1090</v>
      </c>
      <c r="K1041" s="32">
        <v>12943.28</v>
      </c>
      <c r="L1041" s="113">
        <v>0</v>
      </c>
      <c r="M1041" s="113">
        <v>12941.28</v>
      </c>
      <c r="N1041" s="31">
        <v>0</v>
      </c>
      <c r="O1041" s="32">
        <v>20020.59</v>
      </c>
      <c r="P1041" s="113">
        <v>0</v>
      </c>
      <c r="Q1041" s="113">
        <v>22266.42</v>
      </c>
      <c r="R1041" s="31">
        <v>0</v>
      </c>
      <c r="S1041" s="32">
        <v>18744.12</v>
      </c>
      <c r="T1041" s="113">
        <v>0</v>
      </c>
      <c r="U1041" s="113">
        <v>17498.5</v>
      </c>
      <c r="V1041" s="31">
        <v>0</v>
      </c>
      <c r="W1041" s="32">
        <v>15967.34</v>
      </c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1718</v>
      </c>
      <c r="B1042" s="65" t="s">
        <v>330</v>
      </c>
      <c r="C1042" s="66" t="s">
        <v>331</v>
      </c>
      <c r="D1042" s="21">
        <f t="shared" si="32"/>
        <v>1184.8399999999999</v>
      </c>
      <c r="E1042" s="24">
        <f t="shared" si="33"/>
        <v>294466.58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>
        <v>0</v>
      </c>
      <c r="K1042" s="32">
        <v>36274.33</v>
      </c>
      <c r="L1042" s="113">
        <v>0</v>
      </c>
      <c r="M1042" s="113">
        <v>33904.660000000003</v>
      </c>
      <c r="N1042" s="31">
        <v>0</v>
      </c>
      <c r="O1042" s="32">
        <v>30623.56</v>
      </c>
      <c r="P1042" s="113">
        <v>0</v>
      </c>
      <c r="Q1042" s="113">
        <v>33904.660000000003</v>
      </c>
      <c r="R1042" s="31">
        <v>0</v>
      </c>
      <c r="S1042" s="32">
        <v>32810.959999999999</v>
      </c>
      <c r="T1042" s="113">
        <v>0</v>
      </c>
      <c r="U1042" s="113">
        <v>33904.660000000003</v>
      </c>
      <c r="V1042" s="31">
        <v>0</v>
      </c>
      <c r="W1042" s="32">
        <v>32810.959999999999</v>
      </c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1718</v>
      </c>
      <c r="B1043" s="111" t="s">
        <v>332</v>
      </c>
      <c r="C1043" s="112" t="s">
        <v>333</v>
      </c>
      <c r="D1043" s="21">
        <f t="shared" si="32"/>
        <v>2730.87</v>
      </c>
      <c r="E1043" s="24">
        <f t="shared" si="33"/>
        <v>211857.78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>
        <v>0</v>
      </c>
      <c r="K1043" s="32">
        <v>29791.5</v>
      </c>
      <c r="L1043" s="113">
        <v>0</v>
      </c>
      <c r="M1043" s="113">
        <v>27411.48</v>
      </c>
      <c r="N1043" s="31">
        <v>0</v>
      </c>
      <c r="O1043" s="32">
        <v>24704.05</v>
      </c>
      <c r="P1043" s="113">
        <v>0</v>
      </c>
      <c r="Q1043" s="113">
        <v>25746.82</v>
      </c>
      <c r="R1043" s="31">
        <v>0</v>
      </c>
      <c r="S1043" s="32">
        <v>24916.27</v>
      </c>
      <c r="T1043" s="113">
        <v>0</v>
      </c>
      <c r="U1043" s="113">
        <v>25746.82</v>
      </c>
      <c r="V1043" s="31">
        <v>0</v>
      </c>
      <c r="W1043" s="32">
        <v>24916.27</v>
      </c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1718</v>
      </c>
      <c r="B1044" s="111" t="s">
        <v>334</v>
      </c>
      <c r="C1044" s="112" t="s">
        <v>335</v>
      </c>
      <c r="D1044" s="21">
        <f t="shared" si="32"/>
        <v>0</v>
      </c>
      <c r="E1044" s="24">
        <f t="shared" si="33"/>
        <v>23821.239999999998</v>
      </c>
      <c r="F1044" s="104">
        <v>0</v>
      </c>
      <c r="G1044" s="104">
        <v>3678.53</v>
      </c>
      <c r="H1044" s="113">
        <v>0</v>
      </c>
      <c r="I1044" s="113">
        <v>2717.1</v>
      </c>
      <c r="J1044" s="31">
        <v>1741.73</v>
      </c>
      <c r="K1044" s="32">
        <v>2807.67</v>
      </c>
      <c r="L1044" s="113">
        <v>0</v>
      </c>
      <c r="M1044" s="113">
        <v>2807.66</v>
      </c>
      <c r="N1044" s="31">
        <v>0</v>
      </c>
      <c r="O1044" s="32">
        <v>2531.39</v>
      </c>
      <c r="P1044" s="113">
        <v>0</v>
      </c>
      <c r="Q1044" s="113">
        <v>2697.25</v>
      </c>
      <c r="R1044" s="31">
        <v>0</v>
      </c>
      <c r="S1044" s="32">
        <v>2610.25</v>
      </c>
      <c r="T1044" s="113">
        <v>0</v>
      </c>
      <c r="U1044" s="113">
        <v>2697.25</v>
      </c>
      <c r="V1044" s="31">
        <v>0</v>
      </c>
      <c r="W1044" s="32">
        <v>3060.66</v>
      </c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1718</v>
      </c>
      <c r="B1045" s="111" t="s">
        <v>336</v>
      </c>
      <c r="C1045" s="112" t="s">
        <v>337</v>
      </c>
      <c r="D1045" s="21">
        <f t="shared" si="32"/>
        <v>4.13</v>
      </c>
      <c r="E1045" s="24">
        <f t="shared" si="33"/>
        <v>4258.58</v>
      </c>
      <c r="F1045" s="104">
        <v>4.13</v>
      </c>
      <c r="G1045" s="104">
        <v>1023.42</v>
      </c>
      <c r="H1045" s="113">
        <v>0</v>
      </c>
      <c r="I1045" s="113">
        <v>994.68</v>
      </c>
      <c r="J1045" s="31">
        <v>0</v>
      </c>
      <c r="K1045" s="32">
        <v>1021.15</v>
      </c>
      <c r="L1045" s="113">
        <v>0</v>
      </c>
      <c r="M1045" s="113">
        <v>487.51</v>
      </c>
      <c r="N1045" s="31">
        <v>0</v>
      </c>
      <c r="O1045" s="32">
        <v>440.33</v>
      </c>
      <c r="P1045" s="113">
        <v>0</v>
      </c>
      <c r="Q1045" s="113">
        <v>479.93</v>
      </c>
      <c r="R1045" s="31">
        <v>0</v>
      </c>
      <c r="S1045" s="32">
        <v>274.52</v>
      </c>
      <c r="T1045" s="113">
        <v>0</v>
      </c>
      <c r="U1045" s="113">
        <v>283.67</v>
      </c>
      <c r="V1045" s="31">
        <v>0</v>
      </c>
      <c r="W1045" s="32">
        <v>274.52</v>
      </c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1718</v>
      </c>
      <c r="B1046" s="111" t="s">
        <v>338</v>
      </c>
      <c r="C1046" s="112" t="s">
        <v>339</v>
      </c>
      <c r="D1046" s="21">
        <f t="shared" si="32"/>
        <v>0</v>
      </c>
      <c r="E1046" s="24">
        <f t="shared" si="33"/>
        <v>184767.73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1718</v>
      </c>
      <c r="B1047" s="111" t="s">
        <v>340</v>
      </c>
      <c r="C1047" s="112" t="s">
        <v>341</v>
      </c>
      <c r="D1047" s="21">
        <f t="shared" si="32"/>
        <v>10695.56</v>
      </c>
      <c r="E1047" s="24">
        <f t="shared" si="33"/>
        <v>1521683.7300000002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>
        <v>0</v>
      </c>
      <c r="K1047" s="32">
        <v>184767.73</v>
      </c>
      <c r="L1047" s="113">
        <v>0</v>
      </c>
      <c r="M1047" s="113">
        <v>177289.69</v>
      </c>
      <c r="N1047" s="31">
        <v>0.01</v>
      </c>
      <c r="O1047" s="32">
        <v>163047.07</v>
      </c>
      <c r="P1047" s="113">
        <v>0</v>
      </c>
      <c r="Q1047" s="113">
        <v>204291.86</v>
      </c>
      <c r="R1047" s="31">
        <v>0</v>
      </c>
      <c r="S1047" s="32">
        <v>199248.41</v>
      </c>
      <c r="T1047" s="113">
        <v>0</v>
      </c>
      <c r="U1047" s="113">
        <v>217721.51</v>
      </c>
      <c r="V1047" s="31">
        <v>0</v>
      </c>
      <c r="W1047" s="32">
        <v>205944.33</v>
      </c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1718</v>
      </c>
      <c r="B1048" s="111" t="s">
        <v>342</v>
      </c>
      <c r="C1048" s="112" t="s">
        <v>343</v>
      </c>
      <c r="D1048" s="21">
        <f t="shared" si="32"/>
        <v>0</v>
      </c>
      <c r="E1048" s="24">
        <f t="shared" si="33"/>
        <v>100415.79</v>
      </c>
      <c r="F1048" s="104">
        <v>0</v>
      </c>
      <c r="G1048" s="104">
        <v>10426.02</v>
      </c>
      <c r="H1048" s="113">
        <v>0</v>
      </c>
      <c r="I1048" s="113">
        <v>6778.08</v>
      </c>
      <c r="J1048" s="31">
        <v>3030.08</v>
      </c>
      <c r="K1048" s="32">
        <v>7004.02</v>
      </c>
      <c r="L1048" s="113">
        <v>0</v>
      </c>
      <c r="M1048" s="113">
        <v>7715.74</v>
      </c>
      <c r="N1048" s="31">
        <v>0</v>
      </c>
      <c r="O1048" s="32">
        <v>17529.79</v>
      </c>
      <c r="P1048" s="113">
        <v>0</v>
      </c>
      <c r="Q1048" s="113">
        <v>14227.16</v>
      </c>
      <c r="R1048" s="31">
        <v>0</v>
      </c>
      <c r="S1048" s="32">
        <v>13768.22</v>
      </c>
      <c r="T1048" s="113">
        <v>0</v>
      </c>
      <c r="U1048" s="113">
        <v>14128.56</v>
      </c>
      <c r="V1048" s="31">
        <v>0</v>
      </c>
      <c r="W1048" s="32">
        <v>10990.14</v>
      </c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1718</v>
      </c>
      <c r="B1049" s="111" t="s">
        <v>344</v>
      </c>
      <c r="C1049" s="112" t="s">
        <v>345</v>
      </c>
      <c r="D1049" s="21">
        <f t="shared" si="32"/>
        <v>110.24</v>
      </c>
      <c r="E1049" s="24">
        <f t="shared" si="33"/>
        <v>30917.730000000003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>
        <v>0</v>
      </c>
      <c r="K1049" s="32">
        <v>4852.08</v>
      </c>
      <c r="L1049" s="113">
        <v>0</v>
      </c>
      <c r="M1049" s="113">
        <v>4631.6000000000004</v>
      </c>
      <c r="N1049" s="31">
        <v>0</v>
      </c>
      <c r="O1049" s="32">
        <v>4183.38</v>
      </c>
      <c r="P1049" s="113">
        <v>0</v>
      </c>
      <c r="Q1049" s="113">
        <v>4628.6000000000004</v>
      </c>
      <c r="R1049" s="31">
        <v>0</v>
      </c>
      <c r="S1049" s="32">
        <v>2756.16</v>
      </c>
      <c r="T1049" s="113">
        <v>0</v>
      </c>
      <c r="U1049" s="113">
        <v>2848.04</v>
      </c>
      <c r="V1049" s="31">
        <v>0</v>
      </c>
      <c r="W1049" s="32">
        <v>2756.16</v>
      </c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1718</v>
      </c>
      <c r="B1050" s="111" t="s">
        <v>346</v>
      </c>
      <c r="C1050" s="112" t="s">
        <v>347</v>
      </c>
      <c r="D1050" s="21">
        <f t="shared" si="32"/>
        <v>0</v>
      </c>
      <c r="E1050" s="24">
        <f t="shared" si="33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>
        <v>0</v>
      </c>
      <c r="S1050" s="32">
        <v>0</v>
      </c>
      <c r="T1050" s="113">
        <v>0</v>
      </c>
      <c r="U1050" s="113">
        <v>0</v>
      </c>
      <c r="V1050" s="31">
        <v>0</v>
      </c>
      <c r="W1050" s="32">
        <v>0</v>
      </c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1718</v>
      </c>
      <c r="B1051" s="111" t="s">
        <v>348</v>
      </c>
      <c r="C1051" s="112" t="s">
        <v>349</v>
      </c>
      <c r="D1051" s="21">
        <f t="shared" si="32"/>
        <v>0</v>
      </c>
      <c r="E1051" s="24">
        <f t="shared" si="33"/>
        <v>0</v>
      </c>
      <c r="F1051" s="104"/>
      <c r="G1051" s="104"/>
      <c r="H1051" s="105"/>
      <c r="I1051" s="105"/>
      <c r="J1051" s="31"/>
      <c r="K1051" s="32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1718</v>
      </c>
      <c r="B1052" s="65" t="s">
        <v>350</v>
      </c>
      <c r="C1052" s="66" t="s">
        <v>351</v>
      </c>
      <c r="D1052" s="21">
        <f t="shared" si="32"/>
        <v>0</v>
      </c>
      <c r="E1052" s="24">
        <f t="shared" si="33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1718</v>
      </c>
      <c r="B1053" s="65" t="s">
        <v>352</v>
      </c>
      <c r="C1053" s="66" t="s">
        <v>353</v>
      </c>
      <c r="D1053" s="21">
        <f t="shared" si="32"/>
        <v>0</v>
      </c>
      <c r="E1053" s="24">
        <f t="shared" si="33"/>
        <v>0</v>
      </c>
      <c r="F1053" s="104"/>
      <c r="G1053" s="104"/>
      <c r="H1053" s="113"/>
      <c r="I1053" s="113"/>
      <c r="J1053" s="106"/>
      <c r="K1053" s="107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1718</v>
      </c>
      <c r="B1054" s="111" t="s">
        <v>354</v>
      </c>
      <c r="C1054" s="112" t="s">
        <v>355</v>
      </c>
      <c r="D1054" s="21">
        <f t="shared" si="32"/>
        <v>0</v>
      </c>
      <c r="E1054" s="24">
        <f t="shared" si="33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1718</v>
      </c>
      <c r="B1055" s="111" t="s">
        <v>356</v>
      </c>
      <c r="C1055" s="112" t="s">
        <v>357</v>
      </c>
      <c r="D1055" s="21">
        <f t="shared" si="32"/>
        <v>0</v>
      </c>
      <c r="E1055" s="24">
        <f t="shared" si="33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1718</v>
      </c>
      <c r="B1056" s="111" t="s">
        <v>358</v>
      </c>
      <c r="C1056" s="112" t="s">
        <v>359</v>
      </c>
      <c r="D1056" s="21">
        <f t="shared" si="32"/>
        <v>0</v>
      </c>
      <c r="E1056" s="24">
        <f t="shared" si="33"/>
        <v>0</v>
      </c>
      <c r="F1056" s="104">
        <v>0</v>
      </c>
      <c r="G1056" s="104">
        <v>0</v>
      </c>
      <c r="H1056" s="105">
        <v>0</v>
      </c>
      <c r="I1056" s="105">
        <v>0</v>
      </c>
      <c r="J1056" s="31">
        <v>0</v>
      </c>
      <c r="K1056" s="32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1718</v>
      </c>
      <c r="B1057" s="111" t="s">
        <v>360</v>
      </c>
      <c r="C1057" s="112" t="s">
        <v>361</v>
      </c>
      <c r="D1057" s="21">
        <f t="shared" si="32"/>
        <v>0</v>
      </c>
      <c r="E1057" s="24">
        <f t="shared" si="33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1718</v>
      </c>
      <c r="B1058" s="111" t="s">
        <v>362</v>
      </c>
      <c r="C1058" s="112" t="s">
        <v>363</v>
      </c>
      <c r="D1058" s="21">
        <f t="shared" si="32"/>
        <v>0</v>
      </c>
      <c r="E1058" s="24">
        <f t="shared" si="33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>
        <v>0</v>
      </c>
      <c r="S1058" s="107">
        <v>0</v>
      </c>
      <c r="T1058" s="105">
        <v>0</v>
      </c>
      <c r="U1058" s="105">
        <v>0</v>
      </c>
      <c r="V1058" s="106">
        <v>0</v>
      </c>
      <c r="W1058" s="107">
        <v>0</v>
      </c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1718</v>
      </c>
      <c r="B1059" s="111" t="s">
        <v>364</v>
      </c>
      <c r="C1059" s="112" t="s">
        <v>365</v>
      </c>
      <c r="D1059" s="21">
        <f t="shared" si="32"/>
        <v>0</v>
      </c>
      <c r="E1059" s="24">
        <f t="shared" si="33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1718</v>
      </c>
      <c r="B1060" s="65" t="s">
        <v>366</v>
      </c>
      <c r="C1060" s="66" t="s">
        <v>367</v>
      </c>
      <c r="D1060" s="21">
        <f t="shared" si="32"/>
        <v>0</v>
      </c>
      <c r="E1060" s="24">
        <f t="shared" si="33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1718</v>
      </c>
      <c r="B1061" s="65" t="s">
        <v>368</v>
      </c>
      <c r="C1061" s="66" t="s">
        <v>369</v>
      </c>
      <c r="D1061" s="21">
        <f t="shared" si="32"/>
        <v>0</v>
      </c>
      <c r="E1061" s="24">
        <f t="shared" si="33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1718</v>
      </c>
      <c r="B1062" s="111" t="s">
        <v>370</v>
      </c>
      <c r="C1062" s="112" t="s">
        <v>371</v>
      </c>
      <c r="D1062" s="21">
        <f t="shared" si="32"/>
        <v>0</v>
      </c>
      <c r="E1062" s="24">
        <f t="shared" si="33"/>
        <v>0</v>
      </c>
      <c r="F1062" s="104"/>
      <c r="G1062" s="104"/>
      <c r="H1062" s="113"/>
      <c r="I1062" s="113"/>
      <c r="J1062" s="106"/>
      <c r="K1062" s="107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1718</v>
      </c>
      <c r="B1063" s="111" t="s">
        <v>372</v>
      </c>
      <c r="C1063" s="112" t="s">
        <v>373</v>
      </c>
      <c r="D1063" s="21">
        <f t="shared" si="32"/>
        <v>0</v>
      </c>
      <c r="E1063" s="24">
        <f t="shared" si="33"/>
        <v>0</v>
      </c>
      <c r="F1063" s="104"/>
      <c r="G1063" s="104"/>
      <c r="H1063" s="105"/>
      <c r="I1063" s="105"/>
      <c r="J1063" s="31"/>
      <c r="K1063" s="32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1718</v>
      </c>
      <c r="B1064" s="65" t="s">
        <v>374</v>
      </c>
      <c r="C1064" s="66" t="s">
        <v>375</v>
      </c>
      <c r="D1064" s="21">
        <f t="shared" si="32"/>
        <v>0</v>
      </c>
      <c r="E1064" s="24">
        <f t="shared" si="33"/>
        <v>0</v>
      </c>
      <c r="F1064" s="104"/>
      <c r="G1064" s="104"/>
      <c r="H1064" s="113"/>
      <c r="I1064" s="113"/>
      <c r="J1064" s="106"/>
      <c r="K1064" s="107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1718</v>
      </c>
      <c r="B1065" s="65" t="s">
        <v>376</v>
      </c>
      <c r="C1065" s="66" t="s">
        <v>377</v>
      </c>
      <c r="D1065" s="21">
        <f t="shared" si="32"/>
        <v>0</v>
      </c>
      <c r="E1065" s="24">
        <f t="shared" si="33"/>
        <v>0</v>
      </c>
      <c r="F1065" s="104"/>
      <c r="G1065" s="104"/>
      <c r="H1065" s="105"/>
      <c r="I1065" s="105"/>
      <c r="J1065" s="31"/>
      <c r="K1065" s="32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1718</v>
      </c>
      <c r="B1066" s="111" t="s">
        <v>378</v>
      </c>
      <c r="C1066" s="112" t="s">
        <v>379</v>
      </c>
      <c r="D1066" s="21">
        <f t="shared" si="32"/>
        <v>0</v>
      </c>
      <c r="E1066" s="24">
        <f t="shared" si="33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1718</v>
      </c>
      <c r="B1067" s="111" t="s">
        <v>380</v>
      </c>
      <c r="C1067" s="112" t="s">
        <v>381</v>
      </c>
      <c r="D1067" s="21">
        <f t="shared" si="32"/>
        <v>0</v>
      </c>
      <c r="E1067" s="24">
        <f t="shared" si="33"/>
        <v>0</v>
      </c>
      <c r="F1067" s="104"/>
      <c r="G1067" s="104"/>
      <c r="H1067" s="113"/>
      <c r="I1067" s="113"/>
      <c r="J1067" s="106"/>
      <c r="K1067" s="107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1718</v>
      </c>
      <c r="B1068" s="111" t="s">
        <v>382</v>
      </c>
      <c r="C1068" s="112" t="s">
        <v>383</v>
      </c>
      <c r="D1068" s="21">
        <f t="shared" si="32"/>
        <v>0</v>
      </c>
      <c r="E1068" s="24">
        <f t="shared" si="33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1718</v>
      </c>
      <c r="B1069" s="111" t="s">
        <v>384</v>
      </c>
      <c r="C1069" s="112" t="s">
        <v>1570</v>
      </c>
      <c r="D1069" s="21">
        <f t="shared" si="32"/>
        <v>0</v>
      </c>
      <c r="E1069" s="24">
        <f t="shared" si="33"/>
        <v>0</v>
      </c>
      <c r="F1069" s="104"/>
      <c r="G1069" s="104"/>
      <c r="H1069" s="105"/>
      <c r="I1069" s="105"/>
      <c r="J1069" s="31"/>
      <c r="K1069" s="32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1718</v>
      </c>
      <c r="B1070" s="111" t="s">
        <v>386</v>
      </c>
      <c r="C1070" s="112" t="s">
        <v>1664</v>
      </c>
      <c r="D1070" s="21">
        <f t="shared" si="32"/>
        <v>0</v>
      </c>
      <c r="E1070" s="24">
        <f t="shared" si="33"/>
        <v>0</v>
      </c>
      <c r="F1070" s="104"/>
      <c r="G1070" s="104"/>
      <c r="H1070" s="113"/>
      <c r="I1070" s="113"/>
      <c r="J1070" s="106"/>
      <c r="K1070" s="107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1718</v>
      </c>
      <c r="B1071" s="111" t="s">
        <v>388</v>
      </c>
      <c r="C1071" s="112" t="s">
        <v>1665</v>
      </c>
      <c r="D1071" s="21">
        <f t="shared" si="32"/>
        <v>0</v>
      </c>
      <c r="E1071" s="24">
        <f t="shared" si="33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1718</v>
      </c>
      <c r="B1072" s="111" t="s">
        <v>390</v>
      </c>
      <c r="C1072" s="112" t="s">
        <v>391</v>
      </c>
      <c r="D1072" s="21">
        <f t="shared" si="32"/>
        <v>0</v>
      </c>
      <c r="E1072" s="24">
        <f t="shared" si="33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1718</v>
      </c>
      <c r="B1073" s="111" t="s">
        <v>392</v>
      </c>
      <c r="C1073" s="112" t="s">
        <v>393</v>
      </c>
      <c r="D1073" s="21">
        <f t="shared" si="32"/>
        <v>0</v>
      </c>
      <c r="E1073" s="24">
        <f t="shared" si="33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1718</v>
      </c>
      <c r="B1074" s="111" t="s">
        <v>394</v>
      </c>
      <c r="C1074" s="112" t="s">
        <v>395</v>
      </c>
      <c r="D1074" s="21">
        <f t="shared" si="32"/>
        <v>0</v>
      </c>
      <c r="E1074" s="24">
        <f t="shared" si="33"/>
        <v>0</v>
      </c>
      <c r="F1074" s="104"/>
      <c r="G1074" s="104"/>
      <c r="H1074" s="105"/>
      <c r="I1074" s="105"/>
      <c r="J1074" s="31"/>
      <c r="K1074" s="32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1718</v>
      </c>
      <c r="B1075" s="65" t="s">
        <v>396</v>
      </c>
      <c r="C1075" s="66" t="s">
        <v>397</v>
      </c>
      <c r="D1075" s="21">
        <f t="shared" si="32"/>
        <v>0</v>
      </c>
      <c r="E1075" s="24">
        <f t="shared" si="33"/>
        <v>0</v>
      </c>
      <c r="F1075" s="104"/>
      <c r="G1075" s="104"/>
      <c r="H1075" s="113"/>
      <c r="I1075" s="113"/>
      <c r="J1075" s="106"/>
      <c r="K1075" s="107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1718</v>
      </c>
      <c r="B1076" s="65" t="s">
        <v>398</v>
      </c>
      <c r="C1076" s="66" t="s">
        <v>1571</v>
      </c>
      <c r="D1076" s="21">
        <f t="shared" si="32"/>
        <v>0</v>
      </c>
      <c r="E1076" s="24">
        <f t="shared" si="33"/>
        <v>0</v>
      </c>
      <c r="F1076" s="104"/>
      <c r="G1076" s="104"/>
      <c r="H1076" s="105"/>
      <c r="I1076" s="105"/>
      <c r="J1076" s="31"/>
      <c r="K1076" s="32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1718</v>
      </c>
      <c r="B1077" s="65" t="s">
        <v>400</v>
      </c>
      <c r="C1077" s="66" t="s">
        <v>1666</v>
      </c>
      <c r="D1077" s="21">
        <f t="shared" si="32"/>
        <v>0</v>
      </c>
      <c r="E1077" s="24">
        <f t="shared" si="33"/>
        <v>0</v>
      </c>
      <c r="F1077" s="104"/>
      <c r="G1077" s="104"/>
      <c r="H1077" s="113"/>
      <c r="I1077" s="113"/>
      <c r="J1077" s="106"/>
      <c r="K1077" s="107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1718</v>
      </c>
      <c r="B1078" s="111" t="s">
        <v>402</v>
      </c>
      <c r="C1078" s="112" t="s">
        <v>403</v>
      </c>
      <c r="D1078" s="21">
        <f t="shared" si="32"/>
        <v>0</v>
      </c>
      <c r="E1078" s="24">
        <f t="shared" si="33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1718</v>
      </c>
      <c r="B1079" s="65" t="s">
        <v>404</v>
      </c>
      <c r="C1079" s="66" t="s">
        <v>1572</v>
      </c>
      <c r="D1079" s="21">
        <f t="shared" si="32"/>
        <v>0</v>
      </c>
      <c r="E1079" s="24">
        <f t="shared" si="33"/>
        <v>0</v>
      </c>
      <c r="F1079" s="104"/>
      <c r="G1079" s="104"/>
      <c r="H1079" s="105"/>
      <c r="I1079" s="105"/>
      <c r="J1079" s="31"/>
      <c r="K1079" s="32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1718</v>
      </c>
      <c r="B1080" s="65" t="s">
        <v>406</v>
      </c>
      <c r="C1080" s="66" t="s">
        <v>1573</v>
      </c>
      <c r="D1080" s="21">
        <f t="shared" si="32"/>
        <v>0</v>
      </c>
      <c r="E1080" s="24">
        <f t="shared" si="33"/>
        <v>0</v>
      </c>
      <c r="F1080" s="104"/>
      <c r="G1080" s="104"/>
      <c r="H1080" s="113"/>
      <c r="I1080" s="113"/>
      <c r="J1080" s="106"/>
      <c r="K1080" s="107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1718</v>
      </c>
      <c r="B1081" s="65" t="s">
        <v>408</v>
      </c>
      <c r="C1081" s="66" t="s">
        <v>1574</v>
      </c>
      <c r="D1081" s="21">
        <f t="shared" si="32"/>
        <v>0</v>
      </c>
      <c r="E1081" s="24">
        <f t="shared" si="33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1718</v>
      </c>
      <c r="B1082" s="111" t="s">
        <v>410</v>
      </c>
      <c r="C1082" s="112" t="s">
        <v>1575</v>
      </c>
      <c r="D1082" s="21">
        <f t="shared" si="32"/>
        <v>495514.72</v>
      </c>
      <c r="E1082" s="24">
        <f t="shared" si="33"/>
        <v>452410.43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1718</v>
      </c>
      <c r="B1083" s="111" t="s">
        <v>412</v>
      </c>
      <c r="C1083" s="112" t="s">
        <v>413</v>
      </c>
      <c r="D1083" s="21">
        <f t="shared" si="32"/>
        <v>3644848.23</v>
      </c>
      <c r="E1083" s="24">
        <f t="shared" si="33"/>
        <v>3521779.6399999997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>
        <v>495514.72</v>
      </c>
      <c r="K1083" s="32">
        <v>452410.43</v>
      </c>
      <c r="L1083" s="113">
        <v>209397.42</v>
      </c>
      <c r="M1083" s="113">
        <v>393660.84</v>
      </c>
      <c r="N1083" s="31">
        <v>302841.2</v>
      </c>
      <c r="O1083" s="32">
        <v>524459.51</v>
      </c>
      <c r="P1083" s="113">
        <v>413353.93</v>
      </c>
      <c r="Q1083" s="113">
        <v>638832.25</v>
      </c>
      <c r="R1083" s="31">
        <v>364976.74</v>
      </c>
      <c r="S1083" s="32">
        <v>190925</v>
      </c>
      <c r="T1083" s="113">
        <v>1004805.06</v>
      </c>
      <c r="U1083" s="113">
        <v>355170.9</v>
      </c>
      <c r="V1083" s="31">
        <v>401479.7</v>
      </c>
      <c r="W1083" s="32">
        <v>418267.8</v>
      </c>
      <c r="X1083" s="113"/>
      <c r="Y1083" s="113"/>
      <c r="Z1083" s="31"/>
      <c r="AA1083" s="32"/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1718</v>
      </c>
      <c r="B1084" s="111" t="s">
        <v>414</v>
      </c>
      <c r="C1084" s="112" t="s">
        <v>415</v>
      </c>
      <c r="D1084" s="21">
        <f t="shared" si="32"/>
        <v>2065902.1</v>
      </c>
      <c r="E1084" s="24">
        <f t="shared" si="33"/>
        <v>1980335.84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>
        <v>300882.28000000003</v>
      </c>
      <c r="K1084" s="32">
        <v>227238.2</v>
      </c>
      <c r="L1084" s="113">
        <v>140086.5</v>
      </c>
      <c r="M1084" s="113">
        <v>171648.4</v>
      </c>
      <c r="N1084" s="31">
        <v>225540</v>
      </c>
      <c r="O1084" s="32">
        <v>299543.5</v>
      </c>
      <c r="P1084" s="113">
        <v>384192.8</v>
      </c>
      <c r="Q1084" s="113">
        <v>71233.5</v>
      </c>
      <c r="R1084" s="31">
        <v>216727.5</v>
      </c>
      <c r="S1084" s="32">
        <v>171369.2</v>
      </c>
      <c r="T1084" s="113">
        <v>203709.5</v>
      </c>
      <c r="U1084" s="113">
        <v>276198.99</v>
      </c>
      <c r="V1084" s="31">
        <v>327527.5</v>
      </c>
      <c r="W1084" s="32">
        <v>233462.95</v>
      </c>
      <c r="X1084" s="113"/>
      <c r="Y1084" s="113"/>
      <c r="Z1084" s="31"/>
      <c r="AA1084" s="32"/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1718</v>
      </c>
      <c r="B1085" s="111" t="s">
        <v>416</v>
      </c>
      <c r="C1085" s="112" t="s">
        <v>417</v>
      </c>
      <c r="D1085" s="21">
        <f t="shared" si="32"/>
        <v>1626007.18</v>
      </c>
      <c r="E1085" s="24">
        <f t="shared" si="33"/>
        <v>1896902.9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>
        <v>382076.3</v>
      </c>
      <c r="K1085" s="32">
        <v>163899.20000000001</v>
      </c>
      <c r="L1085" s="113">
        <v>274748.5</v>
      </c>
      <c r="M1085" s="113">
        <v>210741.7</v>
      </c>
      <c r="N1085" s="31">
        <v>116941.2</v>
      </c>
      <c r="O1085" s="32">
        <v>92838.2</v>
      </c>
      <c r="P1085" s="113">
        <v>119900</v>
      </c>
      <c r="Q1085" s="113">
        <v>182400.5</v>
      </c>
      <c r="R1085" s="31">
        <v>30939.4</v>
      </c>
      <c r="S1085" s="32">
        <v>71207</v>
      </c>
      <c r="T1085" s="113">
        <v>380405</v>
      </c>
      <c r="U1085" s="113">
        <v>285300</v>
      </c>
      <c r="V1085" s="31">
        <v>191976</v>
      </c>
      <c r="W1085" s="32">
        <v>263982.2</v>
      </c>
      <c r="X1085" s="113"/>
      <c r="Y1085" s="113"/>
      <c r="Z1085" s="31"/>
      <c r="AA1085" s="32"/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1718</v>
      </c>
      <c r="B1086" s="111" t="s">
        <v>418</v>
      </c>
      <c r="C1086" s="112" t="s">
        <v>419</v>
      </c>
      <c r="D1086" s="21">
        <f t="shared" si="32"/>
        <v>2524950.2599999998</v>
      </c>
      <c r="E1086" s="24">
        <f t="shared" si="33"/>
        <v>2653835.2400000002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31">
        <v>297802.08</v>
      </c>
      <c r="K1086" s="32">
        <v>346940</v>
      </c>
      <c r="L1086" s="105">
        <v>337564</v>
      </c>
      <c r="M1086" s="105">
        <v>378488</v>
      </c>
      <c r="N1086" s="106">
        <v>304017</v>
      </c>
      <c r="O1086" s="107">
        <v>212633.46</v>
      </c>
      <c r="P1086" s="113">
        <v>303056.46000000002</v>
      </c>
      <c r="Q1086" s="113">
        <v>182687</v>
      </c>
      <c r="R1086" s="106">
        <v>485190</v>
      </c>
      <c r="S1086" s="107">
        <v>524156</v>
      </c>
      <c r="T1086" s="105">
        <v>505716</v>
      </c>
      <c r="U1086" s="105">
        <v>484503</v>
      </c>
      <c r="V1086" s="106">
        <v>95098</v>
      </c>
      <c r="W1086" s="107">
        <v>319885.58</v>
      </c>
      <c r="X1086" s="105"/>
      <c r="Y1086" s="105"/>
      <c r="Z1086" s="106"/>
      <c r="AA1086" s="107"/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1718</v>
      </c>
      <c r="B1087" s="111" t="s">
        <v>420</v>
      </c>
      <c r="C1087" s="112" t="s">
        <v>421</v>
      </c>
      <c r="D1087" s="21">
        <f t="shared" si="32"/>
        <v>1194728.8599999999</v>
      </c>
      <c r="E1087" s="24">
        <f t="shared" si="33"/>
        <v>1064101.8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106">
        <v>124450</v>
      </c>
      <c r="K1087" s="107">
        <v>138827.32</v>
      </c>
      <c r="L1087" s="113">
        <v>47355.32</v>
      </c>
      <c r="M1087" s="113">
        <v>53871.78</v>
      </c>
      <c r="N1087" s="31">
        <v>24880</v>
      </c>
      <c r="O1087" s="32">
        <v>50609</v>
      </c>
      <c r="P1087" s="105">
        <v>42521.78</v>
      </c>
      <c r="Q1087" s="105">
        <v>42208</v>
      </c>
      <c r="R1087" s="31">
        <v>95119</v>
      </c>
      <c r="S1087" s="32">
        <v>31771.3</v>
      </c>
      <c r="T1087" s="113">
        <v>164773.29999999999</v>
      </c>
      <c r="U1087" s="113">
        <v>170905.72</v>
      </c>
      <c r="V1087" s="31">
        <v>32301.72</v>
      </c>
      <c r="W1087" s="32">
        <v>44694</v>
      </c>
      <c r="X1087" s="113"/>
      <c r="Y1087" s="113"/>
      <c r="Z1087" s="31"/>
      <c r="AA1087" s="32"/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1718</v>
      </c>
      <c r="B1088" s="111" t="s">
        <v>422</v>
      </c>
      <c r="C1088" s="112" t="s">
        <v>423</v>
      </c>
      <c r="D1088" s="21">
        <f t="shared" si="32"/>
        <v>4151758</v>
      </c>
      <c r="E1088" s="24">
        <f t="shared" si="33"/>
        <v>1912278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31">
        <v>116830</v>
      </c>
      <c r="K1088" s="32">
        <v>34880</v>
      </c>
      <c r="L1088" s="105">
        <v>1554050</v>
      </c>
      <c r="M1088" s="105">
        <v>470552</v>
      </c>
      <c r="N1088" s="106">
        <v>7900</v>
      </c>
      <c r="O1088" s="107">
        <v>141856</v>
      </c>
      <c r="P1088" s="113">
        <v>604508</v>
      </c>
      <c r="Q1088" s="113">
        <v>253300</v>
      </c>
      <c r="R1088" s="106">
        <v>0</v>
      </c>
      <c r="S1088" s="107">
        <v>3500</v>
      </c>
      <c r="T1088" s="105">
        <v>250000</v>
      </c>
      <c r="U1088" s="105">
        <v>37090</v>
      </c>
      <c r="V1088" s="106">
        <v>6800</v>
      </c>
      <c r="W1088" s="107">
        <v>102280</v>
      </c>
      <c r="X1088" s="105"/>
      <c r="Y1088" s="105"/>
      <c r="Z1088" s="106"/>
      <c r="AA1088" s="107"/>
      <c r="AB1088" s="105"/>
      <c r="AC1088" s="105"/>
      <c r="AD1088" s="33"/>
      <c r="AF1088" s="19" t="s">
        <v>1699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1718</v>
      </c>
      <c r="B1089" s="111" t="s">
        <v>424</v>
      </c>
      <c r="C1089" s="112" t="s">
        <v>425</v>
      </c>
      <c r="D1089" s="21">
        <f t="shared" si="32"/>
        <v>539335</v>
      </c>
      <c r="E1089" s="24">
        <f t="shared" si="33"/>
        <v>539335</v>
      </c>
      <c r="F1089" s="104"/>
      <c r="G1089" s="104"/>
      <c r="H1089" s="113"/>
      <c r="I1089" s="113"/>
      <c r="J1089" s="106"/>
      <c r="K1089" s="107"/>
      <c r="L1089" s="113"/>
      <c r="M1089" s="113"/>
      <c r="N1089" s="31"/>
      <c r="O1089" s="32"/>
      <c r="P1089" s="105"/>
      <c r="Q1089" s="105"/>
      <c r="R1089" s="31">
        <v>517400</v>
      </c>
      <c r="S1089" s="32">
        <v>517400</v>
      </c>
      <c r="T1089" s="113">
        <v>0</v>
      </c>
      <c r="U1089" s="113">
        <v>21935</v>
      </c>
      <c r="V1089" s="31">
        <v>21935</v>
      </c>
      <c r="W1089" s="32">
        <v>0</v>
      </c>
      <c r="X1089" s="113"/>
      <c r="Y1089" s="113"/>
      <c r="Z1089" s="31"/>
      <c r="AA1089" s="32"/>
      <c r="AB1089" s="113"/>
      <c r="AC1089" s="113"/>
      <c r="AD1089" s="33"/>
      <c r="AF1089" s="19" t="s">
        <v>1699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1718</v>
      </c>
      <c r="B1090" s="111" t="s">
        <v>426</v>
      </c>
      <c r="C1090" s="112" t="s">
        <v>427</v>
      </c>
      <c r="D1090" s="21">
        <f t="shared" si="32"/>
        <v>0</v>
      </c>
      <c r="E1090" s="24">
        <f t="shared" si="33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1718</v>
      </c>
      <c r="B1091" s="111" t="s">
        <v>428</v>
      </c>
      <c r="C1091" s="112" t="s">
        <v>429</v>
      </c>
      <c r="D1091" s="21">
        <f t="shared" ref="D1091:D1154" si="34">F1091+H1091+J1092+L1091+N1091+P1091+R1091+T1091+V1091+X1091+Z1091+AB1091</f>
        <v>0</v>
      </c>
      <c r="E1091" s="24">
        <f t="shared" ref="E1091:E1154" si="35">G1091+I1091+K1092+M1091+O1091+Q1091+S1091+U1091+W1091+Y1091+AA1091+AC1091</f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1718</v>
      </c>
      <c r="B1092" s="111" t="s">
        <v>430</v>
      </c>
      <c r="C1092" s="112" t="s">
        <v>431</v>
      </c>
      <c r="D1092" s="21">
        <f t="shared" si="34"/>
        <v>10750</v>
      </c>
      <c r="E1092" s="24">
        <f t="shared" si="35"/>
        <v>37589.910000000003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1718</v>
      </c>
      <c r="B1093" s="111" t="s">
        <v>432</v>
      </c>
      <c r="C1093" s="112" t="s">
        <v>433</v>
      </c>
      <c r="D1093" s="21">
        <f t="shared" si="34"/>
        <v>228883.33</v>
      </c>
      <c r="E1093" s="24">
        <f t="shared" si="35"/>
        <v>195131.42</v>
      </c>
      <c r="F1093" s="104">
        <v>28272</v>
      </c>
      <c r="G1093" s="104">
        <v>0</v>
      </c>
      <c r="H1093" s="105">
        <v>0</v>
      </c>
      <c r="I1093" s="105">
        <v>0</v>
      </c>
      <c r="J1093" s="31">
        <v>10750</v>
      </c>
      <c r="K1093" s="32">
        <v>37589.910000000003</v>
      </c>
      <c r="L1093" s="105">
        <v>2760</v>
      </c>
      <c r="M1093" s="105">
        <v>56036.800000000003</v>
      </c>
      <c r="N1093" s="106">
        <v>57350</v>
      </c>
      <c r="O1093" s="107">
        <v>22400</v>
      </c>
      <c r="P1093" s="113">
        <v>59181.71</v>
      </c>
      <c r="Q1093" s="113">
        <v>7985</v>
      </c>
      <c r="R1093" s="106">
        <v>0</v>
      </c>
      <c r="S1093" s="107">
        <v>42263</v>
      </c>
      <c r="T1093" s="105">
        <v>29008</v>
      </c>
      <c r="U1093" s="105">
        <v>42661.62</v>
      </c>
      <c r="V1093" s="106">
        <v>52311.62</v>
      </c>
      <c r="W1093" s="107">
        <v>23785</v>
      </c>
      <c r="X1093" s="105"/>
      <c r="Y1093" s="105"/>
      <c r="Z1093" s="106"/>
      <c r="AA1093" s="107"/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1718</v>
      </c>
      <c r="B1094" s="111" t="s">
        <v>434</v>
      </c>
      <c r="C1094" s="112" t="s">
        <v>435</v>
      </c>
      <c r="D1094" s="21">
        <f t="shared" si="34"/>
        <v>0</v>
      </c>
      <c r="E1094" s="24">
        <f t="shared" si="35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1718</v>
      </c>
      <c r="B1095" s="111" t="s">
        <v>436</v>
      </c>
      <c r="C1095" s="112" t="s">
        <v>437</v>
      </c>
      <c r="D1095" s="21">
        <f t="shared" si="34"/>
        <v>49215</v>
      </c>
      <c r="E1095" s="24">
        <f t="shared" si="35"/>
        <v>23835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1718</v>
      </c>
      <c r="B1096" s="111" t="s">
        <v>438</v>
      </c>
      <c r="C1096" s="112" t="s">
        <v>1576</v>
      </c>
      <c r="D1096" s="21">
        <f t="shared" si="34"/>
        <v>329825.5</v>
      </c>
      <c r="E1096" s="24">
        <f t="shared" si="35"/>
        <v>336866.5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106">
        <v>49215</v>
      </c>
      <c r="K1096" s="107">
        <v>23835</v>
      </c>
      <c r="L1096" s="113">
        <v>18105</v>
      </c>
      <c r="M1096" s="113">
        <v>41341.5</v>
      </c>
      <c r="N1096" s="31">
        <v>0</v>
      </c>
      <c r="O1096" s="32">
        <v>32872.5</v>
      </c>
      <c r="P1096" s="105">
        <v>35926.5</v>
      </c>
      <c r="Q1096" s="105">
        <v>47297</v>
      </c>
      <c r="R1096" s="31">
        <v>102306.5</v>
      </c>
      <c r="S1096" s="32">
        <v>51735</v>
      </c>
      <c r="T1096" s="113">
        <v>73820</v>
      </c>
      <c r="U1096" s="113">
        <v>67053</v>
      </c>
      <c r="V1096" s="31">
        <v>51921</v>
      </c>
      <c r="W1096" s="32">
        <v>39767.5</v>
      </c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1718</v>
      </c>
      <c r="B1097" s="111" t="s">
        <v>439</v>
      </c>
      <c r="C1097" s="112" t="s">
        <v>1577</v>
      </c>
      <c r="D1097" s="21">
        <f t="shared" si="34"/>
        <v>0</v>
      </c>
      <c r="E1097" s="24">
        <f t="shared" si="35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1718</v>
      </c>
      <c r="B1098" s="111" t="s">
        <v>440</v>
      </c>
      <c r="C1098" s="112" t="s">
        <v>441</v>
      </c>
      <c r="D1098" s="21">
        <f t="shared" si="34"/>
        <v>0</v>
      </c>
      <c r="E1098" s="24">
        <f t="shared" si="35"/>
        <v>0</v>
      </c>
      <c r="F1098" s="104"/>
      <c r="G1098" s="104"/>
      <c r="H1098" s="105"/>
      <c r="I1098" s="105"/>
      <c r="J1098" s="31"/>
      <c r="K1098" s="32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1718</v>
      </c>
      <c r="B1099" s="111" t="s">
        <v>442</v>
      </c>
      <c r="C1099" s="112" t="s">
        <v>443</v>
      </c>
      <c r="D1099" s="21">
        <f t="shared" si="34"/>
        <v>0</v>
      </c>
      <c r="E1099" s="24">
        <f t="shared" si="35"/>
        <v>0</v>
      </c>
      <c r="F1099" s="104"/>
      <c r="G1099" s="104"/>
      <c r="H1099" s="113"/>
      <c r="I1099" s="113"/>
      <c r="J1099" s="106"/>
      <c r="K1099" s="107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1718</v>
      </c>
      <c r="B1100" s="111" t="s">
        <v>1578</v>
      </c>
      <c r="C1100" s="112" t="s">
        <v>1579</v>
      </c>
      <c r="D1100" s="21">
        <f t="shared" si="34"/>
        <v>1750825.5</v>
      </c>
      <c r="E1100" s="24">
        <f t="shared" si="35"/>
        <v>1750825.5</v>
      </c>
      <c r="F1100" s="104"/>
      <c r="G1100" s="104"/>
      <c r="H1100" s="105"/>
      <c r="I1100" s="105"/>
      <c r="J1100" s="31"/>
      <c r="K1100" s="32"/>
      <c r="L1100" s="105"/>
      <c r="M1100" s="105"/>
      <c r="N1100" s="106">
        <v>0</v>
      </c>
      <c r="O1100" s="107">
        <v>495000</v>
      </c>
      <c r="P1100" s="113">
        <v>495000</v>
      </c>
      <c r="Q1100" s="113">
        <v>154000</v>
      </c>
      <c r="R1100" s="106">
        <v>1255825.5</v>
      </c>
      <c r="S1100" s="107">
        <v>1101825.5</v>
      </c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1718</v>
      </c>
      <c r="B1101" s="111" t="s">
        <v>444</v>
      </c>
      <c r="C1101" s="112" t="s">
        <v>445</v>
      </c>
      <c r="D1101" s="21">
        <f t="shared" si="34"/>
        <v>2398300</v>
      </c>
      <c r="E1101" s="24">
        <f t="shared" si="35"/>
        <v>2856300</v>
      </c>
      <c r="F1101" s="104">
        <v>60000</v>
      </c>
      <c r="G1101" s="104">
        <v>0</v>
      </c>
      <c r="H1101" s="113"/>
      <c r="I1101" s="113"/>
      <c r="J1101" s="106"/>
      <c r="K1101" s="107"/>
      <c r="L1101" s="113">
        <v>0</v>
      </c>
      <c r="M1101" s="113">
        <v>195000</v>
      </c>
      <c r="N1101" s="31">
        <v>685000</v>
      </c>
      <c r="O1101" s="32">
        <v>490000</v>
      </c>
      <c r="P1101" s="105">
        <v>320000</v>
      </c>
      <c r="Q1101" s="105">
        <v>779500</v>
      </c>
      <c r="R1101" s="31">
        <v>759500</v>
      </c>
      <c r="S1101" s="32">
        <v>300000</v>
      </c>
      <c r="T1101" s="113">
        <v>375000</v>
      </c>
      <c r="U1101" s="113">
        <v>375000</v>
      </c>
      <c r="V1101" s="31">
        <v>0</v>
      </c>
      <c r="W1101" s="32">
        <v>518000</v>
      </c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1718</v>
      </c>
      <c r="B1102" s="111" t="s">
        <v>446</v>
      </c>
      <c r="C1102" s="112" t="s">
        <v>447</v>
      </c>
      <c r="D1102" s="21">
        <f t="shared" si="34"/>
        <v>1885315</v>
      </c>
      <c r="E1102" s="24">
        <f t="shared" si="35"/>
        <v>1808915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>
        <v>198800</v>
      </c>
      <c r="K1102" s="32">
        <v>198800</v>
      </c>
      <c r="L1102" s="113">
        <v>202600</v>
      </c>
      <c r="M1102" s="113">
        <v>202600</v>
      </c>
      <c r="N1102" s="31">
        <v>168800</v>
      </c>
      <c r="O1102" s="32">
        <v>168800</v>
      </c>
      <c r="P1102" s="113">
        <v>169700</v>
      </c>
      <c r="Q1102" s="113">
        <v>169700</v>
      </c>
      <c r="R1102" s="31">
        <v>173200</v>
      </c>
      <c r="S1102" s="32">
        <v>173200</v>
      </c>
      <c r="T1102" s="113">
        <v>159600</v>
      </c>
      <c r="U1102" s="113">
        <v>159600</v>
      </c>
      <c r="V1102" s="31">
        <v>0</v>
      </c>
      <c r="W1102" s="32">
        <v>0</v>
      </c>
      <c r="X1102" s="113"/>
      <c r="Y1102" s="113"/>
      <c r="Z1102" s="31"/>
      <c r="AA1102" s="32"/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1718</v>
      </c>
      <c r="B1103" s="111" t="s">
        <v>448</v>
      </c>
      <c r="C1103" s="112" t="s">
        <v>449</v>
      </c>
      <c r="D1103" s="21">
        <f t="shared" si="34"/>
        <v>0</v>
      </c>
      <c r="E1103" s="24">
        <f t="shared" si="35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1718</v>
      </c>
      <c r="B1104" s="111" t="s">
        <v>450</v>
      </c>
      <c r="C1104" s="112" t="s">
        <v>1580</v>
      </c>
      <c r="D1104" s="21">
        <f t="shared" si="34"/>
        <v>0</v>
      </c>
      <c r="E1104" s="24">
        <f t="shared" si="35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1718</v>
      </c>
      <c r="B1105" s="111" t="s">
        <v>452</v>
      </c>
      <c r="C1105" s="112" t="s">
        <v>453</v>
      </c>
      <c r="D1105" s="21">
        <f t="shared" si="34"/>
        <v>0</v>
      </c>
      <c r="E1105" s="24">
        <f t="shared" si="35"/>
        <v>0</v>
      </c>
      <c r="F1105" s="104"/>
      <c r="G1105" s="104"/>
      <c r="H1105" s="105"/>
      <c r="I1105" s="105"/>
      <c r="J1105" s="31"/>
      <c r="K1105" s="32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1718</v>
      </c>
      <c r="B1106" s="111" t="s">
        <v>454</v>
      </c>
      <c r="C1106" s="112" t="s">
        <v>1581</v>
      </c>
      <c r="D1106" s="21">
        <f t="shared" si="34"/>
        <v>0</v>
      </c>
      <c r="E1106" s="24">
        <f t="shared" si="35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1718</v>
      </c>
      <c r="B1107" s="111" t="s">
        <v>456</v>
      </c>
      <c r="C1107" s="112" t="s">
        <v>1582</v>
      </c>
      <c r="D1107" s="21">
        <f t="shared" si="34"/>
        <v>0</v>
      </c>
      <c r="E1107" s="24">
        <f t="shared" si="35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1718</v>
      </c>
      <c r="B1108" s="111" t="s">
        <v>458</v>
      </c>
      <c r="C1108" s="112" t="s">
        <v>459</v>
      </c>
      <c r="D1108" s="21">
        <f t="shared" si="34"/>
        <v>0</v>
      </c>
      <c r="E1108" s="24">
        <f t="shared" si="35"/>
        <v>0</v>
      </c>
      <c r="F1108" s="104"/>
      <c r="G1108" s="104"/>
      <c r="H1108" s="113"/>
      <c r="I1108" s="113"/>
      <c r="J1108" s="106"/>
      <c r="K1108" s="107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1718</v>
      </c>
      <c r="B1109" s="111" t="s">
        <v>460</v>
      </c>
      <c r="C1109" s="112" t="s">
        <v>461</v>
      </c>
      <c r="D1109" s="21">
        <f t="shared" si="34"/>
        <v>0</v>
      </c>
      <c r="E1109" s="24">
        <f t="shared" si="35"/>
        <v>0</v>
      </c>
      <c r="F1109" s="104"/>
      <c r="G1109" s="104"/>
      <c r="H1109" s="105"/>
      <c r="I1109" s="105"/>
      <c r="J1109" s="31"/>
      <c r="K1109" s="32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1718</v>
      </c>
      <c r="B1110" s="111" t="s">
        <v>462</v>
      </c>
      <c r="C1110" s="112" t="s">
        <v>463</v>
      </c>
      <c r="D1110" s="21">
        <f t="shared" si="34"/>
        <v>4500</v>
      </c>
      <c r="E1110" s="24">
        <f t="shared" si="35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1718</v>
      </c>
      <c r="B1111" s="111" t="s">
        <v>464</v>
      </c>
      <c r="C1111" s="112" t="s">
        <v>465</v>
      </c>
      <c r="D1111" s="21">
        <f t="shared" si="34"/>
        <v>0</v>
      </c>
      <c r="E1111" s="24">
        <f t="shared" si="35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1718</v>
      </c>
      <c r="B1112" s="111" t="s">
        <v>466</v>
      </c>
      <c r="C1112" s="112" t="s">
        <v>467</v>
      </c>
      <c r="D1112" s="21">
        <f t="shared" si="34"/>
        <v>0</v>
      </c>
      <c r="E1112" s="24">
        <f t="shared" si="35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1718</v>
      </c>
      <c r="B1113" s="111" t="s">
        <v>468</v>
      </c>
      <c r="C1113" s="112" t="s">
        <v>469</v>
      </c>
      <c r="D1113" s="21">
        <f t="shared" si="34"/>
        <v>0</v>
      </c>
      <c r="E1113" s="24">
        <f t="shared" si="35"/>
        <v>0</v>
      </c>
      <c r="F1113" s="104"/>
      <c r="G1113" s="104"/>
      <c r="H1113" s="113"/>
      <c r="I1113" s="113"/>
      <c r="J1113" s="106"/>
      <c r="K1113" s="107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1718</v>
      </c>
      <c r="B1114" s="111" t="s">
        <v>470</v>
      </c>
      <c r="C1114" s="112" t="s">
        <v>471</v>
      </c>
      <c r="D1114" s="21">
        <f t="shared" si="34"/>
        <v>0</v>
      </c>
      <c r="E1114" s="24">
        <f t="shared" si="35"/>
        <v>0</v>
      </c>
      <c r="F1114" s="104"/>
      <c r="G1114" s="104"/>
      <c r="H1114" s="105"/>
      <c r="I1114" s="105"/>
      <c r="J1114" s="31"/>
      <c r="K1114" s="32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1718</v>
      </c>
      <c r="B1115" s="111" t="s">
        <v>472</v>
      </c>
      <c r="C1115" s="112" t="s">
        <v>473</v>
      </c>
      <c r="D1115" s="21">
        <f t="shared" si="34"/>
        <v>17860</v>
      </c>
      <c r="E1115" s="24">
        <f t="shared" si="35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>
        <v>0</v>
      </c>
      <c r="K1115" s="107">
        <v>0</v>
      </c>
      <c r="L1115" s="105">
        <v>0</v>
      </c>
      <c r="M1115" s="105">
        <v>0</v>
      </c>
      <c r="N1115" s="106">
        <v>0</v>
      </c>
      <c r="O1115" s="107">
        <v>0</v>
      </c>
      <c r="P1115" s="105">
        <v>0</v>
      </c>
      <c r="Q1115" s="105">
        <v>0</v>
      </c>
      <c r="R1115" s="106">
        <v>0</v>
      </c>
      <c r="S1115" s="107">
        <v>0</v>
      </c>
      <c r="T1115" s="105">
        <v>0</v>
      </c>
      <c r="U1115" s="105">
        <v>0</v>
      </c>
      <c r="V1115" s="106">
        <v>0</v>
      </c>
      <c r="W1115" s="107">
        <v>0</v>
      </c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1718</v>
      </c>
      <c r="B1116" s="111" t="s">
        <v>474</v>
      </c>
      <c r="C1116" s="112" t="s">
        <v>475</v>
      </c>
      <c r="D1116" s="21">
        <f t="shared" si="34"/>
        <v>66960</v>
      </c>
      <c r="E1116" s="24">
        <f t="shared" si="35"/>
        <v>0</v>
      </c>
      <c r="F1116" s="104">
        <v>1600</v>
      </c>
      <c r="G1116" s="104">
        <v>0</v>
      </c>
      <c r="H1116" s="113"/>
      <c r="I1116" s="113"/>
      <c r="J1116" s="106"/>
      <c r="K1116" s="107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1718</v>
      </c>
      <c r="B1117" s="111" t="s">
        <v>476</v>
      </c>
      <c r="C1117" s="112" t="s">
        <v>477</v>
      </c>
      <c r="D1117" s="21">
        <f t="shared" si="34"/>
        <v>362223</v>
      </c>
      <c r="E1117" s="24">
        <f t="shared" si="35"/>
        <v>417800</v>
      </c>
      <c r="F1117" s="104">
        <v>75908</v>
      </c>
      <c r="G1117" s="104">
        <v>68115</v>
      </c>
      <c r="H1117" s="105">
        <v>68115</v>
      </c>
      <c r="I1117" s="105">
        <v>65360</v>
      </c>
      <c r="J1117" s="31">
        <v>65360</v>
      </c>
      <c r="K1117" s="32">
        <v>0</v>
      </c>
      <c r="L1117" s="105">
        <v>0</v>
      </c>
      <c r="M1117" s="105">
        <v>13700</v>
      </c>
      <c r="N1117" s="106">
        <v>13700</v>
      </c>
      <c r="O1117" s="107">
        <v>69000</v>
      </c>
      <c r="P1117" s="113">
        <v>27070</v>
      </c>
      <c r="Q1117" s="113">
        <v>46910</v>
      </c>
      <c r="R1117" s="106">
        <v>46910</v>
      </c>
      <c r="S1117" s="107">
        <v>28395</v>
      </c>
      <c r="T1117" s="105">
        <v>28395</v>
      </c>
      <c r="U1117" s="105">
        <v>60190</v>
      </c>
      <c r="V1117" s="106">
        <v>43580</v>
      </c>
      <c r="W1117" s="107">
        <v>66130</v>
      </c>
      <c r="X1117" s="105"/>
      <c r="Y1117" s="105"/>
      <c r="Z1117" s="106"/>
      <c r="AA1117" s="107"/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1718</v>
      </c>
      <c r="B1118" s="111" t="s">
        <v>478</v>
      </c>
      <c r="C1118" s="112" t="s">
        <v>479</v>
      </c>
      <c r="D1118" s="21">
        <f t="shared" si="34"/>
        <v>433737.5</v>
      </c>
      <c r="E1118" s="24">
        <f t="shared" si="35"/>
        <v>439812.5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>
        <v>58545</v>
      </c>
      <c r="K1118" s="107">
        <v>0</v>
      </c>
      <c r="L1118" s="105">
        <v>0</v>
      </c>
      <c r="M1118" s="105">
        <v>62500</v>
      </c>
      <c r="N1118" s="106">
        <v>104430</v>
      </c>
      <c r="O1118" s="107">
        <v>44497.5</v>
      </c>
      <c r="P1118" s="105">
        <v>44497.5</v>
      </c>
      <c r="Q1118" s="105">
        <v>55450</v>
      </c>
      <c r="R1118" s="106">
        <v>55450</v>
      </c>
      <c r="S1118" s="107">
        <v>55365</v>
      </c>
      <c r="T1118" s="105">
        <v>55365</v>
      </c>
      <c r="U1118" s="105">
        <v>43580</v>
      </c>
      <c r="V1118" s="106">
        <v>60190</v>
      </c>
      <c r="W1118" s="107">
        <v>57835</v>
      </c>
      <c r="X1118" s="105"/>
      <c r="Y1118" s="105"/>
      <c r="Z1118" s="106"/>
      <c r="AA1118" s="107"/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1718</v>
      </c>
      <c r="B1119" s="111" t="s">
        <v>480</v>
      </c>
      <c r="C1119" s="112" t="s">
        <v>481</v>
      </c>
      <c r="D1119" s="21">
        <f t="shared" si="34"/>
        <v>0</v>
      </c>
      <c r="E1119" s="24">
        <f t="shared" si="35"/>
        <v>0</v>
      </c>
      <c r="F1119" s="104"/>
      <c r="G1119" s="104"/>
      <c r="H1119" s="113"/>
      <c r="I1119" s="113"/>
      <c r="J1119" s="106"/>
      <c r="K1119" s="107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1718</v>
      </c>
      <c r="B1120" s="111" t="s">
        <v>482</v>
      </c>
      <c r="C1120" s="112" t="s">
        <v>483</v>
      </c>
      <c r="D1120" s="21">
        <f t="shared" si="34"/>
        <v>0</v>
      </c>
      <c r="E1120" s="24">
        <f t="shared" si="35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1718</v>
      </c>
      <c r="B1121" s="111" t="s">
        <v>484</v>
      </c>
      <c r="C1121" s="112" t="s">
        <v>485</v>
      </c>
      <c r="D1121" s="21">
        <f t="shared" si="34"/>
        <v>542382.5</v>
      </c>
      <c r="E1121" s="24">
        <f t="shared" si="35"/>
        <v>556615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>
        <v>40000</v>
      </c>
      <c r="W1121" s="32">
        <v>0</v>
      </c>
      <c r="X1121" s="113"/>
      <c r="Y1121" s="113"/>
      <c r="Z1121" s="31"/>
      <c r="AA1121" s="32"/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1718</v>
      </c>
      <c r="B1122" s="111" t="s">
        <v>486</v>
      </c>
      <c r="C1122" s="112" t="s">
        <v>1583</v>
      </c>
      <c r="D1122" s="21">
        <f t="shared" si="34"/>
        <v>4432575</v>
      </c>
      <c r="E1122" s="24">
        <f t="shared" si="35"/>
        <v>4395177.5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>
        <v>502382.5</v>
      </c>
      <c r="K1122" s="32">
        <v>556615</v>
      </c>
      <c r="L1122" s="113">
        <v>556615</v>
      </c>
      <c r="M1122" s="113">
        <v>588535</v>
      </c>
      <c r="N1122" s="31">
        <v>608845</v>
      </c>
      <c r="O1122" s="32">
        <v>464725</v>
      </c>
      <c r="P1122" s="113">
        <v>464725</v>
      </c>
      <c r="Q1122" s="113">
        <v>500675</v>
      </c>
      <c r="R1122" s="31">
        <v>500675</v>
      </c>
      <c r="S1122" s="32">
        <v>685985</v>
      </c>
      <c r="T1122" s="113">
        <v>685985</v>
      </c>
      <c r="U1122" s="113">
        <v>537077.5</v>
      </c>
      <c r="V1122" s="31">
        <v>537077.5</v>
      </c>
      <c r="W1122" s="32">
        <v>525250</v>
      </c>
      <c r="X1122" s="113"/>
      <c r="Y1122" s="113"/>
      <c r="Z1122" s="31"/>
      <c r="AA1122" s="32"/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1718</v>
      </c>
      <c r="B1123" s="111" t="s">
        <v>488</v>
      </c>
      <c r="C1123" s="112" t="s">
        <v>489</v>
      </c>
      <c r="D1123" s="21">
        <f t="shared" si="34"/>
        <v>566992.5</v>
      </c>
      <c r="E1123" s="24">
        <f t="shared" si="35"/>
        <v>521227.5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>
        <v>63787.5</v>
      </c>
      <c r="K1123" s="32">
        <v>72907.5</v>
      </c>
      <c r="L1123" s="113">
        <v>72907.5</v>
      </c>
      <c r="M1123" s="113">
        <v>84135</v>
      </c>
      <c r="N1123" s="31">
        <v>84135</v>
      </c>
      <c r="O1123" s="32">
        <v>79852.5</v>
      </c>
      <c r="P1123" s="113">
        <v>61942.5</v>
      </c>
      <c r="Q1123" s="113">
        <v>0</v>
      </c>
      <c r="R1123" s="31">
        <v>52912.5</v>
      </c>
      <c r="S1123" s="32">
        <v>104437.5</v>
      </c>
      <c r="T1123" s="113">
        <v>104437.5</v>
      </c>
      <c r="U1123" s="113">
        <v>66622.5</v>
      </c>
      <c r="V1123" s="31">
        <v>66622.5</v>
      </c>
      <c r="W1123" s="32">
        <v>59662.5</v>
      </c>
      <c r="X1123" s="113"/>
      <c r="Y1123" s="113"/>
      <c r="Z1123" s="31"/>
      <c r="AA1123" s="32"/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1718</v>
      </c>
      <c r="B1124" s="111" t="s">
        <v>490</v>
      </c>
      <c r="C1124" s="112" t="s">
        <v>1584</v>
      </c>
      <c r="D1124" s="21">
        <f t="shared" si="34"/>
        <v>0</v>
      </c>
      <c r="E1124" s="24">
        <f t="shared" si="35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1718</v>
      </c>
      <c r="B1125" s="111" t="s">
        <v>492</v>
      </c>
      <c r="C1125" s="112" t="s">
        <v>493</v>
      </c>
      <c r="D1125" s="21">
        <f t="shared" si="34"/>
        <v>0</v>
      </c>
      <c r="E1125" s="24">
        <f t="shared" si="35"/>
        <v>263300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1718</v>
      </c>
      <c r="B1126" s="111" t="s">
        <v>494</v>
      </c>
      <c r="C1126" s="112" t="s">
        <v>495</v>
      </c>
      <c r="D1126" s="21">
        <f t="shared" si="34"/>
        <v>1065920</v>
      </c>
      <c r="E1126" s="24">
        <f t="shared" si="35"/>
        <v>1664960</v>
      </c>
      <c r="F1126" s="104">
        <v>0</v>
      </c>
      <c r="G1126" s="104">
        <v>263300</v>
      </c>
      <c r="H1126" s="113">
        <v>0</v>
      </c>
      <c r="I1126" s="113">
        <v>263300</v>
      </c>
      <c r="J1126" s="31">
        <v>0</v>
      </c>
      <c r="K1126" s="32">
        <v>263300</v>
      </c>
      <c r="L1126" s="113">
        <v>789900</v>
      </c>
      <c r="M1126" s="113">
        <v>261800</v>
      </c>
      <c r="N1126" s="31">
        <v>261800</v>
      </c>
      <c r="O1126" s="32">
        <v>0</v>
      </c>
      <c r="P1126" s="113">
        <v>0</v>
      </c>
      <c r="Q1126" s="113">
        <v>223300</v>
      </c>
      <c r="R1126" s="31">
        <v>0</v>
      </c>
      <c r="S1126" s="32">
        <v>220900</v>
      </c>
      <c r="T1126" s="113">
        <v>0</v>
      </c>
      <c r="U1126" s="113">
        <v>220900</v>
      </c>
      <c r="V1126" s="31">
        <v>0</v>
      </c>
      <c r="W1126" s="32">
        <v>203300</v>
      </c>
      <c r="X1126" s="113"/>
      <c r="Y1126" s="113"/>
      <c r="Z1126" s="31"/>
      <c r="AA1126" s="32"/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1718</v>
      </c>
      <c r="B1127" s="111" t="s">
        <v>496</v>
      </c>
      <c r="C1127" s="112" t="s">
        <v>497</v>
      </c>
      <c r="D1127" s="21">
        <f t="shared" si="34"/>
        <v>207917</v>
      </c>
      <c r="E1127" s="24">
        <f t="shared" si="35"/>
        <v>205225.86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>
        <v>14220</v>
      </c>
      <c r="K1127" s="32">
        <v>8160</v>
      </c>
      <c r="L1127" s="113">
        <v>8160</v>
      </c>
      <c r="M1127" s="113">
        <v>7960</v>
      </c>
      <c r="N1127" s="31">
        <v>7960</v>
      </c>
      <c r="O1127" s="32">
        <v>12980</v>
      </c>
      <c r="P1127" s="113">
        <v>12980</v>
      </c>
      <c r="Q1127" s="113">
        <v>9160</v>
      </c>
      <c r="R1127" s="31">
        <v>9160</v>
      </c>
      <c r="S1127" s="32">
        <v>11120</v>
      </c>
      <c r="T1127" s="113">
        <v>11120</v>
      </c>
      <c r="U1127" s="113">
        <v>10860</v>
      </c>
      <c r="V1127" s="31">
        <v>10860</v>
      </c>
      <c r="W1127" s="32">
        <v>11570</v>
      </c>
      <c r="X1127" s="113"/>
      <c r="Y1127" s="113"/>
      <c r="Z1127" s="31"/>
      <c r="AA1127" s="32"/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1718</v>
      </c>
      <c r="B1128" s="111" t="s">
        <v>498</v>
      </c>
      <c r="C1128" s="112" t="s">
        <v>461</v>
      </c>
      <c r="D1128" s="21">
        <f t="shared" si="34"/>
        <v>945845.65999999992</v>
      </c>
      <c r="E1128" s="24">
        <f t="shared" si="35"/>
        <v>977695.59000000008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31">
        <v>113237</v>
      </c>
      <c r="K1128" s="32">
        <v>108175.86</v>
      </c>
      <c r="L1128" s="105">
        <v>107337.86</v>
      </c>
      <c r="M1128" s="105">
        <v>107684</v>
      </c>
      <c r="N1128" s="106">
        <v>104438</v>
      </c>
      <c r="O1128" s="107">
        <v>110723.2</v>
      </c>
      <c r="P1128" s="113">
        <v>96624.84</v>
      </c>
      <c r="Q1128" s="113">
        <v>102566.35</v>
      </c>
      <c r="R1128" s="106">
        <v>102447.35</v>
      </c>
      <c r="S1128" s="107">
        <v>132249.62</v>
      </c>
      <c r="T1128" s="105">
        <v>132891.62</v>
      </c>
      <c r="U1128" s="105">
        <v>129802.99</v>
      </c>
      <c r="V1128" s="106">
        <v>129340.99</v>
      </c>
      <c r="W1128" s="107">
        <v>153802.79</v>
      </c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1718</v>
      </c>
      <c r="B1129" s="111" t="s">
        <v>499</v>
      </c>
      <c r="C1129" s="112" t="s">
        <v>500</v>
      </c>
      <c r="D1129" s="21">
        <f t="shared" si="34"/>
        <v>60000</v>
      </c>
      <c r="E1129" s="24">
        <f t="shared" si="35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106">
        <v>0</v>
      </c>
      <c r="K1129" s="107">
        <v>0</v>
      </c>
      <c r="L1129" s="113">
        <v>0</v>
      </c>
      <c r="M1129" s="113">
        <v>0</v>
      </c>
      <c r="N1129" s="31">
        <v>45000</v>
      </c>
      <c r="O1129" s="32">
        <v>0</v>
      </c>
      <c r="P1129" s="105">
        <v>0</v>
      </c>
      <c r="Q1129" s="105">
        <v>0</v>
      </c>
      <c r="R1129" s="31">
        <v>0</v>
      </c>
      <c r="S1129" s="32">
        <v>0</v>
      </c>
      <c r="T1129" s="113">
        <v>0</v>
      </c>
      <c r="U1129" s="113">
        <v>0</v>
      </c>
      <c r="V1129" s="31">
        <v>0</v>
      </c>
      <c r="W1129" s="32">
        <v>0</v>
      </c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1718</v>
      </c>
      <c r="B1130" s="111" t="s">
        <v>501</v>
      </c>
      <c r="C1130" s="112" t="s">
        <v>502</v>
      </c>
      <c r="D1130" s="21">
        <f t="shared" si="34"/>
        <v>1980.34</v>
      </c>
      <c r="E1130" s="24">
        <f t="shared" si="35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1718</v>
      </c>
      <c r="B1131" s="111" t="s">
        <v>503</v>
      </c>
      <c r="C1131" s="112" t="s">
        <v>504</v>
      </c>
      <c r="D1131" s="21">
        <f t="shared" si="34"/>
        <v>15788.330000000002</v>
      </c>
      <c r="E1131" s="24">
        <f t="shared" si="35"/>
        <v>14624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>
        <v>1980.34</v>
      </c>
      <c r="K1131" s="32">
        <v>0</v>
      </c>
      <c r="L1131" s="113">
        <v>1827.88</v>
      </c>
      <c r="M1131" s="113">
        <v>0</v>
      </c>
      <c r="N1131" s="31">
        <v>1828.08</v>
      </c>
      <c r="O1131" s="32">
        <v>9140</v>
      </c>
      <c r="P1131" s="113">
        <v>1828.08</v>
      </c>
      <c r="Q1131" s="113">
        <v>0</v>
      </c>
      <c r="R1131" s="31">
        <v>2056.59</v>
      </c>
      <c r="S1131" s="32">
        <v>4570</v>
      </c>
      <c r="T1131" s="113">
        <v>2056.59</v>
      </c>
      <c r="U1131" s="113">
        <v>0</v>
      </c>
      <c r="V1131" s="31">
        <v>2056.59</v>
      </c>
      <c r="W1131" s="32">
        <v>0</v>
      </c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1718</v>
      </c>
      <c r="B1132" s="111" t="s">
        <v>505</v>
      </c>
      <c r="C1132" s="112" t="s">
        <v>506</v>
      </c>
      <c r="D1132" s="21">
        <f t="shared" si="34"/>
        <v>0</v>
      </c>
      <c r="E1132" s="24">
        <f t="shared" si="35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1718</v>
      </c>
      <c r="B1133" s="111" t="s">
        <v>507</v>
      </c>
      <c r="C1133" s="112" t="s">
        <v>508</v>
      </c>
      <c r="D1133" s="21">
        <f t="shared" si="34"/>
        <v>375135.82</v>
      </c>
      <c r="E1133" s="24">
        <f t="shared" si="35"/>
        <v>834119</v>
      </c>
      <c r="F1133" s="104">
        <v>159885.82</v>
      </c>
      <c r="G1133" s="104">
        <v>0</v>
      </c>
      <c r="H1133" s="113">
        <v>0</v>
      </c>
      <c r="I1133" s="113">
        <v>0</v>
      </c>
      <c r="J1133" s="31">
        <v>0</v>
      </c>
      <c r="K1133" s="32">
        <v>0</v>
      </c>
      <c r="L1133" s="113">
        <v>0</v>
      </c>
      <c r="M1133" s="113">
        <v>799550</v>
      </c>
      <c r="N1133" s="31">
        <v>45000</v>
      </c>
      <c r="O1133" s="32">
        <v>0</v>
      </c>
      <c r="P1133" s="113">
        <v>0</v>
      </c>
      <c r="Q1133" s="113">
        <v>34569</v>
      </c>
      <c r="R1133" s="31">
        <v>68440</v>
      </c>
      <c r="S1133" s="32">
        <v>0</v>
      </c>
      <c r="T1133" s="113">
        <v>40270</v>
      </c>
      <c r="U1133" s="113">
        <v>0</v>
      </c>
      <c r="V1133" s="31">
        <v>61540</v>
      </c>
      <c r="W1133" s="32">
        <v>0</v>
      </c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1718</v>
      </c>
      <c r="B1134" s="111" t="s">
        <v>509</v>
      </c>
      <c r="C1134" s="112" t="s">
        <v>510</v>
      </c>
      <c r="D1134" s="21">
        <f t="shared" si="34"/>
        <v>5200</v>
      </c>
      <c r="E1134" s="24">
        <f t="shared" si="35"/>
        <v>224816.32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>
        <v>0</v>
      </c>
      <c r="S1134" s="32">
        <v>0</v>
      </c>
      <c r="T1134" s="113">
        <v>0</v>
      </c>
      <c r="U1134" s="113">
        <v>0</v>
      </c>
      <c r="V1134" s="31">
        <v>5200</v>
      </c>
      <c r="W1134" s="32">
        <v>0</v>
      </c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1718</v>
      </c>
      <c r="B1135" s="111" t="s">
        <v>511</v>
      </c>
      <c r="C1135" s="112" t="s">
        <v>512</v>
      </c>
      <c r="D1135" s="21">
        <f t="shared" si="34"/>
        <v>224816.32</v>
      </c>
      <c r="E1135" s="24">
        <f t="shared" si="35"/>
        <v>29850.26</v>
      </c>
      <c r="F1135" s="104"/>
      <c r="G1135" s="104"/>
      <c r="H1135" s="113"/>
      <c r="I1135" s="113"/>
      <c r="J1135" s="31">
        <v>0</v>
      </c>
      <c r="K1135" s="32">
        <v>224816.32</v>
      </c>
      <c r="L1135" s="113">
        <v>93327.42</v>
      </c>
      <c r="M1135" s="113">
        <v>0</v>
      </c>
      <c r="N1135" s="31">
        <v>0</v>
      </c>
      <c r="O1135" s="32">
        <v>0</v>
      </c>
      <c r="P1135" s="113">
        <v>131488.9</v>
      </c>
      <c r="Q1135" s="113">
        <v>0</v>
      </c>
      <c r="R1135" s="31"/>
      <c r="S1135" s="32"/>
      <c r="T1135" s="113">
        <v>0</v>
      </c>
      <c r="U1135" s="113">
        <v>29850.26</v>
      </c>
      <c r="V1135" s="31">
        <v>0</v>
      </c>
      <c r="W1135" s="32">
        <v>0</v>
      </c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1718</v>
      </c>
      <c r="B1136" s="111" t="s">
        <v>513</v>
      </c>
      <c r="C1136" s="112" t="s">
        <v>514</v>
      </c>
      <c r="D1136" s="21">
        <f t="shared" si="34"/>
        <v>365</v>
      </c>
      <c r="E1136" s="24">
        <f t="shared" si="35"/>
        <v>365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365</v>
      </c>
      <c r="N1136" s="31">
        <v>365</v>
      </c>
      <c r="O1136" s="32">
        <v>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1718</v>
      </c>
      <c r="B1137" s="111" t="s">
        <v>515</v>
      </c>
      <c r="C1137" s="112" t="s">
        <v>516</v>
      </c>
      <c r="D1137" s="21">
        <f t="shared" si="34"/>
        <v>3876</v>
      </c>
      <c r="E1137" s="24">
        <f t="shared" si="35"/>
        <v>3876</v>
      </c>
      <c r="F1137" s="104">
        <v>0</v>
      </c>
      <c r="G1137" s="104">
        <v>0</v>
      </c>
      <c r="H1137" s="113">
        <v>0</v>
      </c>
      <c r="I1137" s="113">
        <v>0</v>
      </c>
      <c r="J1137" s="31">
        <v>0</v>
      </c>
      <c r="K1137" s="32">
        <v>0</v>
      </c>
      <c r="L1137" s="113">
        <v>0</v>
      </c>
      <c r="M1137" s="113">
        <v>0</v>
      </c>
      <c r="N1137" s="31">
        <v>0</v>
      </c>
      <c r="O1137" s="32">
        <v>0</v>
      </c>
      <c r="P1137" s="113">
        <v>0</v>
      </c>
      <c r="Q1137" s="113">
        <v>0</v>
      </c>
      <c r="R1137" s="31">
        <v>1292</v>
      </c>
      <c r="S1137" s="32">
        <v>1292</v>
      </c>
      <c r="T1137" s="113">
        <v>1292</v>
      </c>
      <c r="U1137" s="113">
        <v>1292</v>
      </c>
      <c r="V1137" s="31">
        <v>1292</v>
      </c>
      <c r="W1137" s="32">
        <v>1292</v>
      </c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1718</v>
      </c>
      <c r="B1138" s="111" t="s">
        <v>517</v>
      </c>
      <c r="C1138" s="112" t="s">
        <v>518</v>
      </c>
      <c r="D1138" s="21">
        <f t="shared" si="34"/>
        <v>20077.2</v>
      </c>
      <c r="E1138" s="24">
        <f t="shared" si="35"/>
        <v>30955.1</v>
      </c>
      <c r="F1138" s="104"/>
      <c r="G1138" s="104"/>
      <c r="H1138" s="105"/>
      <c r="I1138" s="105"/>
      <c r="J1138" s="31"/>
      <c r="K1138" s="32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1718</v>
      </c>
      <c r="B1139" s="111" t="s">
        <v>519</v>
      </c>
      <c r="C1139" s="112" t="s">
        <v>520</v>
      </c>
      <c r="D1139" s="21">
        <f t="shared" si="34"/>
        <v>370899.41000000003</v>
      </c>
      <c r="E1139" s="24">
        <f t="shared" si="35"/>
        <v>344490.18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106">
        <v>20077.2</v>
      </c>
      <c r="K1139" s="107">
        <v>30955.1</v>
      </c>
      <c r="L1139" s="113">
        <v>30955.1</v>
      </c>
      <c r="M1139" s="113">
        <v>22879.89</v>
      </c>
      <c r="N1139" s="31">
        <v>22879.89</v>
      </c>
      <c r="O1139" s="32">
        <v>20839.759999999998</v>
      </c>
      <c r="P1139" s="105">
        <v>20839.759999999998</v>
      </c>
      <c r="Q1139" s="105">
        <v>27513.95</v>
      </c>
      <c r="R1139" s="31">
        <v>27515.95</v>
      </c>
      <c r="S1139" s="32">
        <v>35704.480000000003</v>
      </c>
      <c r="T1139" s="113">
        <v>35702.480000000003</v>
      </c>
      <c r="U1139" s="113">
        <v>29119.53</v>
      </c>
      <c r="V1139" s="31">
        <v>29120.53</v>
      </c>
      <c r="W1139" s="32">
        <v>14351.91</v>
      </c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1718</v>
      </c>
      <c r="B1140" s="111" t="s">
        <v>521</v>
      </c>
      <c r="C1140" s="112" t="s">
        <v>1585</v>
      </c>
      <c r="D1140" s="21">
        <f t="shared" si="34"/>
        <v>791104.14</v>
      </c>
      <c r="E1140" s="24">
        <f t="shared" si="35"/>
        <v>793979.14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>
        <v>132850</v>
      </c>
      <c r="K1140" s="32">
        <v>132850</v>
      </c>
      <c r="L1140" s="113">
        <v>158940.14000000001</v>
      </c>
      <c r="M1140" s="113">
        <v>158940.14000000001</v>
      </c>
      <c r="N1140" s="31">
        <v>156560</v>
      </c>
      <c r="O1140" s="32">
        <v>156560</v>
      </c>
      <c r="P1140" s="113">
        <v>152767</v>
      </c>
      <c r="Q1140" s="113">
        <v>154949</v>
      </c>
      <c r="R1140" s="31">
        <v>6950</v>
      </c>
      <c r="S1140" s="32">
        <v>5939</v>
      </c>
      <c r="T1140" s="113">
        <v>31065</v>
      </c>
      <c r="U1140" s="113">
        <v>32769</v>
      </c>
      <c r="V1140" s="31">
        <v>30065</v>
      </c>
      <c r="W1140" s="32">
        <v>30065</v>
      </c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1718</v>
      </c>
      <c r="B1141" s="111" t="s">
        <v>522</v>
      </c>
      <c r="C1141" s="112" t="s">
        <v>1586</v>
      </c>
      <c r="D1141" s="21">
        <f t="shared" si="34"/>
        <v>10374</v>
      </c>
      <c r="E1141" s="24">
        <f t="shared" si="35"/>
        <v>29615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1718</v>
      </c>
      <c r="B1142" s="111" t="s">
        <v>523</v>
      </c>
      <c r="C1142" s="112" t="s">
        <v>1667</v>
      </c>
      <c r="D1142" s="21">
        <f t="shared" si="34"/>
        <v>138530</v>
      </c>
      <c r="E1142" s="24">
        <f t="shared" si="35"/>
        <v>123633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>
        <v>10374</v>
      </c>
      <c r="K1142" s="32">
        <v>29615</v>
      </c>
      <c r="L1142" s="113">
        <v>27139</v>
      </c>
      <c r="M1142" s="113">
        <v>14022</v>
      </c>
      <c r="N1142" s="31">
        <v>16308</v>
      </c>
      <c r="O1142" s="32">
        <v>16308</v>
      </c>
      <c r="P1142" s="113">
        <v>14379</v>
      </c>
      <c r="Q1142" s="113">
        <v>4434</v>
      </c>
      <c r="R1142" s="31">
        <v>4592</v>
      </c>
      <c r="S1142" s="32">
        <v>23388</v>
      </c>
      <c r="T1142" s="113">
        <v>27064</v>
      </c>
      <c r="U1142" s="113">
        <v>27280</v>
      </c>
      <c r="V1142" s="31">
        <v>28282</v>
      </c>
      <c r="W1142" s="32">
        <v>17266</v>
      </c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1718</v>
      </c>
      <c r="B1143" s="111" t="s">
        <v>524</v>
      </c>
      <c r="C1143" s="112" t="s">
        <v>525</v>
      </c>
      <c r="D1143" s="21">
        <f t="shared" si="34"/>
        <v>20267723.109999999</v>
      </c>
      <c r="E1143" s="24">
        <f t="shared" si="35"/>
        <v>20267723.109999999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31"/>
      <c r="K1143" s="32"/>
      <c r="L1143" s="105">
        <v>4927934.32</v>
      </c>
      <c r="M1143" s="105">
        <v>4927934.32</v>
      </c>
      <c r="N1143" s="106">
        <v>4927934.32</v>
      </c>
      <c r="O1143" s="107">
        <v>4927934.32</v>
      </c>
      <c r="P1143" s="113"/>
      <c r="Q1143" s="113"/>
      <c r="R1143" s="106"/>
      <c r="S1143" s="107"/>
      <c r="T1143" s="105">
        <v>94254</v>
      </c>
      <c r="U1143" s="105">
        <v>94254</v>
      </c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1718</v>
      </c>
      <c r="B1144" s="111" t="s">
        <v>526</v>
      </c>
      <c r="C1144" s="112" t="s">
        <v>527</v>
      </c>
      <c r="D1144" s="21">
        <f t="shared" si="34"/>
        <v>101315.09</v>
      </c>
      <c r="E1144" s="24">
        <f t="shared" si="35"/>
        <v>65000</v>
      </c>
      <c r="F1144" s="104"/>
      <c r="G1144" s="104"/>
      <c r="H1144" s="105"/>
      <c r="I1144" s="105"/>
      <c r="J1144" s="106"/>
      <c r="K1144" s="107"/>
      <c r="L1144" s="105">
        <v>65000</v>
      </c>
      <c r="M1144" s="105">
        <v>65000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1718</v>
      </c>
      <c r="B1145" s="111" t="s">
        <v>528</v>
      </c>
      <c r="C1145" s="112" t="s">
        <v>529</v>
      </c>
      <c r="D1145" s="21">
        <f t="shared" si="34"/>
        <v>367077.12000000005</v>
      </c>
      <c r="E1145" s="24">
        <f t="shared" si="35"/>
        <v>600000</v>
      </c>
      <c r="F1145" s="104"/>
      <c r="G1145" s="104"/>
      <c r="H1145" s="105">
        <v>98689.66</v>
      </c>
      <c r="I1145" s="105">
        <v>300000</v>
      </c>
      <c r="J1145" s="106">
        <v>36315.089999999997</v>
      </c>
      <c r="K1145" s="107">
        <v>0</v>
      </c>
      <c r="L1145" s="105">
        <v>5093.46</v>
      </c>
      <c r="M1145" s="105">
        <v>200000</v>
      </c>
      <c r="N1145" s="106">
        <v>66498.34</v>
      </c>
      <c r="O1145" s="107">
        <v>100000</v>
      </c>
      <c r="P1145" s="105">
        <v>29481.13</v>
      </c>
      <c r="Q1145" s="105">
        <v>0</v>
      </c>
      <c r="R1145" s="106">
        <v>36514.97</v>
      </c>
      <c r="S1145" s="107">
        <v>0</v>
      </c>
      <c r="T1145" s="105">
        <v>116576.28</v>
      </c>
      <c r="U1145" s="105">
        <v>0</v>
      </c>
      <c r="V1145" s="106">
        <v>14223.28</v>
      </c>
      <c r="W1145" s="107">
        <v>0</v>
      </c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1718</v>
      </c>
      <c r="B1146" s="111" t="s">
        <v>530</v>
      </c>
      <c r="C1146" s="112" t="s">
        <v>531</v>
      </c>
      <c r="D1146" s="21">
        <f t="shared" si="34"/>
        <v>1440297</v>
      </c>
      <c r="E1146" s="24">
        <f t="shared" si="35"/>
        <v>2690200</v>
      </c>
      <c r="F1146" s="104"/>
      <c r="G1146" s="104"/>
      <c r="H1146" s="105">
        <v>0</v>
      </c>
      <c r="I1146" s="105">
        <v>1669850</v>
      </c>
      <c r="J1146" s="106">
        <v>0</v>
      </c>
      <c r="K1146" s="107">
        <v>0</v>
      </c>
      <c r="L1146" s="105">
        <v>119167</v>
      </c>
      <c r="M1146" s="105">
        <v>1020350</v>
      </c>
      <c r="N1146" s="106">
        <v>1120610</v>
      </c>
      <c r="O1146" s="107">
        <v>0</v>
      </c>
      <c r="P1146" s="105">
        <v>0</v>
      </c>
      <c r="Q1146" s="105">
        <v>0</v>
      </c>
      <c r="R1146" s="106">
        <v>100260</v>
      </c>
      <c r="S1146" s="107">
        <v>0</v>
      </c>
      <c r="T1146" s="105">
        <v>0</v>
      </c>
      <c r="U1146" s="105">
        <v>0</v>
      </c>
      <c r="V1146" s="106">
        <v>100260</v>
      </c>
      <c r="W1146" s="107">
        <v>0</v>
      </c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1718</v>
      </c>
      <c r="B1147" s="111" t="s">
        <v>532</v>
      </c>
      <c r="C1147" s="112" t="s">
        <v>533</v>
      </c>
      <c r="D1147" s="21">
        <f t="shared" si="34"/>
        <v>277255.23</v>
      </c>
      <c r="E1147" s="24">
        <f t="shared" si="35"/>
        <v>371509.23</v>
      </c>
      <c r="F1147" s="104">
        <v>0</v>
      </c>
      <c r="G1147" s="104">
        <v>76735.23</v>
      </c>
      <c r="H1147" s="113">
        <v>76735.23</v>
      </c>
      <c r="I1147" s="113">
        <v>0</v>
      </c>
      <c r="J1147" s="106"/>
      <c r="K1147" s="107"/>
      <c r="L1147" s="113">
        <v>100260</v>
      </c>
      <c r="M1147" s="113">
        <v>0</v>
      </c>
      <c r="N1147" s="31">
        <v>0</v>
      </c>
      <c r="O1147" s="32">
        <v>100260</v>
      </c>
      <c r="P1147" s="105">
        <v>100260</v>
      </c>
      <c r="Q1147" s="105">
        <v>0</v>
      </c>
      <c r="R1147" s="31">
        <v>0</v>
      </c>
      <c r="S1147" s="32">
        <v>100260</v>
      </c>
      <c r="T1147" s="113">
        <v>0</v>
      </c>
      <c r="U1147" s="113">
        <v>94254</v>
      </c>
      <c r="V1147" s="31">
        <v>0</v>
      </c>
      <c r="W1147" s="32">
        <v>0</v>
      </c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1718</v>
      </c>
      <c r="B1148" s="111" t="s">
        <v>534</v>
      </c>
      <c r="C1148" s="112" t="s">
        <v>535</v>
      </c>
      <c r="D1148" s="21">
        <f t="shared" si="34"/>
        <v>0</v>
      </c>
      <c r="E1148" s="24">
        <f t="shared" si="35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1718</v>
      </c>
      <c r="B1149" s="111" t="s">
        <v>536</v>
      </c>
      <c r="C1149" s="112" t="s">
        <v>537</v>
      </c>
      <c r="D1149" s="21">
        <f t="shared" si="34"/>
        <v>0</v>
      </c>
      <c r="E1149" s="24">
        <f t="shared" si="35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1718</v>
      </c>
      <c r="B1150" s="111" t="s">
        <v>538</v>
      </c>
      <c r="C1150" s="112" t="s">
        <v>1668</v>
      </c>
      <c r="D1150" s="21">
        <f t="shared" si="34"/>
        <v>1560</v>
      </c>
      <c r="E1150" s="24">
        <f t="shared" si="35"/>
        <v>2080</v>
      </c>
      <c r="F1150" s="104">
        <v>130</v>
      </c>
      <c r="G1150" s="104">
        <v>130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1300</v>
      </c>
      <c r="P1150" s="113">
        <v>0</v>
      </c>
      <c r="Q1150" s="113">
        <v>0</v>
      </c>
      <c r="R1150" s="31">
        <v>1430</v>
      </c>
      <c r="S1150" s="32">
        <v>650</v>
      </c>
      <c r="T1150" s="113">
        <v>0</v>
      </c>
      <c r="U1150" s="113">
        <v>0</v>
      </c>
      <c r="V1150" s="31">
        <v>0</v>
      </c>
      <c r="W1150" s="32">
        <v>0</v>
      </c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1718</v>
      </c>
      <c r="B1151" s="111" t="s">
        <v>539</v>
      </c>
      <c r="C1151" s="112" t="s">
        <v>540</v>
      </c>
      <c r="D1151" s="21">
        <f t="shared" si="34"/>
        <v>4200</v>
      </c>
      <c r="E1151" s="24">
        <f t="shared" si="35"/>
        <v>5600</v>
      </c>
      <c r="F1151" s="104">
        <v>350</v>
      </c>
      <c r="G1151" s="104">
        <v>350</v>
      </c>
      <c r="H1151" s="113">
        <v>0</v>
      </c>
      <c r="I1151" s="113">
        <v>0</v>
      </c>
      <c r="J1151" s="31">
        <v>0</v>
      </c>
      <c r="K1151" s="32">
        <v>0</v>
      </c>
      <c r="L1151" s="113">
        <v>0</v>
      </c>
      <c r="M1151" s="113">
        <v>0</v>
      </c>
      <c r="N1151" s="31">
        <v>0</v>
      </c>
      <c r="O1151" s="32">
        <v>3500</v>
      </c>
      <c r="P1151" s="113">
        <v>0</v>
      </c>
      <c r="Q1151" s="113">
        <v>0</v>
      </c>
      <c r="R1151" s="31">
        <v>3850</v>
      </c>
      <c r="S1151" s="32">
        <v>1750</v>
      </c>
      <c r="T1151" s="113">
        <v>0</v>
      </c>
      <c r="U1151" s="113">
        <v>0</v>
      </c>
      <c r="V1151" s="31">
        <v>0</v>
      </c>
      <c r="W1151" s="32">
        <v>0</v>
      </c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1718</v>
      </c>
      <c r="B1152" s="111" t="s">
        <v>541</v>
      </c>
      <c r="C1152" s="112" t="s">
        <v>542</v>
      </c>
      <c r="D1152" s="21">
        <f t="shared" si="34"/>
        <v>2472</v>
      </c>
      <c r="E1152" s="24">
        <f t="shared" si="35"/>
        <v>3296</v>
      </c>
      <c r="F1152" s="104">
        <v>206</v>
      </c>
      <c r="G1152" s="104">
        <v>206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2060</v>
      </c>
      <c r="P1152" s="113">
        <v>0</v>
      </c>
      <c r="Q1152" s="113">
        <v>0</v>
      </c>
      <c r="R1152" s="31">
        <v>2266</v>
      </c>
      <c r="S1152" s="32">
        <v>1030</v>
      </c>
      <c r="T1152" s="113">
        <v>0</v>
      </c>
      <c r="U1152" s="113">
        <v>0</v>
      </c>
      <c r="V1152" s="31">
        <v>0</v>
      </c>
      <c r="W1152" s="32">
        <v>0</v>
      </c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1718</v>
      </c>
      <c r="B1153" s="111" t="s">
        <v>543</v>
      </c>
      <c r="C1153" s="112" t="s">
        <v>544</v>
      </c>
      <c r="D1153" s="21">
        <f t="shared" si="34"/>
        <v>0</v>
      </c>
      <c r="E1153" s="24">
        <f t="shared" si="35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1718</v>
      </c>
      <c r="B1154" s="111" t="s">
        <v>545</v>
      </c>
      <c r="C1154" s="112" t="s">
        <v>546</v>
      </c>
      <c r="D1154" s="21">
        <f t="shared" si="34"/>
        <v>0</v>
      </c>
      <c r="E1154" s="24">
        <f t="shared" si="35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1718</v>
      </c>
      <c r="B1155" s="111" t="s">
        <v>547</v>
      </c>
      <c r="C1155" s="112" t="s">
        <v>548</v>
      </c>
      <c r="D1155" s="21">
        <f t="shared" ref="D1155:D1218" si="36">F1155+H1155+J1156+L1155+N1155+P1155+R1155+T1155+V1155+X1155+Z1155+AB1155</f>
        <v>0</v>
      </c>
      <c r="E1155" s="24">
        <f t="shared" ref="E1155:E1218" si="37">G1155+I1155+K1156+M1155+O1155+Q1155+S1155+U1155+W1155+Y1155+AA1155+AC1155</f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1718</v>
      </c>
      <c r="B1156" s="111" t="s">
        <v>549</v>
      </c>
      <c r="C1156" s="112" t="s">
        <v>550</v>
      </c>
      <c r="D1156" s="21">
        <f t="shared" si="36"/>
        <v>34815</v>
      </c>
      <c r="E1156" s="24">
        <f t="shared" si="37"/>
        <v>141065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0</v>
      </c>
      <c r="L1156" s="113">
        <v>16500</v>
      </c>
      <c r="M1156" s="113">
        <v>14500</v>
      </c>
      <c r="N1156" s="31">
        <v>0</v>
      </c>
      <c r="O1156" s="32">
        <v>55665</v>
      </c>
      <c r="P1156" s="113">
        <v>0</v>
      </c>
      <c r="Q1156" s="113">
        <v>25900</v>
      </c>
      <c r="R1156" s="31">
        <v>6065</v>
      </c>
      <c r="S1156" s="32">
        <v>45000</v>
      </c>
      <c r="T1156" s="113">
        <v>0</v>
      </c>
      <c r="U1156" s="113">
        <v>0</v>
      </c>
      <c r="V1156" s="31">
        <v>12250</v>
      </c>
      <c r="W1156" s="32">
        <v>0</v>
      </c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1718</v>
      </c>
      <c r="B1157" s="111" t="s">
        <v>551</v>
      </c>
      <c r="C1157" s="112" t="s">
        <v>552</v>
      </c>
      <c r="D1157" s="21">
        <f t="shared" si="36"/>
        <v>0</v>
      </c>
      <c r="E1157" s="24">
        <f t="shared" si="37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1718</v>
      </c>
      <c r="B1158" s="111" t="s">
        <v>553</v>
      </c>
      <c r="C1158" s="112" t="s">
        <v>554</v>
      </c>
      <c r="D1158" s="21">
        <f t="shared" si="36"/>
        <v>0</v>
      </c>
      <c r="E1158" s="24">
        <f t="shared" si="37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1718</v>
      </c>
      <c r="B1159" s="111" t="s">
        <v>555</v>
      </c>
      <c r="C1159" s="112" t="s">
        <v>556</v>
      </c>
      <c r="D1159" s="21">
        <f t="shared" si="36"/>
        <v>0</v>
      </c>
      <c r="E1159" s="24">
        <f t="shared" si="37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1718</v>
      </c>
      <c r="B1160" s="111" t="s">
        <v>557</v>
      </c>
      <c r="C1160" s="112" t="s">
        <v>558</v>
      </c>
      <c r="D1160" s="21">
        <f t="shared" si="36"/>
        <v>0</v>
      </c>
      <c r="E1160" s="24">
        <f t="shared" si="37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1718</v>
      </c>
      <c r="B1161" s="111" t="s">
        <v>559</v>
      </c>
      <c r="C1161" s="112" t="s">
        <v>560</v>
      </c>
      <c r="D1161" s="21">
        <f t="shared" si="36"/>
        <v>0</v>
      </c>
      <c r="E1161" s="24">
        <f t="shared" si="37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1718</v>
      </c>
      <c r="B1162" s="111" t="s">
        <v>561</v>
      </c>
      <c r="C1162" s="112" t="s">
        <v>562</v>
      </c>
      <c r="D1162" s="21">
        <f t="shared" si="36"/>
        <v>0</v>
      </c>
      <c r="E1162" s="24">
        <f t="shared" si="37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1718</v>
      </c>
      <c r="B1163" s="111" t="s">
        <v>563</v>
      </c>
      <c r="C1163" s="112" t="s">
        <v>564</v>
      </c>
      <c r="D1163" s="21">
        <f t="shared" si="36"/>
        <v>0</v>
      </c>
      <c r="E1163" s="24">
        <f t="shared" si="37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1718</v>
      </c>
      <c r="B1164" s="111" t="s">
        <v>565</v>
      </c>
      <c r="C1164" s="112" t="s">
        <v>566</v>
      </c>
      <c r="D1164" s="21">
        <f t="shared" si="36"/>
        <v>0</v>
      </c>
      <c r="E1164" s="24">
        <f t="shared" si="37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1718</v>
      </c>
      <c r="B1165" s="111" t="s">
        <v>567</v>
      </c>
      <c r="C1165" s="112" t="s">
        <v>568</v>
      </c>
      <c r="D1165" s="21">
        <f t="shared" si="36"/>
        <v>2070.06</v>
      </c>
      <c r="E1165" s="24">
        <f t="shared" si="37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1718</v>
      </c>
      <c r="B1166" s="111" t="s">
        <v>569</v>
      </c>
      <c r="C1166" s="112" t="s">
        <v>570</v>
      </c>
      <c r="D1166" s="21">
        <f t="shared" si="36"/>
        <v>54180.520000000004</v>
      </c>
      <c r="E1166" s="24">
        <f t="shared" si="37"/>
        <v>2973369.85</v>
      </c>
      <c r="F1166" s="104">
        <v>0</v>
      </c>
      <c r="G1166" s="104">
        <v>0</v>
      </c>
      <c r="H1166" s="105">
        <v>2003.29</v>
      </c>
      <c r="I1166" s="105">
        <v>0</v>
      </c>
      <c r="J1166" s="31">
        <v>2070.06</v>
      </c>
      <c r="K1166" s="32">
        <v>0</v>
      </c>
      <c r="L1166" s="105">
        <v>2070.06</v>
      </c>
      <c r="M1166" s="105">
        <v>0</v>
      </c>
      <c r="N1166" s="106">
        <v>2070.06</v>
      </c>
      <c r="O1166" s="107">
        <v>0</v>
      </c>
      <c r="P1166" s="113">
        <v>2070.06</v>
      </c>
      <c r="Q1166" s="113">
        <v>0</v>
      </c>
      <c r="R1166" s="106">
        <v>15153.97</v>
      </c>
      <c r="S1166" s="107">
        <v>2973369.85</v>
      </c>
      <c r="T1166" s="105">
        <v>15659.11</v>
      </c>
      <c r="U1166" s="105">
        <v>0</v>
      </c>
      <c r="V1166" s="106">
        <v>15153.97</v>
      </c>
      <c r="W1166" s="107">
        <v>0</v>
      </c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1718</v>
      </c>
      <c r="B1167" s="111" t="s">
        <v>571</v>
      </c>
      <c r="C1167" s="112" t="s">
        <v>572</v>
      </c>
      <c r="D1167" s="21">
        <f t="shared" si="36"/>
        <v>2973.82</v>
      </c>
      <c r="E1167" s="24">
        <f t="shared" si="37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106">
        <v>0</v>
      </c>
      <c r="K1167" s="107">
        <v>0</v>
      </c>
      <c r="L1167" s="113">
        <v>0</v>
      </c>
      <c r="M1167" s="113">
        <v>0</v>
      </c>
      <c r="N1167" s="31">
        <v>0</v>
      </c>
      <c r="O1167" s="32">
        <v>0</v>
      </c>
      <c r="P1167" s="105">
        <v>0</v>
      </c>
      <c r="Q1167" s="105">
        <v>0</v>
      </c>
      <c r="R1167" s="31">
        <v>0</v>
      </c>
      <c r="S1167" s="32">
        <v>0</v>
      </c>
      <c r="T1167" s="113">
        <v>0</v>
      </c>
      <c r="U1167" s="113">
        <v>0</v>
      </c>
      <c r="V1167" s="31">
        <v>0</v>
      </c>
      <c r="W1167" s="32">
        <v>0</v>
      </c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1718</v>
      </c>
      <c r="B1168" s="111" t="s">
        <v>573</v>
      </c>
      <c r="C1168" s="112" t="s">
        <v>574</v>
      </c>
      <c r="D1168" s="21">
        <f t="shared" si="36"/>
        <v>0</v>
      </c>
      <c r="E1168" s="24">
        <f t="shared" si="37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1718</v>
      </c>
      <c r="B1169" s="111" t="s">
        <v>575</v>
      </c>
      <c r="C1169" s="112" t="s">
        <v>576</v>
      </c>
      <c r="D1169" s="21">
        <f t="shared" si="36"/>
        <v>0</v>
      </c>
      <c r="E1169" s="24">
        <f t="shared" si="37"/>
        <v>0</v>
      </c>
      <c r="F1169" s="104"/>
      <c r="G1169" s="104"/>
      <c r="H1169" s="105"/>
      <c r="I1169" s="105"/>
      <c r="J1169" s="31"/>
      <c r="K1169" s="32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1718</v>
      </c>
      <c r="B1170" s="111" t="s">
        <v>577</v>
      </c>
      <c r="C1170" s="112" t="s">
        <v>1587</v>
      </c>
      <c r="D1170" s="21">
        <f t="shared" si="36"/>
        <v>0</v>
      </c>
      <c r="E1170" s="24">
        <f t="shared" si="37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1718</v>
      </c>
      <c r="B1171" s="111" t="s">
        <v>578</v>
      </c>
      <c r="C1171" s="112" t="s">
        <v>579</v>
      </c>
      <c r="D1171" s="21">
        <f t="shared" si="36"/>
        <v>209782.8</v>
      </c>
      <c r="E1171" s="24">
        <f t="shared" si="37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1718</v>
      </c>
      <c r="B1172" s="111" t="s">
        <v>580</v>
      </c>
      <c r="C1172" s="112" t="s">
        <v>581</v>
      </c>
      <c r="D1172" s="21">
        <f t="shared" si="36"/>
        <v>7845644.5300000003</v>
      </c>
      <c r="E1172" s="24">
        <f t="shared" si="37"/>
        <v>2338042.34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106">
        <v>209782.8</v>
      </c>
      <c r="K1172" s="107">
        <v>0</v>
      </c>
      <c r="L1172" s="113">
        <v>3750610.86</v>
      </c>
      <c r="M1172" s="113">
        <v>0</v>
      </c>
      <c r="N1172" s="31">
        <v>83000.850000000006</v>
      </c>
      <c r="O1172" s="32">
        <v>167357</v>
      </c>
      <c r="P1172" s="105">
        <v>69687.789999999994</v>
      </c>
      <c r="Q1172" s="105">
        <v>0</v>
      </c>
      <c r="R1172" s="31">
        <v>1106849.32</v>
      </c>
      <c r="S1172" s="32">
        <v>1108694.32</v>
      </c>
      <c r="T1172" s="113">
        <v>0</v>
      </c>
      <c r="U1172" s="113">
        <v>0</v>
      </c>
      <c r="V1172" s="31">
        <v>0</v>
      </c>
      <c r="W1172" s="32">
        <v>3874.8</v>
      </c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1718</v>
      </c>
      <c r="B1173" s="111" t="s">
        <v>582</v>
      </c>
      <c r="C1173" s="112" t="s">
        <v>1588</v>
      </c>
      <c r="D1173" s="21">
        <f t="shared" si="36"/>
        <v>0</v>
      </c>
      <c r="E1173" s="24">
        <f t="shared" si="37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1718</v>
      </c>
      <c r="B1174" s="111" t="s">
        <v>583</v>
      </c>
      <c r="C1174" s="112" t="s">
        <v>584</v>
      </c>
      <c r="D1174" s="21">
        <f t="shared" si="36"/>
        <v>0</v>
      </c>
      <c r="E1174" s="24">
        <f t="shared" si="37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1718</v>
      </c>
      <c r="B1175" s="111" t="s">
        <v>585</v>
      </c>
      <c r="C1175" s="112" t="s">
        <v>586</v>
      </c>
      <c r="D1175" s="21">
        <f t="shared" si="36"/>
        <v>0</v>
      </c>
      <c r="E1175" s="24">
        <f t="shared" si="37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1718</v>
      </c>
      <c r="B1176" s="111" t="s">
        <v>587</v>
      </c>
      <c r="C1176" s="112" t="s">
        <v>588</v>
      </c>
      <c r="D1176" s="21">
        <f t="shared" si="36"/>
        <v>0</v>
      </c>
      <c r="E1176" s="24">
        <f t="shared" si="37"/>
        <v>0</v>
      </c>
      <c r="F1176" s="104"/>
      <c r="G1176" s="104"/>
      <c r="H1176" s="105"/>
      <c r="I1176" s="105"/>
      <c r="J1176" s="31"/>
      <c r="K1176" s="32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1718</v>
      </c>
      <c r="B1177" s="111" t="s">
        <v>589</v>
      </c>
      <c r="C1177" s="112" t="s">
        <v>590</v>
      </c>
      <c r="D1177" s="21">
        <f t="shared" si="36"/>
        <v>0</v>
      </c>
      <c r="E1177" s="24">
        <f t="shared" si="37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1718</v>
      </c>
      <c r="B1178" s="111" t="s">
        <v>591</v>
      </c>
      <c r="C1178" s="112" t="s">
        <v>592</v>
      </c>
      <c r="D1178" s="21">
        <f t="shared" si="36"/>
        <v>0</v>
      </c>
      <c r="E1178" s="24">
        <f t="shared" si="37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1718</v>
      </c>
      <c r="B1179" s="111" t="s">
        <v>593</v>
      </c>
      <c r="C1179" s="112" t="s">
        <v>1589</v>
      </c>
      <c r="D1179" s="21">
        <f t="shared" si="36"/>
        <v>0</v>
      </c>
      <c r="E1179" s="24">
        <f t="shared" si="37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1718</v>
      </c>
      <c r="B1180" s="111" t="s">
        <v>594</v>
      </c>
      <c r="C1180" s="112" t="s">
        <v>595</v>
      </c>
      <c r="D1180" s="21">
        <f t="shared" si="36"/>
        <v>0</v>
      </c>
      <c r="E1180" s="24">
        <f t="shared" si="37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1718</v>
      </c>
      <c r="B1181" s="111" t="s">
        <v>596</v>
      </c>
      <c r="C1181" s="112" t="s">
        <v>597</v>
      </c>
      <c r="D1181" s="21">
        <f t="shared" si="36"/>
        <v>0</v>
      </c>
      <c r="E1181" s="24">
        <f t="shared" si="37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1718</v>
      </c>
      <c r="B1182" s="111" t="s">
        <v>598</v>
      </c>
      <c r="C1182" s="112" t="s">
        <v>599</v>
      </c>
      <c r="D1182" s="21">
        <f t="shared" si="36"/>
        <v>0</v>
      </c>
      <c r="E1182" s="24">
        <f t="shared" si="37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1718</v>
      </c>
      <c r="B1183" s="111" t="s">
        <v>600</v>
      </c>
      <c r="C1183" s="112" t="s">
        <v>601</v>
      </c>
      <c r="D1183" s="21">
        <f t="shared" si="36"/>
        <v>39025</v>
      </c>
      <c r="E1183" s="24">
        <f t="shared" si="37"/>
        <v>39025</v>
      </c>
      <c r="F1183" s="104"/>
      <c r="G1183" s="104"/>
      <c r="H1183" s="105"/>
      <c r="I1183" s="105"/>
      <c r="J1183" s="106"/>
      <c r="K1183" s="107"/>
      <c r="L1183" s="105">
        <v>0</v>
      </c>
      <c r="M1183" s="105">
        <v>39025</v>
      </c>
      <c r="N1183" s="106">
        <v>39025</v>
      </c>
      <c r="O1183" s="107">
        <v>0</v>
      </c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1718</v>
      </c>
      <c r="B1184" s="111" t="s">
        <v>602</v>
      </c>
      <c r="C1184" s="112" t="s">
        <v>1669</v>
      </c>
      <c r="D1184" s="21">
        <f t="shared" si="36"/>
        <v>0</v>
      </c>
      <c r="E1184" s="24">
        <f t="shared" si="37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1718</v>
      </c>
      <c r="B1185" s="111" t="s">
        <v>1590</v>
      </c>
      <c r="C1185" s="112" t="s">
        <v>1591</v>
      </c>
      <c r="D1185" s="21">
        <f t="shared" si="36"/>
        <v>0</v>
      </c>
      <c r="E1185" s="24">
        <f t="shared" si="37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1718</v>
      </c>
      <c r="B1186" s="111" t="s">
        <v>603</v>
      </c>
      <c r="C1186" s="112" t="s">
        <v>604</v>
      </c>
      <c r="D1186" s="21">
        <f t="shared" si="36"/>
        <v>0</v>
      </c>
      <c r="E1186" s="24">
        <f t="shared" si="37"/>
        <v>0</v>
      </c>
      <c r="F1186" s="104"/>
      <c r="G1186" s="104"/>
      <c r="H1186" s="113"/>
      <c r="I1186" s="113"/>
      <c r="J1186" s="106"/>
      <c r="K1186" s="107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1718</v>
      </c>
      <c r="B1187" s="111" t="s">
        <v>605</v>
      </c>
      <c r="C1187" s="112" t="s">
        <v>606</v>
      </c>
      <c r="D1187" s="21">
        <f t="shared" si="36"/>
        <v>0</v>
      </c>
      <c r="E1187" s="24">
        <f t="shared" si="37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1718</v>
      </c>
      <c r="B1188" s="111" t="s">
        <v>607</v>
      </c>
      <c r="C1188" s="112" t="s">
        <v>608</v>
      </c>
      <c r="D1188" s="21">
        <f t="shared" si="36"/>
        <v>0</v>
      </c>
      <c r="E1188" s="24">
        <f t="shared" si="37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1718</v>
      </c>
      <c r="B1189" s="111" t="s">
        <v>609</v>
      </c>
      <c r="C1189" s="112" t="s">
        <v>610</v>
      </c>
      <c r="D1189" s="21">
        <f t="shared" si="36"/>
        <v>0</v>
      </c>
      <c r="E1189" s="24">
        <f t="shared" si="37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1718</v>
      </c>
      <c r="B1190" s="111" t="s">
        <v>611</v>
      </c>
      <c r="C1190" s="112" t="s">
        <v>612</v>
      </c>
      <c r="D1190" s="21">
        <f t="shared" si="36"/>
        <v>0</v>
      </c>
      <c r="E1190" s="24">
        <f t="shared" si="37"/>
        <v>0</v>
      </c>
      <c r="F1190" s="104"/>
      <c r="G1190" s="104"/>
      <c r="H1190" s="105"/>
      <c r="I1190" s="105"/>
      <c r="J1190" s="31"/>
      <c r="K1190" s="32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1718</v>
      </c>
      <c r="B1191" s="111" t="s">
        <v>613</v>
      </c>
      <c r="C1191" s="112" t="s">
        <v>614</v>
      </c>
      <c r="D1191" s="21">
        <f t="shared" si="36"/>
        <v>0</v>
      </c>
      <c r="E1191" s="24">
        <f t="shared" si="37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1718</v>
      </c>
      <c r="B1192" s="111" t="s">
        <v>615</v>
      </c>
      <c r="C1192" s="112" t="s">
        <v>616</v>
      </c>
      <c r="D1192" s="21">
        <f t="shared" si="36"/>
        <v>0</v>
      </c>
      <c r="E1192" s="24">
        <f t="shared" si="37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1718</v>
      </c>
      <c r="B1193" s="111" t="s">
        <v>617</v>
      </c>
      <c r="C1193" s="112" t="s">
        <v>618</v>
      </c>
      <c r="D1193" s="21">
        <f t="shared" si="36"/>
        <v>0</v>
      </c>
      <c r="E1193" s="24">
        <f t="shared" si="37"/>
        <v>69310</v>
      </c>
      <c r="F1193" s="104"/>
      <c r="G1193" s="104"/>
      <c r="H1193" s="113"/>
      <c r="I1193" s="113"/>
      <c r="J1193" s="106"/>
      <c r="K1193" s="107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1718</v>
      </c>
      <c r="B1194" s="111" t="s">
        <v>619</v>
      </c>
      <c r="C1194" s="112" t="s">
        <v>620</v>
      </c>
      <c r="D1194" s="21">
        <f t="shared" si="36"/>
        <v>3890</v>
      </c>
      <c r="E1194" s="24">
        <f t="shared" si="37"/>
        <v>79880</v>
      </c>
      <c r="F1194" s="104"/>
      <c r="G1194" s="104"/>
      <c r="H1194" s="113"/>
      <c r="I1194" s="113"/>
      <c r="J1194" s="31">
        <v>0</v>
      </c>
      <c r="K1194" s="32">
        <v>69310</v>
      </c>
      <c r="L1194" s="113">
        <v>0</v>
      </c>
      <c r="M1194" s="113">
        <v>12620</v>
      </c>
      <c r="N1194" s="31">
        <v>0</v>
      </c>
      <c r="O1194" s="32">
        <v>5970</v>
      </c>
      <c r="P1194" s="113">
        <v>0</v>
      </c>
      <c r="Q1194" s="113">
        <v>0</v>
      </c>
      <c r="R1194" s="31">
        <v>3890</v>
      </c>
      <c r="S1194" s="32">
        <v>0</v>
      </c>
      <c r="T1194" s="113">
        <v>0</v>
      </c>
      <c r="U1194" s="113">
        <v>13600</v>
      </c>
      <c r="V1194" s="31">
        <v>0</v>
      </c>
      <c r="W1194" s="32">
        <v>20640</v>
      </c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1718</v>
      </c>
      <c r="B1195" s="111" t="s">
        <v>621</v>
      </c>
      <c r="C1195" s="112" t="s">
        <v>622</v>
      </c>
      <c r="D1195" s="21">
        <f t="shared" si="36"/>
        <v>0</v>
      </c>
      <c r="E1195" s="24">
        <f t="shared" si="37"/>
        <v>117622</v>
      </c>
      <c r="F1195" s="104">
        <v>0</v>
      </c>
      <c r="G1195" s="104">
        <v>28200</v>
      </c>
      <c r="H1195" s="113">
        <v>0</v>
      </c>
      <c r="I1195" s="113">
        <v>13850</v>
      </c>
      <c r="J1195" s="31">
        <v>0</v>
      </c>
      <c r="K1195" s="32">
        <v>27050</v>
      </c>
      <c r="L1195" s="113">
        <v>0</v>
      </c>
      <c r="M1195" s="113">
        <v>0</v>
      </c>
      <c r="N1195" s="31">
        <v>0</v>
      </c>
      <c r="O1195" s="32">
        <v>17200</v>
      </c>
      <c r="P1195" s="113">
        <v>0</v>
      </c>
      <c r="Q1195" s="113">
        <v>750</v>
      </c>
      <c r="R1195" s="31">
        <v>0</v>
      </c>
      <c r="S1195" s="32">
        <v>41800</v>
      </c>
      <c r="T1195" s="113">
        <v>0</v>
      </c>
      <c r="U1195" s="113">
        <v>2200</v>
      </c>
      <c r="V1195" s="31">
        <v>0</v>
      </c>
      <c r="W1195" s="32">
        <v>12650</v>
      </c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1718</v>
      </c>
      <c r="B1196" s="111" t="s">
        <v>623</v>
      </c>
      <c r="C1196" s="112" t="s">
        <v>624</v>
      </c>
      <c r="D1196" s="21">
        <f t="shared" si="36"/>
        <v>0</v>
      </c>
      <c r="E1196" s="24">
        <f t="shared" si="37"/>
        <v>206631.12000000002</v>
      </c>
      <c r="F1196" s="104"/>
      <c r="G1196" s="104"/>
      <c r="H1196" s="105">
        <v>0</v>
      </c>
      <c r="I1196" s="105">
        <v>21800</v>
      </c>
      <c r="J1196" s="31">
        <v>0</v>
      </c>
      <c r="K1196" s="32">
        <v>972</v>
      </c>
      <c r="L1196" s="105">
        <v>0</v>
      </c>
      <c r="M1196" s="105">
        <v>48854.6</v>
      </c>
      <c r="N1196" s="106">
        <v>0</v>
      </c>
      <c r="O1196" s="107">
        <v>0</v>
      </c>
      <c r="P1196" s="113">
        <v>0</v>
      </c>
      <c r="Q1196" s="113">
        <v>32153.8</v>
      </c>
      <c r="R1196" s="106">
        <v>0</v>
      </c>
      <c r="S1196" s="107">
        <v>29941.4</v>
      </c>
      <c r="T1196" s="105">
        <v>0</v>
      </c>
      <c r="U1196" s="105">
        <v>0</v>
      </c>
      <c r="V1196" s="106">
        <v>0</v>
      </c>
      <c r="W1196" s="107">
        <v>73881.320000000007</v>
      </c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1718</v>
      </c>
      <c r="B1197" s="111" t="s">
        <v>625</v>
      </c>
      <c r="C1197" s="112" t="s">
        <v>626</v>
      </c>
      <c r="D1197" s="21">
        <f t="shared" si="36"/>
        <v>0</v>
      </c>
      <c r="E1197" s="24">
        <f t="shared" si="37"/>
        <v>0</v>
      </c>
      <c r="F1197" s="104"/>
      <c r="G1197" s="104"/>
      <c r="H1197" s="113"/>
      <c r="I1197" s="113"/>
      <c r="J1197" s="106"/>
      <c r="K1197" s="107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1718</v>
      </c>
      <c r="B1198" s="111" t="s">
        <v>627</v>
      </c>
      <c r="C1198" s="112" t="s">
        <v>628</v>
      </c>
      <c r="D1198" s="21">
        <f t="shared" si="36"/>
        <v>0</v>
      </c>
      <c r="E1198" s="24">
        <f t="shared" si="37"/>
        <v>105383</v>
      </c>
      <c r="F1198" s="104"/>
      <c r="G1198" s="104"/>
      <c r="H1198" s="105"/>
      <c r="I1198" s="105"/>
      <c r="J1198" s="31"/>
      <c r="K1198" s="32"/>
      <c r="L1198" s="105">
        <v>0</v>
      </c>
      <c r="M1198" s="105">
        <v>4361</v>
      </c>
      <c r="N1198" s="106">
        <v>0</v>
      </c>
      <c r="O1198" s="107">
        <v>0</v>
      </c>
      <c r="P1198" s="113">
        <v>0</v>
      </c>
      <c r="Q1198" s="113">
        <v>0</v>
      </c>
      <c r="R1198" s="106">
        <v>0</v>
      </c>
      <c r="S1198" s="107">
        <v>0</v>
      </c>
      <c r="T1198" s="105">
        <v>0</v>
      </c>
      <c r="U1198" s="105">
        <v>0</v>
      </c>
      <c r="V1198" s="106">
        <v>0</v>
      </c>
      <c r="W1198" s="107">
        <v>0</v>
      </c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1718</v>
      </c>
      <c r="B1199" s="111" t="s">
        <v>629</v>
      </c>
      <c r="C1199" s="112" t="s">
        <v>630</v>
      </c>
      <c r="D1199" s="21">
        <f t="shared" si="36"/>
        <v>3582</v>
      </c>
      <c r="E1199" s="24">
        <f t="shared" si="37"/>
        <v>780841.5</v>
      </c>
      <c r="F1199" s="104">
        <v>0</v>
      </c>
      <c r="G1199" s="104">
        <v>79306</v>
      </c>
      <c r="H1199" s="105">
        <v>0</v>
      </c>
      <c r="I1199" s="105">
        <v>76404</v>
      </c>
      <c r="J1199" s="106">
        <v>0</v>
      </c>
      <c r="K1199" s="107">
        <v>101022</v>
      </c>
      <c r="L1199" s="105">
        <v>0</v>
      </c>
      <c r="M1199" s="105">
        <v>84924</v>
      </c>
      <c r="N1199" s="106">
        <v>0</v>
      </c>
      <c r="O1199" s="107">
        <v>102783</v>
      </c>
      <c r="P1199" s="105">
        <v>1719</v>
      </c>
      <c r="Q1199" s="105">
        <v>104334.5</v>
      </c>
      <c r="R1199" s="106">
        <v>0</v>
      </c>
      <c r="S1199" s="107">
        <v>105983</v>
      </c>
      <c r="T1199" s="105">
        <v>738</v>
      </c>
      <c r="U1199" s="105">
        <v>94983</v>
      </c>
      <c r="V1199" s="106">
        <v>1125</v>
      </c>
      <c r="W1199" s="107">
        <v>84309</v>
      </c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1718</v>
      </c>
      <c r="B1200" s="111" t="s">
        <v>631</v>
      </c>
      <c r="C1200" s="112" t="s">
        <v>632</v>
      </c>
      <c r="D1200" s="21">
        <f t="shared" si="36"/>
        <v>0</v>
      </c>
      <c r="E1200" s="24">
        <f t="shared" si="37"/>
        <v>405631</v>
      </c>
      <c r="F1200" s="104">
        <v>0</v>
      </c>
      <c r="G1200" s="104">
        <v>13207</v>
      </c>
      <c r="H1200" s="105">
        <v>0</v>
      </c>
      <c r="I1200" s="105">
        <v>55768</v>
      </c>
      <c r="J1200" s="106">
        <v>0</v>
      </c>
      <c r="K1200" s="107">
        <v>47815</v>
      </c>
      <c r="L1200" s="105">
        <v>0</v>
      </c>
      <c r="M1200" s="105">
        <v>39507</v>
      </c>
      <c r="N1200" s="106">
        <v>0</v>
      </c>
      <c r="O1200" s="107">
        <v>36401</v>
      </c>
      <c r="P1200" s="105">
        <v>0</v>
      </c>
      <c r="Q1200" s="105">
        <v>50477</v>
      </c>
      <c r="R1200" s="106">
        <v>0</v>
      </c>
      <c r="S1200" s="107">
        <v>48025</v>
      </c>
      <c r="T1200" s="105">
        <v>0</v>
      </c>
      <c r="U1200" s="105">
        <v>71946</v>
      </c>
      <c r="V1200" s="106">
        <v>0</v>
      </c>
      <c r="W1200" s="107">
        <v>90300</v>
      </c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1718</v>
      </c>
      <c r="B1201" s="111" t="s">
        <v>633</v>
      </c>
      <c r="C1201" s="112" t="s">
        <v>1592</v>
      </c>
      <c r="D1201" s="21">
        <f t="shared" si="36"/>
        <v>0</v>
      </c>
      <c r="E1201" s="24">
        <f t="shared" si="37"/>
        <v>0</v>
      </c>
      <c r="F1201" s="104"/>
      <c r="G1201" s="104"/>
      <c r="H1201" s="113"/>
      <c r="I1201" s="113"/>
      <c r="J1201" s="106"/>
      <c r="K1201" s="107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1718</v>
      </c>
      <c r="B1202" s="111" t="s">
        <v>634</v>
      </c>
      <c r="C1202" s="112" t="s">
        <v>1593</v>
      </c>
      <c r="D1202" s="21">
        <f t="shared" si="36"/>
        <v>0</v>
      </c>
      <c r="E1202" s="24">
        <f t="shared" si="37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1718</v>
      </c>
      <c r="B1203" s="111" t="s">
        <v>635</v>
      </c>
      <c r="C1203" s="112" t="s">
        <v>636</v>
      </c>
      <c r="D1203" s="21">
        <f t="shared" si="36"/>
        <v>0</v>
      </c>
      <c r="E1203" s="24">
        <f t="shared" si="37"/>
        <v>0</v>
      </c>
      <c r="F1203" s="104"/>
      <c r="G1203" s="104"/>
      <c r="H1203" s="105"/>
      <c r="I1203" s="105"/>
      <c r="J1203" s="31"/>
      <c r="K1203" s="32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1718</v>
      </c>
      <c r="B1204" s="111" t="s">
        <v>637</v>
      </c>
      <c r="C1204" s="112" t="s">
        <v>638</v>
      </c>
      <c r="D1204" s="21">
        <f t="shared" si="36"/>
        <v>0</v>
      </c>
      <c r="E1204" s="24">
        <f t="shared" si="37"/>
        <v>178797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1718</v>
      </c>
      <c r="B1205" s="111" t="s">
        <v>639</v>
      </c>
      <c r="C1205" s="112" t="s">
        <v>640</v>
      </c>
      <c r="D1205" s="21">
        <f t="shared" si="36"/>
        <v>35449</v>
      </c>
      <c r="E1205" s="24">
        <f t="shared" si="37"/>
        <v>1480184</v>
      </c>
      <c r="F1205" s="104">
        <v>0</v>
      </c>
      <c r="G1205" s="104">
        <v>157819</v>
      </c>
      <c r="H1205" s="105">
        <v>0</v>
      </c>
      <c r="I1205" s="105">
        <v>172626</v>
      </c>
      <c r="J1205" s="106">
        <v>0</v>
      </c>
      <c r="K1205" s="107">
        <v>178797</v>
      </c>
      <c r="L1205" s="105">
        <v>0</v>
      </c>
      <c r="M1205" s="105">
        <v>208637</v>
      </c>
      <c r="N1205" s="106">
        <v>0</v>
      </c>
      <c r="O1205" s="107">
        <v>163593</v>
      </c>
      <c r="P1205" s="105">
        <v>3770</v>
      </c>
      <c r="Q1205" s="105">
        <v>199153</v>
      </c>
      <c r="R1205" s="106">
        <v>14736</v>
      </c>
      <c r="S1205" s="107">
        <v>139708</v>
      </c>
      <c r="T1205" s="105">
        <v>2250</v>
      </c>
      <c r="U1205" s="105">
        <v>183124</v>
      </c>
      <c r="V1205" s="106">
        <v>14693</v>
      </c>
      <c r="W1205" s="107">
        <v>153125</v>
      </c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1718</v>
      </c>
      <c r="B1206" s="111" t="s">
        <v>641</v>
      </c>
      <c r="C1206" s="112" t="s">
        <v>642</v>
      </c>
      <c r="D1206" s="21">
        <f t="shared" si="36"/>
        <v>51997.94</v>
      </c>
      <c r="E1206" s="24">
        <f t="shared" si="37"/>
        <v>860197.95</v>
      </c>
      <c r="F1206" s="104">
        <v>0</v>
      </c>
      <c r="G1206" s="104">
        <v>55897</v>
      </c>
      <c r="H1206" s="105">
        <v>0</v>
      </c>
      <c r="I1206" s="105">
        <v>120103</v>
      </c>
      <c r="J1206" s="106">
        <v>0</v>
      </c>
      <c r="K1206" s="107">
        <v>102399</v>
      </c>
      <c r="L1206" s="105">
        <v>0</v>
      </c>
      <c r="M1206" s="105">
        <v>180634.99</v>
      </c>
      <c r="N1206" s="106">
        <v>0</v>
      </c>
      <c r="O1206" s="107">
        <v>104087</v>
      </c>
      <c r="P1206" s="105">
        <v>0</v>
      </c>
      <c r="Q1206" s="105">
        <v>138887</v>
      </c>
      <c r="R1206" s="106">
        <v>0</v>
      </c>
      <c r="S1206" s="107">
        <v>36529</v>
      </c>
      <c r="T1206" s="105">
        <v>0</v>
      </c>
      <c r="U1206" s="105">
        <v>76354</v>
      </c>
      <c r="V1206" s="106">
        <v>0</v>
      </c>
      <c r="W1206" s="107">
        <v>147705.96</v>
      </c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1718</v>
      </c>
      <c r="B1207" s="111" t="s">
        <v>643</v>
      </c>
      <c r="C1207" s="112" t="s">
        <v>644</v>
      </c>
      <c r="D1207" s="21">
        <f t="shared" si="36"/>
        <v>328989.63</v>
      </c>
      <c r="E1207" s="24">
        <f t="shared" si="37"/>
        <v>6237.26</v>
      </c>
      <c r="F1207" s="104"/>
      <c r="G1207" s="104"/>
      <c r="H1207" s="105">
        <v>122127.75</v>
      </c>
      <c r="I1207" s="105">
        <v>0</v>
      </c>
      <c r="J1207" s="106">
        <v>51997.94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88992.25</v>
      </c>
      <c r="Q1207" s="105">
        <v>0</v>
      </c>
      <c r="R1207" s="106">
        <v>12069.59</v>
      </c>
      <c r="S1207" s="107">
        <v>0</v>
      </c>
      <c r="T1207" s="105">
        <v>14257.7</v>
      </c>
      <c r="U1207" s="105">
        <v>0</v>
      </c>
      <c r="V1207" s="106">
        <v>91542.34</v>
      </c>
      <c r="W1207" s="107">
        <v>0</v>
      </c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1718</v>
      </c>
      <c r="B1208" s="111" t="s">
        <v>645</v>
      </c>
      <c r="C1208" s="112" t="s">
        <v>646</v>
      </c>
      <c r="D1208" s="21">
        <f t="shared" si="36"/>
        <v>30</v>
      </c>
      <c r="E1208" s="24">
        <f t="shared" si="37"/>
        <v>51618.38</v>
      </c>
      <c r="F1208" s="104"/>
      <c r="G1208" s="104"/>
      <c r="H1208" s="113">
        <v>0</v>
      </c>
      <c r="I1208" s="113">
        <v>9392.2999999999993</v>
      </c>
      <c r="J1208" s="106">
        <v>0</v>
      </c>
      <c r="K1208" s="107">
        <v>6237.26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6912.21</v>
      </c>
      <c r="R1208" s="31">
        <v>0</v>
      </c>
      <c r="S1208" s="32">
        <v>15557.95</v>
      </c>
      <c r="T1208" s="113">
        <v>0</v>
      </c>
      <c r="U1208" s="113">
        <v>7792.14</v>
      </c>
      <c r="V1208" s="31">
        <v>0</v>
      </c>
      <c r="W1208" s="32">
        <v>2787.78</v>
      </c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1718</v>
      </c>
      <c r="B1209" s="111" t="s">
        <v>647</v>
      </c>
      <c r="C1209" s="112" t="s">
        <v>648</v>
      </c>
      <c r="D1209" s="21">
        <f t="shared" si="36"/>
        <v>820</v>
      </c>
      <c r="E1209" s="24">
        <f t="shared" si="37"/>
        <v>96984</v>
      </c>
      <c r="F1209" s="104">
        <v>280</v>
      </c>
      <c r="G1209" s="104">
        <v>8519</v>
      </c>
      <c r="H1209" s="113">
        <v>50</v>
      </c>
      <c r="I1209" s="113">
        <v>19587</v>
      </c>
      <c r="J1209" s="31">
        <v>30</v>
      </c>
      <c r="K1209" s="32">
        <v>9176</v>
      </c>
      <c r="L1209" s="113">
        <v>0</v>
      </c>
      <c r="M1209" s="113">
        <v>4498</v>
      </c>
      <c r="N1209" s="31">
        <v>0</v>
      </c>
      <c r="O1209" s="32">
        <v>8108</v>
      </c>
      <c r="P1209" s="113">
        <v>50</v>
      </c>
      <c r="Q1209" s="113">
        <v>6614</v>
      </c>
      <c r="R1209" s="31">
        <v>300</v>
      </c>
      <c r="S1209" s="32">
        <v>5387</v>
      </c>
      <c r="T1209" s="113">
        <v>0</v>
      </c>
      <c r="U1209" s="113">
        <v>13038</v>
      </c>
      <c r="V1209" s="31">
        <v>0</v>
      </c>
      <c r="W1209" s="32">
        <v>11961</v>
      </c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1718</v>
      </c>
      <c r="B1210" s="111" t="s">
        <v>649</v>
      </c>
      <c r="C1210" s="112" t="s">
        <v>650</v>
      </c>
      <c r="D1210" s="21">
        <f t="shared" si="36"/>
        <v>1495</v>
      </c>
      <c r="E1210" s="24">
        <f t="shared" si="37"/>
        <v>156450</v>
      </c>
      <c r="F1210" s="104">
        <v>0</v>
      </c>
      <c r="G1210" s="104">
        <v>16941</v>
      </c>
      <c r="H1210" s="105">
        <v>0</v>
      </c>
      <c r="I1210" s="105">
        <v>24790</v>
      </c>
      <c r="J1210" s="31">
        <v>140</v>
      </c>
      <c r="K1210" s="32">
        <v>19272</v>
      </c>
      <c r="L1210" s="105">
        <v>0</v>
      </c>
      <c r="M1210" s="105">
        <v>9143</v>
      </c>
      <c r="N1210" s="106">
        <v>40</v>
      </c>
      <c r="O1210" s="107">
        <v>15968</v>
      </c>
      <c r="P1210" s="113">
        <v>0</v>
      </c>
      <c r="Q1210" s="113">
        <v>24465</v>
      </c>
      <c r="R1210" s="106">
        <v>0</v>
      </c>
      <c r="S1210" s="107">
        <v>9621</v>
      </c>
      <c r="T1210" s="105">
        <v>0</v>
      </c>
      <c r="U1210" s="105">
        <v>11081</v>
      </c>
      <c r="V1210" s="106">
        <v>1455</v>
      </c>
      <c r="W1210" s="107">
        <v>5975</v>
      </c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1718</v>
      </c>
      <c r="B1211" s="111" t="s">
        <v>651</v>
      </c>
      <c r="C1211" s="112" t="s">
        <v>652</v>
      </c>
      <c r="D1211" s="21">
        <f t="shared" si="36"/>
        <v>5611</v>
      </c>
      <c r="E1211" s="24">
        <f t="shared" si="37"/>
        <v>244933</v>
      </c>
      <c r="F1211" s="104">
        <v>0</v>
      </c>
      <c r="G1211" s="104">
        <v>26439</v>
      </c>
      <c r="H1211" s="105">
        <v>0</v>
      </c>
      <c r="I1211" s="105">
        <v>30796</v>
      </c>
      <c r="J1211" s="106">
        <v>0</v>
      </c>
      <c r="K1211" s="107">
        <v>38466</v>
      </c>
      <c r="L1211" s="105">
        <v>1270</v>
      </c>
      <c r="M1211" s="105">
        <v>38210</v>
      </c>
      <c r="N1211" s="106">
        <v>0</v>
      </c>
      <c r="O1211" s="107">
        <v>19706</v>
      </c>
      <c r="P1211" s="105">
        <v>20</v>
      </c>
      <c r="Q1211" s="105">
        <v>34228</v>
      </c>
      <c r="R1211" s="106">
        <v>3531</v>
      </c>
      <c r="S1211" s="107">
        <v>20235</v>
      </c>
      <c r="T1211" s="105">
        <v>790</v>
      </c>
      <c r="U1211" s="105">
        <v>21652</v>
      </c>
      <c r="V1211" s="106">
        <v>0</v>
      </c>
      <c r="W1211" s="107">
        <v>28610</v>
      </c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1718</v>
      </c>
      <c r="B1212" s="111" t="s">
        <v>653</v>
      </c>
      <c r="C1212" s="112" t="s">
        <v>1594</v>
      </c>
      <c r="D1212" s="21">
        <f t="shared" si="36"/>
        <v>23299.03</v>
      </c>
      <c r="E1212" s="24">
        <f t="shared" si="37"/>
        <v>176361</v>
      </c>
      <c r="F1212" s="104">
        <v>0</v>
      </c>
      <c r="G1212" s="104">
        <v>55840</v>
      </c>
      <c r="H1212" s="105">
        <v>0</v>
      </c>
      <c r="I1212" s="105">
        <v>31692</v>
      </c>
      <c r="J1212" s="106">
        <v>0</v>
      </c>
      <c r="K1212" s="107">
        <v>25057</v>
      </c>
      <c r="L1212" s="105">
        <v>0</v>
      </c>
      <c r="M1212" s="105">
        <v>22118</v>
      </c>
      <c r="N1212" s="106">
        <v>0</v>
      </c>
      <c r="O1212" s="107">
        <v>31672</v>
      </c>
      <c r="P1212" s="105">
        <v>0</v>
      </c>
      <c r="Q1212" s="105">
        <v>7716</v>
      </c>
      <c r="R1212" s="106">
        <v>3568</v>
      </c>
      <c r="S1212" s="107">
        <v>8792</v>
      </c>
      <c r="T1212" s="105">
        <v>0</v>
      </c>
      <c r="U1212" s="105">
        <v>6344</v>
      </c>
      <c r="V1212" s="106">
        <v>0</v>
      </c>
      <c r="W1212" s="107">
        <v>12187</v>
      </c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1718</v>
      </c>
      <c r="B1213" s="111" t="s">
        <v>654</v>
      </c>
      <c r="C1213" s="112" t="s">
        <v>1595</v>
      </c>
      <c r="D1213" s="21">
        <f t="shared" si="36"/>
        <v>59662.33</v>
      </c>
      <c r="E1213" s="24">
        <f t="shared" si="37"/>
        <v>0</v>
      </c>
      <c r="F1213" s="104"/>
      <c r="G1213" s="104"/>
      <c r="H1213" s="105">
        <v>15570.06</v>
      </c>
      <c r="I1213" s="105">
        <v>0</v>
      </c>
      <c r="J1213" s="106">
        <v>19731.03</v>
      </c>
      <c r="K1213" s="107">
        <v>0</v>
      </c>
      <c r="L1213" s="105">
        <v>6717.48</v>
      </c>
      <c r="M1213" s="105">
        <v>0</v>
      </c>
      <c r="N1213" s="106">
        <v>0</v>
      </c>
      <c r="O1213" s="107">
        <v>0</v>
      </c>
      <c r="P1213" s="105">
        <v>14261.73</v>
      </c>
      <c r="Q1213" s="105">
        <v>0</v>
      </c>
      <c r="R1213" s="106">
        <v>0</v>
      </c>
      <c r="S1213" s="107">
        <v>0</v>
      </c>
      <c r="T1213" s="105">
        <v>2381.62</v>
      </c>
      <c r="U1213" s="105">
        <v>0</v>
      </c>
      <c r="V1213" s="106">
        <v>12092.46</v>
      </c>
      <c r="W1213" s="107">
        <v>0</v>
      </c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1718</v>
      </c>
      <c r="B1214" s="111" t="s">
        <v>655</v>
      </c>
      <c r="C1214" s="112" t="s">
        <v>1596</v>
      </c>
      <c r="D1214" s="21">
        <f t="shared" si="36"/>
        <v>10614.52</v>
      </c>
      <c r="E1214" s="24">
        <f t="shared" si="37"/>
        <v>0</v>
      </c>
      <c r="F1214" s="104"/>
      <c r="G1214" s="104"/>
      <c r="H1214" s="113">
        <v>3132.07</v>
      </c>
      <c r="I1214" s="113">
        <v>0</v>
      </c>
      <c r="J1214" s="106">
        <v>8638.98</v>
      </c>
      <c r="K1214" s="107">
        <v>0</v>
      </c>
      <c r="L1214" s="113">
        <v>2643.18</v>
      </c>
      <c r="M1214" s="113">
        <v>0</v>
      </c>
      <c r="N1214" s="31">
        <v>0</v>
      </c>
      <c r="O1214" s="32">
        <v>0</v>
      </c>
      <c r="P1214" s="105">
        <v>3245.49</v>
      </c>
      <c r="Q1214" s="105">
        <v>0</v>
      </c>
      <c r="R1214" s="31">
        <v>1593.78</v>
      </c>
      <c r="S1214" s="32">
        <v>0</v>
      </c>
      <c r="T1214" s="113">
        <v>0</v>
      </c>
      <c r="U1214" s="113">
        <v>0</v>
      </c>
      <c r="V1214" s="31">
        <v>0</v>
      </c>
      <c r="W1214" s="32">
        <v>0</v>
      </c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1718</v>
      </c>
      <c r="B1215" s="111" t="s">
        <v>656</v>
      </c>
      <c r="C1215" s="112" t="s">
        <v>1597</v>
      </c>
      <c r="D1215" s="21">
        <f t="shared" si="36"/>
        <v>0</v>
      </c>
      <c r="E1215" s="24">
        <f t="shared" si="37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1718</v>
      </c>
      <c r="B1216" s="111" t="s">
        <v>657</v>
      </c>
      <c r="C1216" s="112" t="s">
        <v>658</v>
      </c>
      <c r="D1216" s="21">
        <f t="shared" si="36"/>
        <v>0</v>
      </c>
      <c r="E1216" s="24">
        <f t="shared" si="37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1718</v>
      </c>
      <c r="B1217" s="111" t="s">
        <v>659</v>
      </c>
      <c r="C1217" s="112" t="s">
        <v>660</v>
      </c>
      <c r="D1217" s="21">
        <f t="shared" si="36"/>
        <v>0</v>
      </c>
      <c r="E1217" s="24">
        <f t="shared" si="37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1718</v>
      </c>
      <c r="B1218" s="111" t="s">
        <v>661</v>
      </c>
      <c r="C1218" s="112" t="s">
        <v>662</v>
      </c>
      <c r="D1218" s="21">
        <f t="shared" si="36"/>
        <v>5520</v>
      </c>
      <c r="E1218" s="24">
        <f t="shared" si="37"/>
        <v>1918673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1718</v>
      </c>
      <c r="B1219" s="111" t="s">
        <v>663</v>
      </c>
      <c r="C1219" s="112" t="s">
        <v>664</v>
      </c>
      <c r="D1219" s="21">
        <f t="shared" ref="D1219:D1282" si="38">F1219+H1219+J1220+L1219+N1219+P1219+R1219+T1219+V1219+X1219+Z1219+AB1219</f>
        <v>45065</v>
      </c>
      <c r="E1219" s="24">
        <f t="shared" ref="E1219:E1282" si="39">G1219+I1219+K1220+M1219+O1219+Q1219+S1219+U1219+W1219+Y1219+AA1219+AC1219</f>
        <v>14437203</v>
      </c>
      <c r="F1219" s="104">
        <v>0</v>
      </c>
      <c r="G1219" s="104">
        <v>1448574</v>
      </c>
      <c r="H1219" s="113">
        <v>0</v>
      </c>
      <c r="I1219" s="113">
        <v>1704308</v>
      </c>
      <c r="J1219" s="31">
        <v>5520</v>
      </c>
      <c r="K1219" s="32">
        <v>1918673</v>
      </c>
      <c r="L1219" s="113">
        <v>0</v>
      </c>
      <c r="M1219" s="113">
        <v>1900633</v>
      </c>
      <c r="N1219" s="31">
        <v>0</v>
      </c>
      <c r="O1219" s="32">
        <v>1581639</v>
      </c>
      <c r="P1219" s="113">
        <v>0</v>
      </c>
      <c r="Q1219" s="113">
        <v>2011677</v>
      </c>
      <c r="R1219" s="31">
        <v>0</v>
      </c>
      <c r="S1219" s="32">
        <v>1478607</v>
      </c>
      <c r="T1219" s="113">
        <v>0</v>
      </c>
      <c r="U1219" s="113">
        <v>1382932</v>
      </c>
      <c r="V1219" s="31">
        <v>45065</v>
      </c>
      <c r="W1219" s="32">
        <v>1429464</v>
      </c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1718</v>
      </c>
      <c r="B1220" s="111" t="s">
        <v>665</v>
      </c>
      <c r="C1220" s="112" t="s">
        <v>666</v>
      </c>
      <c r="D1220" s="21">
        <f t="shared" si="38"/>
        <v>149472.51</v>
      </c>
      <c r="E1220" s="24">
        <f t="shared" si="39"/>
        <v>11714695</v>
      </c>
      <c r="F1220" s="104">
        <v>0</v>
      </c>
      <c r="G1220" s="104">
        <v>1581026</v>
      </c>
      <c r="H1220" s="105">
        <v>28080</v>
      </c>
      <c r="I1220" s="105">
        <v>2151299</v>
      </c>
      <c r="J1220" s="31">
        <v>0</v>
      </c>
      <c r="K1220" s="32">
        <v>1499369</v>
      </c>
      <c r="L1220" s="105">
        <v>2043</v>
      </c>
      <c r="M1220" s="105">
        <v>1149902</v>
      </c>
      <c r="N1220" s="106">
        <v>8011</v>
      </c>
      <c r="O1220" s="107">
        <v>1163052</v>
      </c>
      <c r="P1220" s="113">
        <v>9090</v>
      </c>
      <c r="Q1220" s="113">
        <v>1313753</v>
      </c>
      <c r="R1220" s="106">
        <v>14455</v>
      </c>
      <c r="S1220" s="107">
        <v>1554806</v>
      </c>
      <c r="T1220" s="105">
        <v>9168</v>
      </c>
      <c r="U1220" s="105">
        <v>1270833</v>
      </c>
      <c r="V1220" s="106">
        <v>78625.509999999995</v>
      </c>
      <c r="W1220" s="107">
        <v>1527248</v>
      </c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1718</v>
      </c>
      <c r="B1221" s="111" t="s">
        <v>667</v>
      </c>
      <c r="C1221" s="112" t="s">
        <v>668</v>
      </c>
      <c r="D1221" s="21">
        <f t="shared" si="38"/>
        <v>0</v>
      </c>
      <c r="E1221" s="24">
        <f t="shared" si="39"/>
        <v>54411</v>
      </c>
      <c r="F1221" s="104">
        <v>0</v>
      </c>
      <c r="G1221" s="104">
        <v>1223</v>
      </c>
      <c r="H1221" s="105">
        <v>0</v>
      </c>
      <c r="I1221" s="105">
        <v>7623</v>
      </c>
      <c r="J1221" s="106">
        <v>0</v>
      </c>
      <c r="K1221" s="107">
        <v>2776</v>
      </c>
      <c r="L1221" s="105">
        <v>0</v>
      </c>
      <c r="M1221" s="105">
        <v>940</v>
      </c>
      <c r="N1221" s="106">
        <v>0</v>
      </c>
      <c r="O1221" s="107">
        <v>1459</v>
      </c>
      <c r="P1221" s="105">
        <v>0</v>
      </c>
      <c r="Q1221" s="105">
        <v>9000</v>
      </c>
      <c r="R1221" s="106">
        <v>0</v>
      </c>
      <c r="S1221" s="107">
        <v>12521</v>
      </c>
      <c r="T1221" s="105">
        <v>0</v>
      </c>
      <c r="U1221" s="105">
        <v>9860</v>
      </c>
      <c r="V1221" s="106">
        <v>0</v>
      </c>
      <c r="W1221" s="107">
        <v>11785</v>
      </c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1718</v>
      </c>
      <c r="B1222" s="111" t="s">
        <v>669</v>
      </c>
      <c r="C1222" s="112" t="s">
        <v>670</v>
      </c>
      <c r="D1222" s="21">
        <f t="shared" si="38"/>
        <v>0</v>
      </c>
      <c r="E1222" s="24">
        <f t="shared" si="39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1718</v>
      </c>
      <c r="B1223" s="111" t="s">
        <v>671</v>
      </c>
      <c r="C1223" s="112" t="s">
        <v>1598</v>
      </c>
      <c r="D1223" s="21">
        <f t="shared" si="38"/>
        <v>0</v>
      </c>
      <c r="E1223" s="24">
        <f t="shared" si="39"/>
        <v>2380064.9</v>
      </c>
      <c r="F1223" s="104"/>
      <c r="G1223" s="104"/>
      <c r="H1223" s="113"/>
      <c r="I1223" s="113"/>
      <c r="J1223" s="106"/>
      <c r="K1223" s="107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1718</v>
      </c>
      <c r="B1224" s="111" t="s">
        <v>672</v>
      </c>
      <c r="C1224" s="112" t="s">
        <v>673</v>
      </c>
      <c r="D1224" s="21">
        <f t="shared" si="38"/>
        <v>1983673</v>
      </c>
      <c r="E1224" s="24">
        <f t="shared" si="39"/>
        <v>5668721.9500000002</v>
      </c>
      <c r="F1224" s="104"/>
      <c r="G1224" s="104"/>
      <c r="H1224" s="105"/>
      <c r="I1224" s="105"/>
      <c r="J1224" s="31">
        <v>0</v>
      </c>
      <c r="K1224" s="32">
        <v>2380064.9</v>
      </c>
      <c r="L1224" s="105">
        <v>65000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1718</v>
      </c>
      <c r="B1225" s="111" t="s">
        <v>674</v>
      </c>
      <c r="C1225" s="112" t="s">
        <v>675</v>
      </c>
      <c r="D1225" s="21">
        <f t="shared" si="38"/>
        <v>13138012.890000001</v>
      </c>
      <c r="E1225" s="24">
        <f t="shared" si="39"/>
        <v>23751176.620000001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>
        <v>1918673</v>
      </c>
      <c r="K1225" s="107">
        <v>5668721.9500000002</v>
      </c>
      <c r="L1225" s="105">
        <v>1901573</v>
      </c>
      <c r="M1225" s="105">
        <v>2770224.85</v>
      </c>
      <c r="N1225" s="106">
        <v>1583098</v>
      </c>
      <c r="O1225" s="107">
        <v>3921839.96</v>
      </c>
      <c r="P1225" s="105">
        <v>2027660.49</v>
      </c>
      <c r="Q1225" s="105">
        <v>1100</v>
      </c>
      <c r="R1225" s="106">
        <v>1544359.38</v>
      </c>
      <c r="S1225" s="107">
        <v>800</v>
      </c>
      <c r="T1225" s="105">
        <v>1487881.01</v>
      </c>
      <c r="U1225" s="105">
        <v>65655.399999999994</v>
      </c>
      <c r="V1225" s="106">
        <v>1440559.01</v>
      </c>
      <c r="W1225" s="107">
        <v>44375</v>
      </c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1718</v>
      </c>
      <c r="B1226" s="111" t="s">
        <v>676</v>
      </c>
      <c r="C1226" s="112" t="s">
        <v>677</v>
      </c>
      <c r="D1226" s="21">
        <f t="shared" si="38"/>
        <v>61926</v>
      </c>
      <c r="E1226" s="24">
        <f t="shared" si="39"/>
        <v>0</v>
      </c>
      <c r="F1226" s="104"/>
      <c r="G1226" s="104"/>
      <c r="H1226" s="113"/>
      <c r="I1226" s="113"/>
      <c r="J1226" s="106"/>
      <c r="K1226" s="107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1718</v>
      </c>
      <c r="B1227" s="111" t="s">
        <v>678</v>
      </c>
      <c r="C1227" s="112" t="s">
        <v>679</v>
      </c>
      <c r="D1227" s="21">
        <f t="shared" si="38"/>
        <v>2302537.85</v>
      </c>
      <c r="E1227" s="24">
        <f t="shared" si="39"/>
        <v>6268464.9699999997</v>
      </c>
      <c r="F1227" s="104">
        <v>56478</v>
      </c>
      <c r="G1227" s="104">
        <v>0</v>
      </c>
      <c r="H1227" s="105">
        <v>64186</v>
      </c>
      <c r="I1227" s="105">
        <v>4265068.87</v>
      </c>
      <c r="J1227" s="31">
        <v>61926</v>
      </c>
      <c r="K1227" s="32">
        <v>0</v>
      </c>
      <c r="L1227" s="105">
        <v>348819</v>
      </c>
      <c r="M1227" s="105">
        <v>956229.47</v>
      </c>
      <c r="N1227" s="106">
        <v>187053</v>
      </c>
      <c r="O1227" s="107">
        <v>956229.47</v>
      </c>
      <c r="P1227" s="113">
        <v>112846.85</v>
      </c>
      <c r="Q1227" s="113">
        <v>734</v>
      </c>
      <c r="R1227" s="106">
        <v>291495</v>
      </c>
      <c r="S1227" s="107">
        <v>51358</v>
      </c>
      <c r="T1227" s="105">
        <v>456698</v>
      </c>
      <c r="U1227" s="105">
        <v>5483.16</v>
      </c>
      <c r="V1227" s="106">
        <v>784962</v>
      </c>
      <c r="W1227" s="107">
        <v>2200</v>
      </c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1718</v>
      </c>
      <c r="B1228" s="111" t="s">
        <v>680</v>
      </c>
      <c r="C1228" s="112" t="s">
        <v>681</v>
      </c>
      <c r="D1228" s="21">
        <f t="shared" si="38"/>
        <v>0</v>
      </c>
      <c r="E1228" s="24">
        <f t="shared" si="39"/>
        <v>437759</v>
      </c>
      <c r="F1228" s="104"/>
      <c r="G1228" s="104"/>
      <c r="H1228" s="105"/>
      <c r="I1228" s="105"/>
      <c r="J1228" s="106">
        <v>0</v>
      </c>
      <c r="K1228" s="107">
        <v>31162</v>
      </c>
      <c r="L1228" s="105">
        <v>0</v>
      </c>
      <c r="M1228" s="105">
        <v>0</v>
      </c>
      <c r="N1228" s="106">
        <v>0</v>
      </c>
      <c r="O1228" s="107">
        <v>1060</v>
      </c>
      <c r="P1228" s="105">
        <v>0</v>
      </c>
      <c r="Q1228" s="105">
        <v>397167</v>
      </c>
      <c r="R1228" s="106">
        <v>0</v>
      </c>
      <c r="S1228" s="107">
        <v>30120</v>
      </c>
      <c r="T1228" s="105">
        <v>0</v>
      </c>
      <c r="U1228" s="105">
        <v>4970</v>
      </c>
      <c r="V1228" s="106">
        <v>0</v>
      </c>
      <c r="W1228" s="107">
        <v>4442</v>
      </c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1718</v>
      </c>
      <c r="B1229" s="111" t="s">
        <v>682</v>
      </c>
      <c r="C1229" s="112" t="s">
        <v>683</v>
      </c>
      <c r="D1229" s="21">
        <f t="shared" si="38"/>
        <v>0</v>
      </c>
      <c r="E1229" s="24">
        <f t="shared" si="39"/>
        <v>251758.87</v>
      </c>
      <c r="F1229" s="104"/>
      <c r="G1229" s="104"/>
      <c r="H1229" s="113"/>
      <c r="I1229" s="113"/>
      <c r="J1229" s="106"/>
      <c r="K1229" s="107"/>
      <c r="L1229" s="113">
        <v>0</v>
      </c>
      <c r="M1229" s="113">
        <v>300</v>
      </c>
      <c r="N1229" s="31">
        <v>0</v>
      </c>
      <c r="O1229" s="32">
        <v>400</v>
      </c>
      <c r="P1229" s="105">
        <v>0</v>
      </c>
      <c r="Q1229" s="105">
        <v>1200</v>
      </c>
      <c r="R1229" s="31">
        <v>0</v>
      </c>
      <c r="S1229" s="32">
        <v>300</v>
      </c>
      <c r="T1229" s="113">
        <v>0</v>
      </c>
      <c r="U1229" s="113">
        <v>1200</v>
      </c>
      <c r="V1229" s="31">
        <v>0</v>
      </c>
      <c r="W1229" s="32">
        <v>209458.87</v>
      </c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1718</v>
      </c>
      <c r="B1230" s="111" t="s">
        <v>684</v>
      </c>
      <c r="C1230" s="112" t="s">
        <v>685</v>
      </c>
      <c r="D1230" s="21">
        <f t="shared" si="38"/>
        <v>0</v>
      </c>
      <c r="E1230" s="24">
        <f t="shared" si="39"/>
        <v>792496.99</v>
      </c>
      <c r="F1230" s="104"/>
      <c r="G1230" s="104"/>
      <c r="H1230" s="113"/>
      <c r="I1230" s="113"/>
      <c r="J1230" s="31">
        <v>0</v>
      </c>
      <c r="K1230" s="32">
        <v>38900</v>
      </c>
      <c r="L1230" s="113">
        <v>0</v>
      </c>
      <c r="M1230" s="113">
        <v>0</v>
      </c>
      <c r="N1230" s="31">
        <v>0</v>
      </c>
      <c r="O1230" s="32">
        <v>13525</v>
      </c>
      <c r="P1230" s="113">
        <v>0</v>
      </c>
      <c r="Q1230" s="113">
        <v>45250</v>
      </c>
      <c r="R1230" s="31">
        <v>0</v>
      </c>
      <c r="S1230" s="32">
        <v>58984.72</v>
      </c>
      <c r="T1230" s="113">
        <v>0</v>
      </c>
      <c r="U1230" s="113">
        <v>145499.35</v>
      </c>
      <c r="V1230" s="31">
        <v>0</v>
      </c>
      <c r="W1230" s="32">
        <v>529237.92000000004</v>
      </c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1718</v>
      </c>
      <c r="B1231" s="111" t="s">
        <v>686</v>
      </c>
      <c r="C1231" s="112" t="s">
        <v>687</v>
      </c>
      <c r="D1231" s="21">
        <f t="shared" si="38"/>
        <v>626316.38</v>
      </c>
      <c r="E1231" s="24">
        <f t="shared" si="39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1718</v>
      </c>
      <c r="B1232" s="111" t="s">
        <v>688</v>
      </c>
      <c r="C1232" s="112" t="s">
        <v>689</v>
      </c>
      <c r="D1232" s="21">
        <f t="shared" si="38"/>
        <v>3652481.4499999997</v>
      </c>
      <c r="E1232" s="24">
        <f t="shared" si="39"/>
        <v>359578.18</v>
      </c>
      <c r="F1232" s="104"/>
      <c r="G1232" s="104"/>
      <c r="H1232" s="105">
        <v>916309.74</v>
      </c>
      <c r="I1232" s="105">
        <v>0</v>
      </c>
      <c r="J1232" s="31">
        <v>626316.38</v>
      </c>
      <c r="K1232" s="32">
        <v>0</v>
      </c>
      <c r="L1232" s="105">
        <v>728438.99</v>
      </c>
      <c r="M1232" s="105">
        <v>0</v>
      </c>
      <c r="N1232" s="106">
        <v>355961.93</v>
      </c>
      <c r="O1232" s="107">
        <v>0</v>
      </c>
      <c r="P1232" s="113">
        <v>384825.81</v>
      </c>
      <c r="Q1232" s="113">
        <v>0</v>
      </c>
      <c r="R1232" s="106">
        <v>440342.98</v>
      </c>
      <c r="S1232" s="107">
        <v>0</v>
      </c>
      <c r="T1232" s="105">
        <v>452112.8</v>
      </c>
      <c r="U1232" s="105">
        <v>0</v>
      </c>
      <c r="V1232" s="106">
        <v>374489.2</v>
      </c>
      <c r="W1232" s="107">
        <v>0</v>
      </c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1718</v>
      </c>
      <c r="B1233" s="111" t="s">
        <v>690</v>
      </c>
      <c r="C1233" s="112" t="s">
        <v>691</v>
      </c>
      <c r="D1233" s="21">
        <f t="shared" si="38"/>
        <v>7364.4</v>
      </c>
      <c r="E1233" s="24">
        <f t="shared" si="39"/>
        <v>1877616.94</v>
      </c>
      <c r="F1233" s="104"/>
      <c r="G1233" s="104"/>
      <c r="H1233" s="105">
        <v>0</v>
      </c>
      <c r="I1233" s="105">
        <v>610430.09</v>
      </c>
      <c r="J1233" s="106">
        <v>0</v>
      </c>
      <c r="K1233" s="107">
        <v>359578.18</v>
      </c>
      <c r="L1233" s="105">
        <v>0</v>
      </c>
      <c r="M1233" s="105">
        <v>2729.68</v>
      </c>
      <c r="N1233" s="106">
        <v>0</v>
      </c>
      <c r="O1233" s="107">
        <v>206258.32</v>
      </c>
      <c r="P1233" s="105">
        <v>0</v>
      </c>
      <c r="Q1233" s="105">
        <v>243933.78</v>
      </c>
      <c r="R1233" s="106">
        <v>0</v>
      </c>
      <c r="S1233" s="107">
        <v>346664.72</v>
      </c>
      <c r="T1233" s="105">
        <v>5565.4</v>
      </c>
      <c r="U1233" s="105">
        <v>314251.71999999997</v>
      </c>
      <c r="V1233" s="106">
        <v>0</v>
      </c>
      <c r="W1233" s="107">
        <v>153348.63</v>
      </c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1718</v>
      </c>
      <c r="B1234" s="111" t="s">
        <v>692</v>
      </c>
      <c r="C1234" s="112" t="s">
        <v>693</v>
      </c>
      <c r="D1234" s="21">
        <f t="shared" si="38"/>
        <v>9823</v>
      </c>
      <c r="E1234" s="24">
        <f t="shared" si="39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106">
        <v>1799</v>
      </c>
      <c r="K1234" s="107">
        <v>0</v>
      </c>
      <c r="L1234" s="113">
        <v>977</v>
      </c>
      <c r="M1234" s="113">
        <v>0</v>
      </c>
      <c r="N1234" s="31">
        <v>0</v>
      </c>
      <c r="O1234" s="32">
        <v>0</v>
      </c>
      <c r="P1234" s="105">
        <v>0</v>
      </c>
      <c r="Q1234" s="105">
        <v>0</v>
      </c>
      <c r="R1234" s="31">
        <v>0</v>
      </c>
      <c r="S1234" s="32">
        <v>0</v>
      </c>
      <c r="T1234" s="113">
        <v>0</v>
      </c>
      <c r="U1234" s="113">
        <v>0</v>
      </c>
      <c r="V1234" s="31">
        <v>0</v>
      </c>
      <c r="W1234" s="32">
        <v>0</v>
      </c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1718</v>
      </c>
      <c r="B1235" s="111" t="s">
        <v>694</v>
      </c>
      <c r="C1235" s="112" t="s">
        <v>695</v>
      </c>
      <c r="D1235" s="21">
        <f t="shared" si="38"/>
        <v>0</v>
      </c>
      <c r="E1235" s="24">
        <f t="shared" si="39"/>
        <v>1011737</v>
      </c>
      <c r="F1235" s="104">
        <v>0</v>
      </c>
      <c r="G1235" s="104">
        <v>551415</v>
      </c>
      <c r="H1235" s="113">
        <v>0</v>
      </c>
      <c r="I1235" s="113">
        <v>398396</v>
      </c>
      <c r="J1235" s="31">
        <v>0</v>
      </c>
      <c r="K1235" s="32">
        <v>0</v>
      </c>
      <c r="L1235" s="113">
        <v>0</v>
      </c>
      <c r="M1235" s="113">
        <v>0</v>
      </c>
      <c r="N1235" s="31">
        <v>0</v>
      </c>
      <c r="O1235" s="32">
        <v>0</v>
      </c>
      <c r="P1235" s="113">
        <v>0</v>
      </c>
      <c r="Q1235" s="113">
        <v>0</v>
      </c>
      <c r="R1235" s="31">
        <v>0</v>
      </c>
      <c r="S1235" s="32">
        <v>0</v>
      </c>
      <c r="T1235" s="113">
        <v>0</v>
      </c>
      <c r="U1235" s="113">
        <v>0</v>
      </c>
      <c r="V1235" s="31">
        <v>0</v>
      </c>
      <c r="W1235" s="32">
        <v>0</v>
      </c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1718</v>
      </c>
      <c r="B1236" s="111" t="s">
        <v>696</v>
      </c>
      <c r="C1236" s="112" t="s">
        <v>697</v>
      </c>
      <c r="D1236" s="21">
        <f t="shared" si="38"/>
        <v>59282</v>
      </c>
      <c r="E1236" s="24">
        <f t="shared" si="39"/>
        <v>2345777</v>
      </c>
      <c r="F1236" s="104">
        <v>0</v>
      </c>
      <c r="G1236" s="104">
        <v>56478</v>
      </c>
      <c r="H1236" s="113">
        <v>0</v>
      </c>
      <c r="I1236" s="113">
        <v>64186</v>
      </c>
      <c r="J1236" s="31">
        <v>0</v>
      </c>
      <c r="K1236" s="32">
        <v>61926</v>
      </c>
      <c r="L1236" s="113">
        <v>0</v>
      </c>
      <c r="M1236" s="113">
        <v>348819</v>
      </c>
      <c r="N1236" s="31">
        <v>0</v>
      </c>
      <c r="O1236" s="32">
        <v>187053</v>
      </c>
      <c r="P1236" s="113">
        <v>734</v>
      </c>
      <c r="Q1236" s="113">
        <v>100696</v>
      </c>
      <c r="R1236" s="31">
        <v>8</v>
      </c>
      <c r="S1236" s="32">
        <v>291495</v>
      </c>
      <c r="T1236" s="113">
        <v>950</v>
      </c>
      <c r="U1236" s="113">
        <v>456698</v>
      </c>
      <c r="V1236" s="31">
        <v>57590</v>
      </c>
      <c r="W1236" s="32">
        <v>840352</v>
      </c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1718</v>
      </c>
      <c r="B1237" s="111" t="s">
        <v>698</v>
      </c>
      <c r="C1237" s="112" t="s">
        <v>699</v>
      </c>
      <c r="D1237" s="21">
        <f t="shared" si="38"/>
        <v>0</v>
      </c>
      <c r="E1237" s="24">
        <f t="shared" si="39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1718</v>
      </c>
      <c r="B1238" s="111" t="s">
        <v>700</v>
      </c>
      <c r="C1238" s="112" t="s">
        <v>701</v>
      </c>
      <c r="D1238" s="21">
        <f t="shared" si="38"/>
        <v>0</v>
      </c>
      <c r="E1238" s="24">
        <f t="shared" si="39"/>
        <v>14912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1718</v>
      </c>
      <c r="B1239" s="111" t="s">
        <v>702</v>
      </c>
      <c r="C1239" s="112" t="s">
        <v>1599</v>
      </c>
      <c r="D1239" s="21">
        <f t="shared" si="38"/>
        <v>0</v>
      </c>
      <c r="E1239" s="24">
        <f t="shared" si="39"/>
        <v>255191.6</v>
      </c>
      <c r="F1239" s="104">
        <v>0</v>
      </c>
      <c r="G1239" s="104">
        <v>11521</v>
      </c>
      <c r="H1239" s="105">
        <v>0</v>
      </c>
      <c r="I1239" s="105">
        <v>12082</v>
      </c>
      <c r="J1239" s="31">
        <v>0</v>
      </c>
      <c r="K1239" s="32">
        <v>14912</v>
      </c>
      <c r="L1239" s="105">
        <v>0</v>
      </c>
      <c r="M1239" s="105">
        <v>19268</v>
      </c>
      <c r="N1239" s="106">
        <v>0</v>
      </c>
      <c r="O1239" s="107">
        <v>11468</v>
      </c>
      <c r="P1239" s="113">
        <v>0</v>
      </c>
      <c r="Q1239" s="113">
        <v>22924</v>
      </c>
      <c r="R1239" s="106">
        <v>0</v>
      </c>
      <c r="S1239" s="107">
        <v>14583</v>
      </c>
      <c r="T1239" s="105">
        <v>0</v>
      </c>
      <c r="U1239" s="105">
        <v>22858</v>
      </c>
      <c r="V1239" s="106">
        <v>0</v>
      </c>
      <c r="W1239" s="107">
        <v>113312</v>
      </c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1718</v>
      </c>
      <c r="B1240" s="111" t="s">
        <v>703</v>
      </c>
      <c r="C1240" s="112" t="s">
        <v>704</v>
      </c>
      <c r="D1240" s="21">
        <f t="shared" si="38"/>
        <v>32400</v>
      </c>
      <c r="E1240" s="24">
        <f t="shared" si="39"/>
        <v>522560.38</v>
      </c>
      <c r="F1240" s="104">
        <v>0</v>
      </c>
      <c r="G1240" s="104">
        <v>5773</v>
      </c>
      <c r="H1240" s="113">
        <v>0</v>
      </c>
      <c r="I1240" s="113">
        <v>58539</v>
      </c>
      <c r="J1240" s="106">
        <v>0</v>
      </c>
      <c r="K1240" s="107">
        <v>27175.599999999999</v>
      </c>
      <c r="L1240" s="113">
        <v>0</v>
      </c>
      <c r="M1240" s="113">
        <v>36035</v>
      </c>
      <c r="N1240" s="31">
        <v>0</v>
      </c>
      <c r="O1240" s="32">
        <v>8011</v>
      </c>
      <c r="P1240" s="105">
        <v>0</v>
      </c>
      <c r="Q1240" s="105">
        <v>92645</v>
      </c>
      <c r="R1240" s="31">
        <v>0</v>
      </c>
      <c r="S1240" s="32">
        <v>108611</v>
      </c>
      <c r="T1240" s="113">
        <v>25251.5</v>
      </c>
      <c r="U1240" s="113">
        <v>116863</v>
      </c>
      <c r="V1240" s="31">
        <v>6518.25</v>
      </c>
      <c r="W1240" s="32">
        <v>96083.38</v>
      </c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1718</v>
      </c>
      <c r="B1241" s="111" t="s">
        <v>705</v>
      </c>
      <c r="C1241" s="112" t="s">
        <v>1670</v>
      </c>
      <c r="D1241" s="21">
        <f t="shared" si="38"/>
        <v>139977.28</v>
      </c>
      <c r="E1241" s="24">
        <f t="shared" si="39"/>
        <v>0</v>
      </c>
      <c r="F1241" s="104"/>
      <c r="G1241" s="104"/>
      <c r="H1241" s="105">
        <v>964.56</v>
      </c>
      <c r="I1241" s="105">
        <v>0</v>
      </c>
      <c r="J1241" s="31">
        <v>630.25</v>
      </c>
      <c r="K1241" s="32">
        <v>0</v>
      </c>
      <c r="L1241" s="105">
        <v>0</v>
      </c>
      <c r="M1241" s="105">
        <v>0</v>
      </c>
      <c r="N1241" s="106">
        <v>11991.8</v>
      </c>
      <c r="O1241" s="107">
        <v>0</v>
      </c>
      <c r="P1241" s="113">
        <v>0</v>
      </c>
      <c r="Q1241" s="113">
        <v>0</v>
      </c>
      <c r="R1241" s="106">
        <v>29458.69</v>
      </c>
      <c r="S1241" s="107">
        <v>0</v>
      </c>
      <c r="T1241" s="105">
        <v>44602.87</v>
      </c>
      <c r="U1241" s="105">
        <v>0</v>
      </c>
      <c r="V1241" s="106">
        <v>52959.360000000001</v>
      </c>
      <c r="W1241" s="107">
        <v>0</v>
      </c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1718</v>
      </c>
      <c r="B1242" s="111" t="s">
        <v>706</v>
      </c>
      <c r="C1242" s="112" t="s">
        <v>1671</v>
      </c>
      <c r="D1242" s="21">
        <f t="shared" si="38"/>
        <v>200</v>
      </c>
      <c r="E1242" s="24">
        <f t="shared" si="39"/>
        <v>373023.91</v>
      </c>
      <c r="F1242" s="104"/>
      <c r="G1242" s="104"/>
      <c r="H1242" s="113">
        <v>0</v>
      </c>
      <c r="I1242" s="113">
        <v>3843.39</v>
      </c>
      <c r="J1242" s="106">
        <v>0</v>
      </c>
      <c r="K1242" s="107">
        <v>0</v>
      </c>
      <c r="L1242" s="113">
        <v>0</v>
      </c>
      <c r="M1242" s="113">
        <v>330864.68</v>
      </c>
      <c r="N1242" s="31">
        <v>0</v>
      </c>
      <c r="O1242" s="32">
        <v>619.75</v>
      </c>
      <c r="P1242" s="105">
        <v>0</v>
      </c>
      <c r="Q1242" s="105">
        <v>3506.49</v>
      </c>
      <c r="R1242" s="31">
        <v>0</v>
      </c>
      <c r="S1242" s="32">
        <v>4265</v>
      </c>
      <c r="T1242" s="113">
        <v>0</v>
      </c>
      <c r="U1242" s="113">
        <v>0</v>
      </c>
      <c r="V1242" s="31">
        <v>200</v>
      </c>
      <c r="W1242" s="32">
        <v>29924.6</v>
      </c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1718</v>
      </c>
      <c r="B1243" s="111" t="s">
        <v>707</v>
      </c>
      <c r="C1243" s="112" t="s">
        <v>708</v>
      </c>
      <c r="D1243" s="21">
        <f t="shared" si="38"/>
        <v>0</v>
      </c>
      <c r="E1243" s="24">
        <f t="shared" si="39"/>
        <v>0</v>
      </c>
      <c r="F1243" s="104"/>
      <c r="G1243" s="104"/>
      <c r="H1243" s="105"/>
      <c r="I1243" s="105"/>
      <c r="J1243" s="31"/>
      <c r="K1243" s="32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1718</v>
      </c>
      <c r="B1244" s="111" t="s">
        <v>709</v>
      </c>
      <c r="C1244" s="112" t="s">
        <v>710</v>
      </c>
      <c r="D1244" s="21">
        <f t="shared" si="38"/>
        <v>0</v>
      </c>
      <c r="E1244" s="24">
        <f t="shared" si="39"/>
        <v>0</v>
      </c>
      <c r="F1244" s="104"/>
      <c r="G1244" s="104"/>
      <c r="H1244" s="113"/>
      <c r="I1244" s="113"/>
      <c r="J1244" s="106"/>
      <c r="K1244" s="107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1718</v>
      </c>
      <c r="B1245" s="111" t="s">
        <v>711</v>
      </c>
      <c r="C1245" s="112" t="s">
        <v>712</v>
      </c>
      <c r="D1245" s="21">
        <f t="shared" si="38"/>
        <v>2170.8000000000002</v>
      </c>
      <c r="E1245" s="24">
        <f t="shared" si="39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1718</v>
      </c>
      <c r="B1246" s="111" t="s">
        <v>713</v>
      </c>
      <c r="C1246" s="112" t="s">
        <v>714</v>
      </c>
      <c r="D1246" s="21">
        <f t="shared" si="38"/>
        <v>14051</v>
      </c>
      <c r="E1246" s="24">
        <f t="shared" si="39"/>
        <v>0</v>
      </c>
      <c r="F1246" s="104"/>
      <c r="G1246" s="104"/>
      <c r="H1246" s="113"/>
      <c r="I1246" s="113"/>
      <c r="J1246" s="31">
        <v>2170.8000000000002</v>
      </c>
      <c r="K1246" s="32">
        <v>0</v>
      </c>
      <c r="L1246" s="113">
        <v>0</v>
      </c>
      <c r="M1246" s="113">
        <v>0</v>
      </c>
      <c r="N1246" s="31">
        <v>1760</v>
      </c>
      <c r="O1246" s="32">
        <v>0</v>
      </c>
      <c r="P1246" s="113">
        <v>929</v>
      </c>
      <c r="Q1246" s="113">
        <v>0</v>
      </c>
      <c r="R1246" s="31">
        <v>5174</v>
      </c>
      <c r="S1246" s="32">
        <v>0</v>
      </c>
      <c r="T1246" s="113">
        <v>5504</v>
      </c>
      <c r="U1246" s="113">
        <v>0</v>
      </c>
      <c r="V1246" s="31">
        <v>684</v>
      </c>
      <c r="W1246" s="32">
        <v>0</v>
      </c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1718</v>
      </c>
      <c r="B1247" s="111" t="s">
        <v>715</v>
      </c>
      <c r="C1247" s="112" t="s">
        <v>716</v>
      </c>
      <c r="D1247" s="21">
        <f t="shared" si="38"/>
        <v>0</v>
      </c>
      <c r="E1247" s="24">
        <f t="shared" si="39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1718</v>
      </c>
      <c r="B1248" s="111" t="s">
        <v>717</v>
      </c>
      <c r="C1248" s="112" t="s">
        <v>718</v>
      </c>
      <c r="D1248" s="21">
        <f t="shared" si="38"/>
        <v>0</v>
      </c>
      <c r="E1248" s="24">
        <f t="shared" si="39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1718</v>
      </c>
      <c r="B1249" s="111" t="s">
        <v>719</v>
      </c>
      <c r="C1249" s="112" t="s">
        <v>720</v>
      </c>
      <c r="D1249" s="21">
        <f t="shared" si="38"/>
        <v>11126081.15</v>
      </c>
      <c r="E1249" s="24">
        <f t="shared" si="39"/>
        <v>0</v>
      </c>
      <c r="F1249" s="104"/>
      <c r="G1249" s="104"/>
      <c r="H1249" s="113">
        <v>10799296.1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1718</v>
      </c>
      <c r="B1250" s="111" t="s">
        <v>721</v>
      </c>
      <c r="C1250" s="112" t="s">
        <v>722</v>
      </c>
      <c r="D1250" s="21">
        <f t="shared" si="38"/>
        <v>2287495.34</v>
      </c>
      <c r="E1250" s="24">
        <f t="shared" si="39"/>
        <v>0.01</v>
      </c>
      <c r="F1250" s="104"/>
      <c r="G1250" s="104"/>
      <c r="H1250" s="113">
        <v>326785.05</v>
      </c>
      <c r="I1250" s="113">
        <v>0</v>
      </c>
      <c r="J1250" s="31">
        <v>326785.05</v>
      </c>
      <c r="K1250" s="32">
        <v>0</v>
      </c>
      <c r="L1250" s="113">
        <v>326785.05</v>
      </c>
      <c r="M1250" s="113">
        <v>0</v>
      </c>
      <c r="N1250" s="31">
        <v>326785.05</v>
      </c>
      <c r="O1250" s="32">
        <v>0</v>
      </c>
      <c r="P1250" s="113">
        <v>326785.05</v>
      </c>
      <c r="Q1250" s="113">
        <v>0</v>
      </c>
      <c r="R1250" s="31">
        <v>326785.05</v>
      </c>
      <c r="S1250" s="32">
        <v>0</v>
      </c>
      <c r="T1250" s="113">
        <v>326785.05</v>
      </c>
      <c r="U1250" s="113">
        <v>0</v>
      </c>
      <c r="V1250" s="31">
        <v>326785.03999999998</v>
      </c>
      <c r="W1250" s="32">
        <v>0.01</v>
      </c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1718</v>
      </c>
      <c r="B1251" s="111" t="s">
        <v>723</v>
      </c>
      <c r="C1251" s="112" t="s">
        <v>724</v>
      </c>
      <c r="D1251" s="21">
        <f t="shared" si="38"/>
        <v>1916621.34</v>
      </c>
      <c r="E1251" s="24">
        <f t="shared" si="39"/>
        <v>0</v>
      </c>
      <c r="F1251" s="104"/>
      <c r="G1251" s="104"/>
      <c r="H1251" s="113">
        <v>1916621.34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1718</v>
      </c>
      <c r="B1252" s="111" t="s">
        <v>1600</v>
      </c>
      <c r="C1252" s="112" t="s">
        <v>1601</v>
      </c>
      <c r="D1252" s="21">
        <f t="shared" si="38"/>
        <v>0</v>
      </c>
      <c r="E1252" s="24">
        <f t="shared" si="39"/>
        <v>12000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>
        <v>0</v>
      </c>
      <c r="W1252" s="32">
        <v>12000</v>
      </c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1718</v>
      </c>
      <c r="B1253" s="111" t="s">
        <v>1602</v>
      </c>
      <c r="C1253" s="112" t="s">
        <v>1603</v>
      </c>
      <c r="D1253" s="21">
        <f t="shared" si="38"/>
        <v>0</v>
      </c>
      <c r="E1253" s="24">
        <f t="shared" si="39"/>
        <v>15585.38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>
        <v>0</v>
      </c>
      <c r="W1253" s="32">
        <v>15585.38</v>
      </c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1718</v>
      </c>
      <c r="B1254" s="111" t="s">
        <v>725</v>
      </c>
      <c r="C1254" s="112" t="s">
        <v>726</v>
      </c>
      <c r="D1254" s="21">
        <f t="shared" si="38"/>
        <v>0</v>
      </c>
      <c r="E1254" s="24">
        <f t="shared" si="39"/>
        <v>164458.99000000002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>
        <v>0</v>
      </c>
      <c r="Q1254" s="113">
        <v>81447.64</v>
      </c>
      <c r="R1254" s="31">
        <v>0</v>
      </c>
      <c r="S1254" s="32">
        <v>0</v>
      </c>
      <c r="T1254" s="113">
        <v>0</v>
      </c>
      <c r="U1254" s="113">
        <v>0</v>
      </c>
      <c r="V1254" s="31">
        <v>0</v>
      </c>
      <c r="W1254" s="32">
        <v>20814.349999999999</v>
      </c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1718</v>
      </c>
      <c r="B1255" s="111" t="s">
        <v>727</v>
      </c>
      <c r="C1255" s="112" t="s">
        <v>728</v>
      </c>
      <c r="D1255" s="21">
        <f t="shared" si="38"/>
        <v>100</v>
      </c>
      <c r="E1255" s="24">
        <f t="shared" si="39"/>
        <v>478359</v>
      </c>
      <c r="F1255" s="104">
        <v>0</v>
      </c>
      <c r="G1255" s="104">
        <v>60474</v>
      </c>
      <c r="H1255" s="113">
        <v>0</v>
      </c>
      <c r="I1255" s="113">
        <v>45567</v>
      </c>
      <c r="J1255" s="31">
        <v>0</v>
      </c>
      <c r="K1255" s="32">
        <v>62197</v>
      </c>
      <c r="L1255" s="113">
        <v>0</v>
      </c>
      <c r="M1255" s="113">
        <v>48124</v>
      </c>
      <c r="N1255" s="31">
        <v>0</v>
      </c>
      <c r="O1255" s="32">
        <v>47415</v>
      </c>
      <c r="P1255" s="113">
        <v>0</v>
      </c>
      <c r="Q1255" s="113">
        <v>52870</v>
      </c>
      <c r="R1255" s="31">
        <v>0</v>
      </c>
      <c r="S1255" s="32">
        <v>46293</v>
      </c>
      <c r="T1255" s="113">
        <v>0</v>
      </c>
      <c r="U1255" s="113">
        <v>48074</v>
      </c>
      <c r="V1255" s="31">
        <v>100</v>
      </c>
      <c r="W1255" s="32">
        <v>100100</v>
      </c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1718</v>
      </c>
      <c r="B1256" s="111" t="s">
        <v>729</v>
      </c>
      <c r="C1256" s="112" t="s">
        <v>730</v>
      </c>
      <c r="D1256" s="21">
        <f t="shared" si="38"/>
        <v>0</v>
      </c>
      <c r="E1256" s="24">
        <f t="shared" si="39"/>
        <v>266989</v>
      </c>
      <c r="F1256" s="104">
        <v>0</v>
      </c>
      <c r="G1256" s="104">
        <v>30756</v>
      </c>
      <c r="H1256" s="113">
        <v>0</v>
      </c>
      <c r="I1256" s="113">
        <v>62303</v>
      </c>
      <c r="J1256" s="31">
        <v>0</v>
      </c>
      <c r="K1256" s="32">
        <v>29442</v>
      </c>
      <c r="L1256" s="113">
        <v>0</v>
      </c>
      <c r="M1256" s="113">
        <v>32273</v>
      </c>
      <c r="N1256" s="31">
        <v>0</v>
      </c>
      <c r="O1256" s="32">
        <v>51808</v>
      </c>
      <c r="P1256" s="113">
        <v>0</v>
      </c>
      <c r="Q1256" s="113">
        <v>8611</v>
      </c>
      <c r="R1256" s="31">
        <v>0</v>
      </c>
      <c r="S1256" s="32">
        <v>12897</v>
      </c>
      <c r="T1256" s="113">
        <v>0</v>
      </c>
      <c r="U1256" s="113">
        <v>15875</v>
      </c>
      <c r="V1256" s="31">
        <v>0</v>
      </c>
      <c r="W1256" s="32">
        <v>52466</v>
      </c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1718</v>
      </c>
      <c r="B1257" s="111" t="s">
        <v>731</v>
      </c>
      <c r="C1257" s="112" t="s">
        <v>732</v>
      </c>
      <c r="D1257" s="21">
        <f t="shared" si="38"/>
        <v>0</v>
      </c>
      <c r="E1257" s="24">
        <f t="shared" si="39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1718</v>
      </c>
      <c r="B1258" s="111" t="s">
        <v>733</v>
      </c>
      <c r="C1258" s="112" t="s">
        <v>734</v>
      </c>
      <c r="D1258" s="21">
        <f t="shared" si="38"/>
        <v>0</v>
      </c>
      <c r="E1258" s="24">
        <f t="shared" si="39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1718</v>
      </c>
      <c r="B1259" s="111" t="s">
        <v>1604</v>
      </c>
      <c r="C1259" s="112" t="s">
        <v>1605</v>
      </c>
      <c r="D1259" s="21">
        <f t="shared" si="38"/>
        <v>0</v>
      </c>
      <c r="E1259" s="24">
        <f t="shared" si="39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1718</v>
      </c>
      <c r="B1260" s="111" t="s">
        <v>1606</v>
      </c>
      <c r="C1260" s="112" t="s">
        <v>1607</v>
      </c>
      <c r="D1260" s="21">
        <f t="shared" si="38"/>
        <v>5156</v>
      </c>
      <c r="E1260" s="24">
        <f t="shared" si="39"/>
        <v>19907</v>
      </c>
      <c r="F1260" s="104">
        <v>0</v>
      </c>
      <c r="G1260" s="104">
        <v>5106</v>
      </c>
      <c r="H1260" s="113">
        <v>0</v>
      </c>
      <c r="I1260" s="113">
        <v>0</v>
      </c>
      <c r="J1260" s="31">
        <v>0</v>
      </c>
      <c r="K1260" s="32">
        <v>0</v>
      </c>
      <c r="L1260" s="113">
        <v>5106</v>
      </c>
      <c r="M1260" s="113">
        <v>10833</v>
      </c>
      <c r="N1260" s="31">
        <v>0</v>
      </c>
      <c r="O1260" s="32">
        <v>0</v>
      </c>
      <c r="P1260" s="113">
        <v>0</v>
      </c>
      <c r="Q1260" s="113">
        <v>0</v>
      </c>
      <c r="R1260" s="31">
        <v>0</v>
      </c>
      <c r="S1260" s="32">
        <v>0</v>
      </c>
      <c r="T1260" s="113">
        <v>0</v>
      </c>
      <c r="U1260" s="113">
        <v>0</v>
      </c>
      <c r="V1260" s="31">
        <v>0</v>
      </c>
      <c r="W1260" s="32">
        <v>0</v>
      </c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1718</v>
      </c>
      <c r="B1261" s="111" t="s">
        <v>735</v>
      </c>
      <c r="C1261" s="112" t="s">
        <v>736</v>
      </c>
      <c r="D1261" s="21">
        <f t="shared" si="38"/>
        <v>165</v>
      </c>
      <c r="E1261" s="24">
        <f t="shared" si="39"/>
        <v>78871</v>
      </c>
      <c r="F1261" s="104">
        <v>0</v>
      </c>
      <c r="G1261" s="104">
        <v>17197</v>
      </c>
      <c r="H1261" s="113">
        <v>0</v>
      </c>
      <c r="I1261" s="113">
        <v>17783</v>
      </c>
      <c r="J1261" s="31">
        <v>50</v>
      </c>
      <c r="K1261" s="32">
        <v>3968</v>
      </c>
      <c r="L1261" s="113">
        <v>0</v>
      </c>
      <c r="M1261" s="113">
        <v>3359</v>
      </c>
      <c r="N1261" s="31">
        <v>0</v>
      </c>
      <c r="O1261" s="32">
        <v>10252</v>
      </c>
      <c r="P1261" s="113">
        <v>0</v>
      </c>
      <c r="Q1261" s="113">
        <v>8414</v>
      </c>
      <c r="R1261" s="31">
        <v>165</v>
      </c>
      <c r="S1261" s="32">
        <v>6112</v>
      </c>
      <c r="T1261" s="113">
        <v>0</v>
      </c>
      <c r="U1261" s="113">
        <v>10169</v>
      </c>
      <c r="V1261" s="31">
        <v>0</v>
      </c>
      <c r="W1261" s="32">
        <v>5585</v>
      </c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1718</v>
      </c>
      <c r="B1262" s="111" t="s">
        <v>737</v>
      </c>
      <c r="C1262" s="112" t="s">
        <v>738</v>
      </c>
      <c r="D1262" s="21">
        <f t="shared" si="38"/>
        <v>0</v>
      </c>
      <c r="E1262" s="24">
        <f t="shared" si="39"/>
        <v>47250</v>
      </c>
      <c r="F1262" s="104"/>
      <c r="G1262" s="104"/>
      <c r="H1262" s="113"/>
      <c r="I1262" s="113"/>
      <c r="J1262" s="31"/>
      <c r="K1262" s="32"/>
      <c r="L1262" s="113"/>
      <c r="M1262" s="113"/>
      <c r="N1262" s="31">
        <v>0</v>
      </c>
      <c r="O1262" s="32">
        <v>15708</v>
      </c>
      <c r="P1262" s="113">
        <v>0</v>
      </c>
      <c r="Q1262" s="113">
        <v>2220</v>
      </c>
      <c r="R1262" s="31">
        <v>0</v>
      </c>
      <c r="S1262" s="32">
        <v>15664</v>
      </c>
      <c r="T1262" s="113">
        <v>0</v>
      </c>
      <c r="U1262" s="113">
        <v>13658</v>
      </c>
      <c r="V1262" s="31">
        <v>0</v>
      </c>
      <c r="W1262" s="32">
        <v>0</v>
      </c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1718</v>
      </c>
      <c r="B1263" s="111" t="s">
        <v>739</v>
      </c>
      <c r="C1263" s="112" t="s">
        <v>740</v>
      </c>
      <c r="D1263" s="21">
        <f t="shared" si="38"/>
        <v>0</v>
      </c>
      <c r="E1263" s="24">
        <f t="shared" si="39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1718</v>
      </c>
      <c r="B1264" s="111" t="s">
        <v>741</v>
      </c>
      <c r="C1264" s="112" t="s">
        <v>742</v>
      </c>
      <c r="D1264" s="21">
        <f t="shared" si="38"/>
        <v>16392.900000000001</v>
      </c>
      <c r="E1264" s="24">
        <f t="shared" si="39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1718</v>
      </c>
      <c r="B1265" s="111" t="s">
        <v>743</v>
      </c>
      <c r="C1265" s="112" t="s">
        <v>744</v>
      </c>
      <c r="D1265" s="21">
        <f t="shared" si="38"/>
        <v>80638.850000000006</v>
      </c>
      <c r="E1265" s="24">
        <f t="shared" si="39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>
        <v>16392.900000000001</v>
      </c>
      <c r="K1265" s="32">
        <v>0</v>
      </c>
      <c r="L1265" s="113">
        <v>2319.9</v>
      </c>
      <c r="M1265" s="113">
        <v>0</v>
      </c>
      <c r="N1265" s="31">
        <v>1610.9</v>
      </c>
      <c r="O1265" s="32">
        <v>0</v>
      </c>
      <c r="P1265" s="113">
        <v>11692.79</v>
      </c>
      <c r="Q1265" s="113">
        <v>0</v>
      </c>
      <c r="R1265" s="31">
        <v>29598.28</v>
      </c>
      <c r="S1265" s="32">
        <v>0</v>
      </c>
      <c r="T1265" s="113">
        <v>20747.080000000002</v>
      </c>
      <c r="U1265" s="113">
        <v>0</v>
      </c>
      <c r="V1265" s="31">
        <v>0</v>
      </c>
      <c r="W1265" s="32">
        <v>0</v>
      </c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1718</v>
      </c>
      <c r="B1266" s="111" t="s">
        <v>745</v>
      </c>
      <c r="C1266" s="112" t="s">
        <v>746</v>
      </c>
      <c r="D1266" s="21">
        <f t="shared" si="38"/>
        <v>137166.29999999999</v>
      </c>
      <c r="E1266" s="24">
        <f t="shared" si="39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31">
        <v>0</v>
      </c>
      <c r="K1266" s="32">
        <v>0</v>
      </c>
      <c r="L1266" s="105">
        <v>2674.96</v>
      </c>
      <c r="M1266" s="105">
        <v>0</v>
      </c>
      <c r="N1266" s="106">
        <v>22209.96</v>
      </c>
      <c r="O1266" s="107">
        <v>0</v>
      </c>
      <c r="P1266" s="113">
        <v>0</v>
      </c>
      <c r="Q1266" s="113">
        <v>0</v>
      </c>
      <c r="R1266" s="106">
        <v>38195.35</v>
      </c>
      <c r="S1266" s="107">
        <v>0</v>
      </c>
      <c r="T1266" s="105">
        <v>35038.43</v>
      </c>
      <c r="U1266" s="105">
        <v>0</v>
      </c>
      <c r="V1266" s="106">
        <v>3271.68</v>
      </c>
      <c r="W1266" s="107">
        <v>0</v>
      </c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1718</v>
      </c>
      <c r="B1267" s="111" t="s">
        <v>747</v>
      </c>
      <c r="C1267" s="112" t="s">
        <v>748</v>
      </c>
      <c r="D1267" s="21">
        <f t="shared" si="38"/>
        <v>153180.91999999998</v>
      </c>
      <c r="E1267" s="24">
        <f t="shared" si="39"/>
        <v>0</v>
      </c>
      <c r="F1267" s="104"/>
      <c r="G1267" s="104"/>
      <c r="H1267" s="113"/>
      <c r="I1267" s="113"/>
      <c r="J1267" s="106"/>
      <c r="K1267" s="107"/>
      <c r="L1267" s="113"/>
      <c r="M1267" s="113"/>
      <c r="N1267" s="31"/>
      <c r="O1267" s="32"/>
      <c r="P1267" s="105"/>
      <c r="Q1267" s="105"/>
      <c r="R1267" s="31">
        <v>85776.89</v>
      </c>
      <c r="S1267" s="32">
        <v>0</v>
      </c>
      <c r="T1267" s="113">
        <v>43365.919999999998</v>
      </c>
      <c r="U1267" s="113">
        <v>0</v>
      </c>
      <c r="V1267" s="31">
        <v>24038.11</v>
      </c>
      <c r="W1267" s="32">
        <v>0</v>
      </c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1718</v>
      </c>
      <c r="B1268" s="111" t="s">
        <v>749</v>
      </c>
      <c r="C1268" s="112" t="s">
        <v>750</v>
      </c>
      <c r="D1268" s="21">
        <f t="shared" si="38"/>
        <v>0</v>
      </c>
      <c r="E1268" s="24">
        <f t="shared" si="39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1718</v>
      </c>
      <c r="B1269" s="111" t="s">
        <v>751</v>
      </c>
      <c r="C1269" s="112" t="s">
        <v>752</v>
      </c>
      <c r="D1269" s="21">
        <f t="shared" si="38"/>
        <v>0</v>
      </c>
      <c r="E1269" s="24">
        <f t="shared" si="39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1718</v>
      </c>
      <c r="B1270" s="111" t="s">
        <v>753</v>
      </c>
      <c r="C1270" s="112" t="s">
        <v>754</v>
      </c>
      <c r="D1270" s="21">
        <f t="shared" si="38"/>
        <v>0</v>
      </c>
      <c r="E1270" s="24">
        <f t="shared" si="39"/>
        <v>455.34</v>
      </c>
      <c r="F1270" s="104"/>
      <c r="G1270" s="104"/>
      <c r="H1270" s="105"/>
      <c r="I1270" s="105"/>
      <c r="J1270" s="31"/>
      <c r="K1270" s="32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1718</v>
      </c>
      <c r="B1271" s="111" t="s">
        <v>755</v>
      </c>
      <c r="C1271" s="112" t="s">
        <v>756</v>
      </c>
      <c r="D1271" s="21">
        <f t="shared" si="38"/>
        <v>0</v>
      </c>
      <c r="E1271" s="24">
        <f t="shared" si="39"/>
        <v>9461.14</v>
      </c>
      <c r="F1271" s="104"/>
      <c r="G1271" s="104"/>
      <c r="H1271" s="113"/>
      <c r="I1271" s="113"/>
      <c r="J1271" s="106">
        <v>0</v>
      </c>
      <c r="K1271" s="107">
        <v>455.34</v>
      </c>
      <c r="L1271" s="113">
        <v>0</v>
      </c>
      <c r="M1271" s="113">
        <v>0</v>
      </c>
      <c r="N1271" s="31">
        <v>0</v>
      </c>
      <c r="O1271" s="32">
        <v>1528.08</v>
      </c>
      <c r="P1271" s="105">
        <v>0</v>
      </c>
      <c r="Q1271" s="105">
        <v>548.08000000000004</v>
      </c>
      <c r="R1271" s="31">
        <v>0</v>
      </c>
      <c r="S1271" s="32">
        <v>0</v>
      </c>
      <c r="T1271" s="113">
        <v>0</v>
      </c>
      <c r="U1271" s="113">
        <v>2056.59</v>
      </c>
      <c r="V1271" s="31">
        <v>0</v>
      </c>
      <c r="W1271" s="32">
        <v>5328.39</v>
      </c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1718</v>
      </c>
      <c r="B1272" s="111" t="s">
        <v>757</v>
      </c>
      <c r="C1272" s="112" t="s">
        <v>758</v>
      </c>
      <c r="D1272" s="21">
        <f t="shared" si="38"/>
        <v>0</v>
      </c>
      <c r="E1272" s="24">
        <f t="shared" si="39"/>
        <v>17802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>
        <v>0</v>
      </c>
      <c r="S1272" s="32">
        <v>16277</v>
      </c>
      <c r="T1272" s="113">
        <v>0</v>
      </c>
      <c r="U1272" s="113">
        <v>0</v>
      </c>
      <c r="V1272" s="31">
        <v>0</v>
      </c>
      <c r="W1272" s="32">
        <v>0</v>
      </c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1718</v>
      </c>
      <c r="B1273" s="111" t="s">
        <v>759</v>
      </c>
      <c r="C1273" s="112" t="s">
        <v>760</v>
      </c>
      <c r="D1273" s="21">
        <f t="shared" si="38"/>
        <v>13663</v>
      </c>
      <c r="E1273" s="24">
        <f t="shared" si="39"/>
        <v>15178.34</v>
      </c>
      <c r="F1273" s="104">
        <v>0</v>
      </c>
      <c r="G1273" s="104">
        <v>3958</v>
      </c>
      <c r="H1273" s="113">
        <v>0</v>
      </c>
      <c r="I1273" s="113">
        <v>3653</v>
      </c>
      <c r="J1273" s="31">
        <v>0</v>
      </c>
      <c r="K1273" s="32">
        <v>1525</v>
      </c>
      <c r="L1273" s="113">
        <v>0</v>
      </c>
      <c r="M1273" s="113">
        <v>2947</v>
      </c>
      <c r="N1273" s="31">
        <v>0</v>
      </c>
      <c r="O1273" s="32">
        <v>300</v>
      </c>
      <c r="P1273" s="113">
        <v>0</v>
      </c>
      <c r="Q1273" s="113">
        <v>1280</v>
      </c>
      <c r="R1273" s="31">
        <v>13663</v>
      </c>
      <c r="S1273" s="32">
        <v>0</v>
      </c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1718</v>
      </c>
      <c r="B1274" s="111" t="s">
        <v>761</v>
      </c>
      <c r="C1274" s="112" t="s">
        <v>762</v>
      </c>
      <c r="D1274" s="21">
        <f t="shared" si="38"/>
        <v>5153.01</v>
      </c>
      <c r="E1274" s="24">
        <f t="shared" si="39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>
        <v>0</v>
      </c>
      <c r="K1274" s="32">
        <v>3040.34</v>
      </c>
      <c r="L1274" s="113">
        <v>1119.1199999999999</v>
      </c>
      <c r="M1274" s="113">
        <v>0</v>
      </c>
      <c r="N1274" s="31">
        <v>0</v>
      </c>
      <c r="O1274" s="32">
        <v>0</v>
      </c>
      <c r="P1274" s="113">
        <v>0</v>
      </c>
      <c r="Q1274" s="113">
        <v>0</v>
      </c>
      <c r="R1274" s="31">
        <v>557.41</v>
      </c>
      <c r="S1274" s="32">
        <v>0</v>
      </c>
      <c r="T1274" s="113">
        <v>0</v>
      </c>
      <c r="U1274" s="113">
        <v>0</v>
      </c>
      <c r="V1274" s="31">
        <v>0</v>
      </c>
      <c r="W1274" s="32">
        <v>0</v>
      </c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1718</v>
      </c>
      <c r="B1275" s="111" t="s">
        <v>763</v>
      </c>
      <c r="C1275" s="112" t="s">
        <v>764</v>
      </c>
      <c r="D1275" s="21">
        <f t="shared" si="38"/>
        <v>0</v>
      </c>
      <c r="E1275" s="24">
        <f t="shared" si="39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1718</v>
      </c>
      <c r="B1276" s="111" t="s">
        <v>765</v>
      </c>
      <c r="C1276" s="112" t="s">
        <v>1672</v>
      </c>
      <c r="D1276" s="21">
        <f t="shared" si="38"/>
        <v>0</v>
      </c>
      <c r="E1276" s="24">
        <f t="shared" si="39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1718</v>
      </c>
      <c r="B1277" s="111" t="s">
        <v>766</v>
      </c>
      <c r="C1277" s="112" t="s">
        <v>767</v>
      </c>
      <c r="D1277" s="21">
        <f t="shared" si="38"/>
        <v>0</v>
      </c>
      <c r="E1277" s="24">
        <f t="shared" si="39"/>
        <v>0</v>
      </c>
      <c r="F1277" s="104"/>
      <c r="G1277" s="104"/>
      <c r="H1277" s="105"/>
      <c r="I1277" s="105"/>
      <c r="J1277" s="31"/>
      <c r="K1277" s="32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1718</v>
      </c>
      <c r="B1278" s="111" t="s">
        <v>768</v>
      </c>
      <c r="C1278" s="112" t="s">
        <v>1673</v>
      </c>
      <c r="D1278" s="21">
        <f t="shared" si="38"/>
        <v>0</v>
      </c>
      <c r="E1278" s="24">
        <f t="shared" si="39"/>
        <v>0</v>
      </c>
      <c r="F1278" s="104"/>
      <c r="G1278" s="104"/>
      <c r="H1278" s="113"/>
      <c r="I1278" s="113"/>
      <c r="J1278" s="106"/>
      <c r="K1278" s="107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1718</v>
      </c>
      <c r="B1279" s="111" t="s">
        <v>769</v>
      </c>
      <c r="C1279" s="112" t="s">
        <v>1674</v>
      </c>
      <c r="D1279" s="21">
        <f t="shared" si="38"/>
        <v>0</v>
      </c>
      <c r="E1279" s="24">
        <f t="shared" si="39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1718</v>
      </c>
      <c r="B1280" s="111" t="s">
        <v>770</v>
      </c>
      <c r="C1280" s="112" t="s">
        <v>771</v>
      </c>
      <c r="D1280" s="21">
        <f t="shared" si="38"/>
        <v>0</v>
      </c>
      <c r="E1280" s="24">
        <f t="shared" si="39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1718</v>
      </c>
      <c r="B1281" s="111" t="s">
        <v>772</v>
      </c>
      <c r="C1281" s="112" t="s">
        <v>1675</v>
      </c>
      <c r="D1281" s="21">
        <f t="shared" si="38"/>
        <v>0</v>
      </c>
      <c r="E1281" s="24">
        <f t="shared" si="39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1718</v>
      </c>
      <c r="B1282" s="111" t="s">
        <v>773</v>
      </c>
      <c r="C1282" s="112" t="s">
        <v>774</v>
      </c>
      <c r="D1282" s="21">
        <f t="shared" si="38"/>
        <v>0</v>
      </c>
      <c r="E1282" s="24">
        <f t="shared" si="39"/>
        <v>0</v>
      </c>
      <c r="F1282" s="104"/>
      <c r="G1282" s="104"/>
      <c r="H1282" s="105"/>
      <c r="I1282" s="105"/>
      <c r="J1282" s="31"/>
      <c r="K1282" s="32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1718</v>
      </c>
      <c r="B1283" s="111" t="s">
        <v>775</v>
      </c>
      <c r="C1283" s="112" t="s">
        <v>776</v>
      </c>
      <c r="D1283" s="21">
        <f t="shared" ref="D1283:D1346" si="40">F1283+H1283+J1284+L1283+N1283+P1283+R1283+T1283+V1283+X1283+Z1283+AB1283</f>
        <v>0</v>
      </c>
      <c r="E1283" s="24">
        <f t="shared" ref="E1283:E1346" si="41">G1283+I1283+K1284+M1283+O1283+Q1283+S1283+U1283+W1283+Y1283+AA1283+AC1283</f>
        <v>9500</v>
      </c>
      <c r="F1283" s="104">
        <v>0</v>
      </c>
      <c r="G1283" s="104">
        <v>1000</v>
      </c>
      <c r="H1283" s="113">
        <v>0</v>
      </c>
      <c r="I1283" s="113">
        <v>0</v>
      </c>
      <c r="J1283" s="106">
        <v>0</v>
      </c>
      <c r="K1283" s="107">
        <v>0</v>
      </c>
      <c r="L1283" s="113">
        <v>0</v>
      </c>
      <c r="M1283" s="113">
        <v>2500</v>
      </c>
      <c r="N1283" s="31">
        <v>0</v>
      </c>
      <c r="O1283" s="32">
        <v>3000</v>
      </c>
      <c r="P1283" s="105">
        <v>0</v>
      </c>
      <c r="Q1283" s="105">
        <v>500</v>
      </c>
      <c r="R1283" s="31">
        <v>0</v>
      </c>
      <c r="S1283" s="32">
        <v>1500</v>
      </c>
      <c r="T1283" s="113">
        <v>0</v>
      </c>
      <c r="U1283" s="113">
        <v>0</v>
      </c>
      <c r="V1283" s="31">
        <v>0</v>
      </c>
      <c r="W1283" s="32">
        <v>1000</v>
      </c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1718</v>
      </c>
      <c r="B1284" s="111" t="s">
        <v>777</v>
      </c>
      <c r="C1284" s="112" t="s">
        <v>778</v>
      </c>
      <c r="D1284" s="21">
        <f t="shared" si="40"/>
        <v>0</v>
      </c>
      <c r="E1284" s="24">
        <f t="shared" si="41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1718</v>
      </c>
      <c r="B1285" s="111" t="s">
        <v>779</v>
      </c>
      <c r="C1285" s="112" t="s">
        <v>780</v>
      </c>
      <c r="D1285" s="21">
        <f t="shared" si="40"/>
        <v>0</v>
      </c>
      <c r="E1285" s="24">
        <f t="shared" si="41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1718</v>
      </c>
      <c r="B1286" s="111" t="s">
        <v>781</v>
      </c>
      <c r="C1286" s="112" t="s">
        <v>782</v>
      </c>
      <c r="D1286" s="21">
        <f t="shared" si="40"/>
        <v>0</v>
      </c>
      <c r="E1286" s="24">
        <f t="shared" si="41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1718</v>
      </c>
      <c r="B1287" s="111" t="s">
        <v>783</v>
      </c>
      <c r="C1287" s="112" t="s">
        <v>784</v>
      </c>
      <c r="D1287" s="21">
        <f t="shared" si="40"/>
        <v>0</v>
      </c>
      <c r="E1287" s="24">
        <f t="shared" si="41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1718</v>
      </c>
      <c r="B1288" s="111" t="s">
        <v>785</v>
      </c>
      <c r="C1288" s="112" t="s">
        <v>786</v>
      </c>
      <c r="D1288" s="21">
        <f t="shared" si="40"/>
        <v>0</v>
      </c>
      <c r="E1288" s="24">
        <f t="shared" si="41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1718</v>
      </c>
      <c r="B1289" s="111" t="s">
        <v>787</v>
      </c>
      <c r="C1289" s="112" t="s">
        <v>788</v>
      </c>
      <c r="D1289" s="21">
        <f t="shared" si="40"/>
        <v>25149.47</v>
      </c>
      <c r="E1289" s="24">
        <f t="shared" si="41"/>
        <v>3092.35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1718</v>
      </c>
      <c r="B1290" s="111" t="s">
        <v>789</v>
      </c>
      <c r="C1290" s="112" t="s">
        <v>790</v>
      </c>
      <c r="D1290" s="21">
        <f t="shared" si="40"/>
        <v>49184.24</v>
      </c>
      <c r="E1290" s="24">
        <f t="shared" si="41"/>
        <v>16407.400000000001</v>
      </c>
      <c r="F1290" s="104">
        <v>17007.88</v>
      </c>
      <c r="G1290" s="104">
        <v>0</v>
      </c>
      <c r="H1290" s="113">
        <v>5974.96</v>
      </c>
      <c r="I1290" s="113">
        <v>0</v>
      </c>
      <c r="J1290" s="31">
        <v>25149.47</v>
      </c>
      <c r="K1290" s="32">
        <v>3092.35</v>
      </c>
      <c r="L1290" s="113">
        <v>0</v>
      </c>
      <c r="M1290" s="113">
        <v>0</v>
      </c>
      <c r="N1290" s="31">
        <v>18723.36</v>
      </c>
      <c r="O1290" s="32">
        <v>0</v>
      </c>
      <c r="P1290" s="113">
        <v>0</v>
      </c>
      <c r="Q1290" s="113">
        <v>0</v>
      </c>
      <c r="R1290" s="31">
        <v>0</v>
      </c>
      <c r="S1290" s="32">
        <v>0</v>
      </c>
      <c r="T1290" s="113">
        <v>561.91999999999996</v>
      </c>
      <c r="U1290" s="113">
        <v>0</v>
      </c>
      <c r="V1290" s="31">
        <v>6916.12</v>
      </c>
      <c r="W1290" s="32">
        <v>0</v>
      </c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1718</v>
      </c>
      <c r="B1291" s="111" t="s">
        <v>791</v>
      </c>
      <c r="C1291" s="112" t="s">
        <v>792</v>
      </c>
      <c r="D1291" s="21">
        <f t="shared" si="40"/>
        <v>0</v>
      </c>
      <c r="E1291" s="24">
        <f t="shared" si="41"/>
        <v>51940.520000000004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>
        <v>0</v>
      </c>
      <c r="K1291" s="32">
        <v>16407.400000000001</v>
      </c>
      <c r="L1291" s="113">
        <v>0</v>
      </c>
      <c r="M1291" s="113">
        <v>0</v>
      </c>
      <c r="N1291" s="31">
        <v>0</v>
      </c>
      <c r="O1291" s="32">
        <v>20828.560000000001</v>
      </c>
      <c r="P1291" s="113">
        <v>0</v>
      </c>
      <c r="Q1291" s="113">
        <v>0</v>
      </c>
      <c r="R1291" s="31">
        <v>0</v>
      </c>
      <c r="S1291" s="32">
        <v>0</v>
      </c>
      <c r="T1291" s="113">
        <v>0</v>
      </c>
      <c r="U1291" s="113">
        <v>3592.72</v>
      </c>
      <c r="V1291" s="31">
        <v>0</v>
      </c>
      <c r="W1291" s="32">
        <v>3652.04</v>
      </c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1718</v>
      </c>
      <c r="B1292" s="111" t="s">
        <v>793</v>
      </c>
      <c r="C1292" s="112" t="s">
        <v>794</v>
      </c>
      <c r="D1292" s="21">
        <f t="shared" si="40"/>
        <v>0</v>
      </c>
      <c r="E1292" s="24">
        <f t="shared" si="41"/>
        <v>131514</v>
      </c>
      <c r="F1292" s="104">
        <v>0</v>
      </c>
      <c r="G1292" s="104">
        <v>11979</v>
      </c>
      <c r="H1292" s="113">
        <v>0</v>
      </c>
      <c r="I1292" s="113">
        <v>10281</v>
      </c>
      <c r="J1292" s="31">
        <v>0</v>
      </c>
      <c r="K1292" s="32">
        <v>7729</v>
      </c>
      <c r="L1292" s="113">
        <v>0</v>
      </c>
      <c r="M1292" s="113">
        <v>9702</v>
      </c>
      <c r="N1292" s="31">
        <v>0</v>
      </c>
      <c r="O1292" s="32">
        <v>6544</v>
      </c>
      <c r="P1292" s="113">
        <v>0</v>
      </c>
      <c r="Q1292" s="113">
        <v>12828</v>
      </c>
      <c r="R1292" s="31">
        <v>0</v>
      </c>
      <c r="S1292" s="32">
        <v>12314</v>
      </c>
      <c r="T1292" s="113">
        <v>0</v>
      </c>
      <c r="U1292" s="113">
        <v>12436</v>
      </c>
      <c r="V1292" s="31">
        <v>0</v>
      </c>
      <c r="W1292" s="32">
        <v>16459</v>
      </c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1718</v>
      </c>
      <c r="B1293" s="111" t="s">
        <v>795</v>
      </c>
      <c r="C1293" s="112" t="s">
        <v>796</v>
      </c>
      <c r="D1293" s="21">
        <f t="shared" si="40"/>
        <v>7729</v>
      </c>
      <c r="E1293" s="24">
        <f t="shared" si="41"/>
        <v>158354</v>
      </c>
      <c r="F1293" s="104">
        <v>0</v>
      </c>
      <c r="G1293" s="104">
        <v>13171</v>
      </c>
      <c r="H1293" s="113">
        <v>0</v>
      </c>
      <c r="I1293" s="113">
        <v>50966</v>
      </c>
      <c r="J1293" s="31">
        <v>0</v>
      </c>
      <c r="K1293" s="32">
        <v>38971</v>
      </c>
      <c r="L1293" s="113">
        <v>0</v>
      </c>
      <c r="M1293" s="113">
        <v>15842</v>
      </c>
      <c r="N1293" s="31">
        <v>0</v>
      </c>
      <c r="O1293" s="32">
        <v>6234</v>
      </c>
      <c r="P1293" s="113">
        <v>0</v>
      </c>
      <c r="Q1293" s="113">
        <v>14549</v>
      </c>
      <c r="R1293" s="31">
        <v>0</v>
      </c>
      <c r="S1293" s="32">
        <v>34571</v>
      </c>
      <c r="T1293" s="113">
        <v>0</v>
      </c>
      <c r="U1293" s="113">
        <v>11485</v>
      </c>
      <c r="V1293" s="31">
        <v>0</v>
      </c>
      <c r="W1293" s="32">
        <v>11536</v>
      </c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1718</v>
      </c>
      <c r="B1294" s="111" t="s">
        <v>797</v>
      </c>
      <c r="C1294" s="112" t="s">
        <v>798</v>
      </c>
      <c r="D1294" s="21">
        <f t="shared" si="40"/>
        <v>22260</v>
      </c>
      <c r="E1294" s="24">
        <f t="shared" si="41"/>
        <v>29989</v>
      </c>
      <c r="F1294" s="104">
        <v>11979</v>
      </c>
      <c r="G1294" s="104">
        <v>0</v>
      </c>
      <c r="H1294" s="105">
        <v>10281</v>
      </c>
      <c r="I1294" s="105">
        <v>0</v>
      </c>
      <c r="J1294" s="31">
        <v>7729</v>
      </c>
      <c r="K1294" s="32">
        <v>0</v>
      </c>
      <c r="L1294" s="105">
        <v>0</v>
      </c>
      <c r="M1294" s="105">
        <v>29989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1718</v>
      </c>
      <c r="B1295" s="111" t="s">
        <v>799</v>
      </c>
      <c r="C1295" s="112" t="s">
        <v>800</v>
      </c>
      <c r="D1295" s="21">
        <f t="shared" si="40"/>
        <v>100272</v>
      </c>
      <c r="E1295" s="24">
        <f t="shared" si="41"/>
        <v>229489.72</v>
      </c>
      <c r="F1295" s="104"/>
      <c r="G1295" s="104"/>
      <c r="H1295" s="113"/>
      <c r="I1295" s="113"/>
      <c r="J1295" s="106"/>
      <c r="K1295" s="107"/>
      <c r="L1295" s="113">
        <v>39691</v>
      </c>
      <c r="M1295" s="113">
        <v>93327.42</v>
      </c>
      <c r="N1295" s="31">
        <v>6544</v>
      </c>
      <c r="O1295" s="32">
        <v>2126.6999999999998</v>
      </c>
      <c r="P1295" s="105">
        <v>12828</v>
      </c>
      <c r="Q1295" s="105">
        <v>131488.9</v>
      </c>
      <c r="R1295" s="31">
        <v>12314</v>
      </c>
      <c r="S1295" s="32">
        <v>0</v>
      </c>
      <c r="T1295" s="113">
        <v>12436</v>
      </c>
      <c r="U1295" s="113">
        <v>0</v>
      </c>
      <c r="V1295" s="31">
        <v>16459</v>
      </c>
      <c r="W1295" s="32">
        <v>2546.6999999999998</v>
      </c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1718</v>
      </c>
      <c r="B1296" s="111" t="s">
        <v>801</v>
      </c>
      <c r="C1296" s="112" t="s">
        <v>802</v>
      </c>
      <c r="D1296" s="21">
        <f t="shared" si="40"/>
        <v>0</v>
      </c>
      <c r="E1296" s="24">
        <f t="shared" si="41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1718</v>
      </c>
      <c r="B1297" s="111" t="s">
        <v>803</v>
      </c>
      <c r="C1297" s="112" t="s">
        <v>804</v>
      </c>
      <c r="D1297" s="21">
        <f t="shared" si="40"/>
        <v>0</v>
      </c>
      <c r="E1297" s="24">
        <f t="shared" si="41"/>
        <v>0</v>
      </c>
      <c r="F1297" s="104"/>
      <c r="G1297" s="104"/>
      <c r="H1297" s="105"/>
      <c r="I1297" s="105"/>
      <c r="J1297" s="31"/>
      <c r="K1297" s="32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1718</v>
      </c>
      <c r="B1298" s="111" t="s">
        <v>805</v>
      </c>
      <c r="C1298" s="112" t="s">
        <v>806</v>
      </c>
      <c r="D1298" s="21">
        <f t="shared" si="40"/>
        <v>0</v>
      </c>
      <c r="E1298" s="24">
        <f t="shared" si="41"/>
        <v>0</v>
      </c>
      <c r="F1298" s="104"/>
      <c r="G1298" s="104"/>
      <c r="H1298" s="113"/>
      <c r="I1298" s="113"/>
      <c r="J1298" s="106"/>
      <c r="K1298" s="107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1718</v>
      </c>
      <c r="B1299" s="111" t="s">
        <v>807</v>
      </c>
      <c r="C1299" s="112" t="s">
        <v>808</v>
      </c>
      <c r="D1299" s="21">
        <f t="shared" si="40"/>
        <v>0</v>
      </c>
      <c r="E1299" s="24">
        <f t="shared" si="41"/>
        <v>266376.21999999997</v>
      </c>
      <c r="F1299" s="104">
        <v>0</v>
      </c>
      <c r="G1299" s="104">
        <v>51126.22</v>
      </c>
      <c r="H1299" s="113">
        <v>0</v>
      </c>
      <c r="I1299" s="113">
        <v>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45000</v>
      </c>
      <c r="P1299" s="113">
        <v>0</v>
      </c>
      <c r="Q1299" s="113">
        <v>0</v>
      </c>
      <c r="R1299" s="31">
        <v>0</v>
      </c>
      <c r="S1299" s="32">
        <v>68440</v>
      </c>
      <c r="T1299" s="113">
        <v>0</v>
      </c>
      <c r="U1299" s="113">
        <v>40270</v>
      </c>
      <c r="V1299" s="31">
        <v>0</v>
      </c>
      <c r="W1299" s="32">
        <v>61540</v>
      </c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1718</v>
      </c>
      <c r="B1300" s="111" t="s">
        <v>809</v>
      </c>
      <c r="C1300" s="112" t="s">
        <v>1676</v>
      </c>
      <c r="D1300" s="21">
        <f t="shared" si="40"/>
        <v>0</v>
      </c>
      <c r="E1300" s="24">
        <f t="shared" si="41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1718</v>
      </c>
      <c r="B1301" s="111" t="s">
        <v>810</v>
      </c>
      <c r="C1301" s="112" t="s">
        <v>811</v>
      </c>
      <c r="D1301" s="21">
        <f t="shared" si="40"/>
        <v>0</v>
      </c>
      <c r="E1301" s="24">
        <f t="shared" si="41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1718</v>
      </c>
      <c r="B1302" s="111" t="s">
        <v>812</v>
      </c>
      <c r="C1302" s="112" t="s">
        <v>813</v>
      </c>
      <c r="D1302" s="21">
        <f t="shared" si="40"/>
        <v>0</v>
      </c>
      <c r="E1302" s="24">
        <f t="shared" si="41"/>
        <v>2646963.7400000002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1718</v>
      </c>
      <c r="B1303" s="111" t="s">
        <v>814</v>
      </c>
      <c r="C1303" s="112" t="s">
        <v>815</v>
      </c>
      <c r="D1303" s="21">
        <f t="shared" si="40"/>
        <v>80219.17</v>
      </c>
      <c r="E1303" s="24">
        <f t="shared" si="41"/>
        <v>311101.84999999998</v>
      </c>
      <c r="F1303" s="104">
        <v>0</v>
      </c>
      <c r="G1303" s="104">
        <v>3200</v>
      </c>
      <c r="H1303" s="113">
        <v>0</v>
      </c>
      <c r="I1303" s="113">
        <v>10866.62</v>
      </c>
      <c r="J1303" s="31">
        <v>0</v>
      </c>
      <c r="K1303" s="32">
        <v>2646963.7400000002</v>
      </c>
      <c r="L1303" s="113">
        <v>0</v>
      </c>
      <c r="M1303" s="113">
        <v>7019.06</v>
      </c>
      <c r="N1303" s="31">
        <v>0</v>
      </c>
      <c r="O1303" s="32">
        <v>2740.06</v>
      </c>
      <c r="P1303" s="113">
        <v>0</v>
      </c>
      <c r="Q1303" s="113">
        <v>4116.0600000000004</v>
      </c>
      <c r="R1303" s="31">
        <v>80219.17</v>
      </c>
      <c r="S1303" s="32">
        <v>15258.97</v>
      </c>
      <c r="T1303" s="113">
        <v>0</v>
      </c>
      <c r="U1303" s="113">
        <v>35849.11</v>
      </c>
      <c r="V1303" s="31">
        <v>0</v>
      </c>
      <c r="W1303" s="32">
        <v>232051.97</v>
      </c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1718</v>
      </c>
      <c r="B1304" s="111" t="s">
        <v>816</v>
      </c>
      <c r="C1304" s="112" t="s">
        <v>817</v>
      </c>
      <c r="D1304" s="21">
        <f t="shared" si="40"/>
        <v>0</v>
      </c>
      <c r="E1304" s="24">
        <f t="shared" si="41"/>
        <v>619635.81999999995</v>
      </c>
      <c r="F1304" s="104">
        <v>0</v>
      </c>
      <c r="G1304" s="104">
        <v>2973.82</v>
      </c>
      <c r="H1304" s="105">
        <v>0</v>
      </c>
      <c r="I1304" s="105">
        <v>0</v>
      </c>
      <c r="J1304" s="31">
        <v>0</v>
      </c>
      <c r="K1304" s="32">
        <v>0</v>
      </c>
      <c r="L1304" s="105">
        <v>0</v>
      </c>
      <c r="M1304" s="105">
        <v>0</v>
      </c>
      <c r="N1304" s="106">
        <v>0</v>
      </c>
      <c r="O1304" s="107">
        <v>0</v>
      </c>
      <c r="P1304" s="113">
        <v>0</v>
      </c>
      <c r="Q1304" s="113">
        <v>0</v>
      </c>
      <c r="R1304" s="106">
        <v>0</v>
      </c>
      <c r="S1304" s="107">
        <v>606232</v>
      </c>
      <c r="T1304" s="105">
        <v>0</v>
      </c>
      <c r="U1304" s="105">
        <v>8000</v>
      </c>
      <c r="V1304" s="106">
        <v>0</v>
      </c>
      <c r="W1304" s="107">
        <v>2430</v>
      </c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1718</v>
      </c>
      <c r="B1305" s="111" t="s">
        <v>818</v>
      </c>
      <c r="C1305" s="112" t="s">
        <v>819</v>
      </c>
      <c r="D1305" s="21">
        <f t="shared" si="40"/>
        <v>0</v>
      </c>
      <c r="E1305" s="24">
        <f t="shared" si="41"/>
        <v>0</v>
      </c>
      <c r="F1305" s="104"/>
      <c r="G1305" s="104"/>
      <c r="H1305" s="113"/>
      <c r="I1305" s="113"/>
      <c r="J1305" s="106"/>
      <c r="K1305" s="107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1718</v>
      </c>
      <c r="B1306" s="111" t="s">
        <v>820</v>
      </c>
      <c r="C1306" s="112" t="s">
        <v>821</v>
      </c>
      <c r="D1306" s="21">
        <f t="shared" si="40"/>
        <v>0</v>
      </c>
      <c r="E1306" s="24">
        <f t="shared" si="41"/>
        <v>45128.68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12198.49</v>
      </c>
      <c r="N1306" s="31">
        <v>0</v>
      </c>
      <c r="O1306" s="32">
        <v>0</v>
      </c>
      <c r="P1306" s="113">
        <v>0</v>
      </c>
      <c r="Q1306" s="113">
        <v>13903.3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19026.89</v>
      </c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1718</v>
      </c>
      <c r="B1307" s="111" t="s">
        <v>822</v>
      </c>
      <c r="C1307" s="112" t="s">
        <v>599</v>
      </c>
      <c r="D1307" s="21">
        <f t="shared" si="40"/>
        <v>0</v>
      </c>
      <c r="E1307" s="24">
        <f t="shared" si="41"/>
        <v>0</v>
      </c>
      <c r="F1307" s="104"/>
      <c r="G1307" s="104"/>
      <c r="H1307" s="105"/>
      <c r="I1307" s="105"/>
      <c r="J1307" s="31"/>
      <c r="K1307" s="32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1718</v>
      </c>
      <c r="B1308" s="111" t="s">
        <v>823</v>
      </c>
      <c r="C1308" s="112" t="s">
        <v>601</v>
      </c>
      <c r="D1308" s="21">
        <f t="shared" si="40"/>
        <v>0</v>
      </c>
      <c r="E1308" s="24">
        <f t="shared" si="41"/>
        <v>43825</v>
      </c>
      <c r="F1308" s="104"/>
      <c r="G1308" s="104"/>
      <c r="H1308" s="105"/>
      <c r="I1308" s="105"/>
      <c r="J1308" s="106"/>
      <c r="K1308" s="107"/>
      <c r="L1308" s="105"/>
      <c r="M1308" s="105"/>
      <c r="N1308" s="106">
        <v>0</v>
      </c>
      <c r="O1308" s="107">
        <v>39025</v>
      </c>
      <c r="P1308" s="105">
        <v>0</v>
      </c>
      <c r="Q1308" s="105">
        <v>4800</v>
      </c>
      <c r="R1308" s="106">
        <v>0</v>
      </c>
      <c r="S1308" s="107">
        <v>0</v>
      </c>
      <c r="T1308" s="105">
        <v>0</v>
      </c>
      <c r="U1308" s="105">
        <v>0</v>
      </c>
      <c r="V1308" s="106">
        <v>0</v>
      </c>
      <c r="W1308" s="107">
        <v>0</v>
      </c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1718</v>
      </c>
      <c r="B1309" s="111" t="s">
        <v>824</v>
      </c>
      <c r="C1309" s="112" t="s">
        <v>825</v>
      </c>
      <c r="D1309" s="21">
        <f t="shared" si="40"/>
        <v>0</v>
      </c>
      <c r="E1309" s="24">
        <f t="shared" si="41"/>
        <v>1950340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1718</v>
      </c>
      <c r="B1310" s="111" t="s">
        <v>826</v>
      </c>
      <c r="C1310" s="112" t="s">
        <v>827</v>
      </c>
      <c r="D1310" s="21">
        <f t="shared" si="40"/>
        <v>0</v>
      </c>
      <c r="E1310" s="24">
        <f t="shared" si="41"/>
        <v>15533150</v>
      </c>
      <c r="F1310" s="104">
        <v>0</v>
      </c>
      <c r="G1310" s="104">
        <v>1985250</v>
      </c>
      <c r="H1310" s="105">
        <v>0</v>
      </c>
      <c r="I1310" s="105">
        <v>1984050</v>
      </c>
      <c r="J1310" s="106">
        <v>0</v>
      </c>
      <c r="K1310" s="107">
        <v>1950340</v>
      </c>
      <c r="L1310" s="105">
        <v>0</v>
      </c>
      <c r="M1310" s="105">
        <v>1858570</v>
      </c>
      <c r="N1310" s="106">
        <v>0</v>
      </c>
      <c r="O1310" s="107">
        <v>1914790</v>
      </c>
      <c r="P1310" s="105">
        <v>0</v>
      </c>
      <c r="Q1310" s="105">
        <v>1914790</v>
      </c>
      <c r="R1310" s="106">
        <v>0</v>
      </c>
      <c r="S1310" s="107">
        <v>1913440</v>
      </c>
      <c r="T1310" s="105">
        <v>0</v>
      </c>
      <c r="U1310" s="105">
        <v>1913440</v>
      </c>
      <c r="V1310" s="106">
        <v>0</v>
      </c>
      <c r="W1310" s="107">
        <v>2048820</v>
      </c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1718</v>
      </c>
      <c r="B1311" s="111" t="s">
        <v>828</v>
      </c>
      <c r="C1311" s="112" t="s">
        <v>829</v>
      </c>
      <c r="D1311" s="21">
        <f t="shared" si="40"/>
        <v>0</v>
      </c>
      <c r="E1311" s="24">
        <f t="shared" si="41"/>
        <v>0</v>
      </c>
      <c r="F1311" s="104"/>
      <c r="G1311" s="104"/>
      <c r="H1311" s="113"/>
      <c r="I1311" s="113"/>
      <c r="J1311" s="106"/>
      <c r="K1311" s="107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1718</v>
      </c>
      <c r="B1312" s="111" t="s">
        <v>830</v>
      </c>
      <c r="C1312" s="112" t="s">
        <v>831</v>
      </c>
      <c r="D1312" s="21">
        <f t="shared" si="40"/>
        <v>0</v>
      </c>
      <c r="E1312" s="24">
        <f t="shared" si="41"/>
        <v>0</v>
      </c>
      <c r="F1312" s="104"/>
      <c r="G1312" s="104"/>
      <c r="H1312" s="105"/>
      <c r="I1312" s="105"/>
      <c r="J1312" s="31"/>
      <c r="K1312" s="32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1718</v>
      </c>
      <c r="B1313" s="111" t="s">
        <v>832</v>
      </c>
      <c r="C1313" s="112" t="s">
        <v>833</v>
      </c>
      <c r="D1313" s="21">
        <f t="shared" si="40"/>
        <v>0</v>
      </c>
      <c r="E1313" s="24">
        <f t="shared" si="41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1718</v>
      </c>
      <c r="B1314" s="111" t="s">
        <v>834</v>
      </c>
      <c r="C1314" s="112" t="s">
        <v>835</v>
      </c>
      <c r="D1314" s="21">
        <f t="shared" si="40"/>
        <v>0</v>
      </c>
      <c r="E1314" s="24">
        <f t="shared" si="41"/>
        <v>73792.899999999994</v>
      </c>
      <c r="F1314" s="104"/>
      <c r="G1314" s="104"/>
      <c r="H1314" s="113"/>
      <c r="I1314" s="113"/>
      <c r="J1314" s="106"/>
      <c r="K1314" s="107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1718</v>
      </c>
      <c r="B1315" s="111" t="s">
        <v>836</v>
      </c>
      <c r="C1315" s="112" t="s">
        <v>837</v>
      </c>
      <c r="D1315" s="21">
        <f t="shared" si="40"/>
        <v>0</v>
      </c>
      <c r="E1315" s="24">
        <f t="shared" si="41"/>
        <v>591345.19999999995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>
        <v>0</v>
      </c>
      <c r="K1315" s="32">
        <v>73792.899999999994</v>
      </c>
      <c r="L1315" s="113">
        <v>0</v>
      </c>
      <c r="M1315" s="113">
        <v>73059.399999999994</v>
      </c>
      <c r="N1315" s="31">
        <v>0</v>
      </c>
      <c r="O1315" s="32">
        <v>72392.5</v>
      </c>
      <c r="P1315" s="113">
        <v>0</v>
      </c>
      <c r="Q1315" s="113">
        <v>72392.5</v>
      </c>
      <c r="R1315" s="31">
        <v>0</v>
      </c>
      <c r="S1315" s="32">
        <v>72392.5</v>
      </c>
      <c r="T1315" s="113">
        <v>0</v>
      </c>
      <c r="U1315" s="113">
        <v>72392.5</v>
      </c>
      <c r="V1315" s="31">
        <v>0</v>
      </c>
      <c r="W1315" s="32">
        <v>77789</v>
      </c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1718</v>
      </c>
      <c r="B1316" s="111" t="s">
        <v>838</v>
      </c>
      <c r="C1316" s="112" t="s">
        <v>839</v>
      </c>
      <c r="D1316" s="21">
        <f t="shared" si="40"/>
        <v>0</v>
      </c>
      <c r="E1316" s="24">
        <f t="shared" si="41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1718</v>
      </c>
      <c r="B1317" s="111" t="s">
        <v>1608</v>
      </c>
      <c r="C1317" s="112" t="s">
        <v>1609</v>
      </c>
      <c r="D1317" s="21">
        <f t="shared" si="40"/>
        <v>0</v>
      </c>
      <c r="E1317" s="24">
        <f t="shared" si="41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1718</v>
      </c>
      <c r="B1318" s="111" t="s">
        <v>840</v>
      </c>
      <c r="C1318" s="112" t="s">
        <v>841</v>
      </c>
      <c r="D1318" s="21">
        <f t="shared" si="40"/>
        <v>0</v>
      </c>
      <c r="E1318" s="24">
        <f t="shared" si="41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1718</v>
      </c>
      <c r="B1319" s="111" t="s">
        <v>842</v>
      </c>
      <c r="C1319" s="112" t="s">
        <v>843</v>
      </c>
      <c r="D1319" s="21">
        <f t="shared" si="40"/>
        <v>0</v>
      </c>
      <c r="E1319" s="24">
        <f t="shared" si="41"/>
        <v>0</v>
      </c>
      <c r="F1319" s="104"/>
      <c r="G1319" s="104"/>
      <c r="H1319" s="105"/>
      <c r="I1319" s="105"/>
      <c r="J1319" s="31"/>
      <c r="K1319" s="32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1718</v>
      </c>
      <c r="B1320" s="111" t="s">
        <v>844</v>
      </c>
      <c r="C1320" s="112" t="s">
        <v>845</v>
      </c>
      <c r="D1320" s="21">
        <f t="shared" si="40"/>
        <v>0</v>
      </c>
      <c r="E1320" s="24">
        <f t="shared" si="41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1718</v>
      </c>
      <c r="B1321" s="111" t="s">
        <v>846</v>
      </c>
      <c r="C1321" s="112" t="s">
        <v>847</v>
      </c>
      <c r="D1321" s="21">
        <f t="shared" si="40"/>
        <v>0</v>
      </c>
      <c r="E1321" s="24">
        <f t="shared" si="41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1718</v>
      </c>
      <c r="B1322" s="111" t="s">
        <v>848</v>
      </c>
      <c r="C1322" s="112" t="s">
        <v>849</v>
      </c>
      <c r="D1322" s="21">
        <f t="shared" si="40"/>
        <v>0</v>
      </c>
      <c r="E1322" s="24">
        <f t="shared" si="41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1718</v>
      </c>
      <c r="B1323" s="111" t="s">
        <v>850</v>
      </c>
      <c r="C1323" s="112" t="s">
        <v>851</v>
      </c>
      <c r="D1323" s="21">
        <f t="shared" si="40"/>
        <v>0</v>
      </c>
      <c r="E1323" s="24">
        <f t="shared" si="41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1718</v>
      </c>
      <c r="B1324" s="111" t="s">
        <v>852</v>
      </c>
      <c r="C1324" s="112" t="s">
        <v>853</v>
      </c>
      <c r="D1324" s="21">
        <f t="shared" si="40"/>
        <v>0</v>
      </c>
      <c r="E1324" s="24">
        <f t="shared" si="41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1718</v>
      </c>
      <c r="B1325" s="111" t="s">
        <v>854</v>
      </c>
      <c r="C1325" s="112" t="s">
        <v>855</v>
      </c>
      <c r="D1325" s="21">
        <f t="shared" si="40"/>
        <v>0</v>
      </c>
      <c r="E1325" s="24">
        <f t="shared" si="41"/>
        <v>57750</v>
      </c>
      <c r="F1325" s="104"/>
      <c r="G1325" s="104"/>
      <c r="H1325" s="113"/>
      <c r="I1325" s="113"/>
      <c r="J1325" s="106"/>
      <c r="K1325" s="107"/>
      <c r="L1325" s="113"/>
      <c r="M1325" s="113"/>
      <c r="N1325" s="31">
        <v>0</v>
      </c>
      <c r="O1325" s="32">
        <v>51450</v>
      </c>
      <c r="P1325" s="105">
        <v>0</v>
      </c>
      <c r="Q1325" s="105">
        <v>0</v>
      </c>
      <c r="R1325" s="31">
        <v>0</v>
      </c>
      <c r="S1325" s="32">
        <v>6300</v>
      </c>
      <c r="T1325" s="113">
        <v>0</v>
      </c>
      <c r="U1325" s="113">
        <v>0</v>
      </c>
      <c r="V1325" s="31">
        <v>0</v>
      </c>
      <c r="W1325" s="32">
        <v>0</v>
      </c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1718</v>
      </c>
      <c r="B1326" s="111" t="s">
        <v>856</v>
      </c>
      <c r="C1326" s="112" t="s">
        <v>857</v>
      </c>
      <c r="D1326" s="21">
        <f t="shared" si="40"/>
        <v>0</v>
      </c>
      <c r="E1326" s="24">
        <f t="shared" si="41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1718</v>
      </c>
      <c r="B1327" s="111" t="s">
        <v>858</v>
      </c>
      <c r="C1327" s="112" t="s">
        <v>859</v>
      </c>
      <c r="D1327" s="21">
        <f t="shared" si="40"/>
        <v>0</v>
      </c>
      <c r="E1327" s="24">
        <f t="shared" si="41"/>
        <v>1500</v>
      </c>
      <c r="F1327" s="104"/>
      <c r="G1327" s="104"/>
      <c r="H1327" s="105"/>
      <c r="I1327" s="105"/>
      <c r="J1327" s="31"/>
      <c r="K1327" s="32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1718</v>
      </c>
      <c r="B1328" s="111" t="s">
        <v>860</v>
      </c>
      <c r="C1328" s="112" t="s">
        <v>861</v>
      </c>
      <c r="D1328" s="21">
        <f t="shared" si="40"/>
        <v>0</v>
      </c>
      <c r="E1328" s="24">
        <f t="shared" si="41"/>
        <v>26500</v>
      </c>
      <c r="F1328" s="104">
        <v>0</v>
      </c>
      <c r="G1328" s="104">
        <v>1800</v>
      </c>
      <c r="H1328" s="105">
        <v>0</v>
      </c>
      <c r="I1328" s="105">
        <v>3450</v>
      </c>
      <c r="J1328" s="106">
        <v>0</v>
      </c>
      <c r="K1328" s="107">
        <v>1500</v>
      </c>
      <c r="L1328" s="105">
        <v>0</v>
      </c>
      <c r="M1328" s="105">
        <v>2400</v>
      </c>
      <c r="N1328" s="106">
        <v>0</v>
      </c>
      <c r="O1328" s="107">
        <v>5800</v>
      </c>
      <c r="P1328" s="105">
        <v>0</v>
      </c>
      <c r="Q1328" s="105">
        <v>5600</v>
      </c>
      <c r="R1328" s="106">
        <v>0</v>
      </c>
      <c r="S1328" s="107">
        <v>2750</v>
      </c>
      <c r="T1328" s="105">
        <v>0</v>
      </c>
      <c r="U1328" s="105">
        <v>1750</v>
      </c>
      <c r="V1328" s="106">
        <v>0</v>
      </c>
      <c r="W1328" s="107">
        <v>2950</v>
      </c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1718</v>
      </c>
      <c r="B1329" s="111" t="s">
        <v>862</v>
      </c>
      <c r="C1329" s="112" t="s">
        <v>863</v>
      </c>
      <c r="D1329" s="21">
        <f t="shared" si="40"/>
        <v>0</v>
      </c>
      <c r="E1329" s="24">
        <f t="shared" si="41"/>
        <v>0</v>
      </c>
      <c r="F1329" s="104"/>
      <c r="G1329" s="104"/>
      <c r="H1329" s="113"/>
      <c r="I1329" s="113"/>
      <c r="J1329" s="106"/>
      <c r="K1329" s="107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1718</v>
      </c>
      <c r="B1330" s="111" t="s">
        <v>864</v>
      </c>
      <c r="C1330" s="112" t="s">
        <v>865</v>
      </c>
      <c r="D1330" s="21">
        <f t="shared" si="40"/>
        <v>0</v>
      </c>
      <c r="E1330" s="24">
        <f t="shared" si="41"/>
        <v>6552.01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1718</v>
      </c>
      <c r="B1331" s="111" t="s">
        <v>866</v>
      </c>
      <c r="C1331" s="112" t="s">
        <v>867</v>
      </c>
      <c r="D1331" s="21">
        <f t="shared" si="40"/>
        <v>5750</v>
      </c>
      <c r="E1331" s="24">
        <f t="shared" si="41"/>
        <v>50511.01</v>
      </c>
      <c r="F1331" s="104">
        <v>0</v>
      </c>
      <c r="G1331" s="104">
        <v>6299.9</v>
      </c>
      <c r="H1331" s="113">
        <v>0</v>
      </c>
      <c r="I1331" s="113">
        <v>8177.06</v>
      </c>
      <c r="J1331" s="31">
        <v>0</v>
      </c>
      <c r="K1331" s="32">
        <v>6552.01</v>
      </c>
      <c r="L1331" s="113">
        <v>0</v>
      </c>
      <c r="M1331" s="113">
        <v>4561</v>
      </c>
      <c r="N1331" s="31">
        <v>0</v>
      </c>
      <c r="O1331" s="32">
        <v>3055</v>
      </c>
      <c r="P1331" s="113">
        <v>0</v>
      </c>
      <c r="Q1331" s="113">
        <v>5698</v>
      </c>
      <c r="R1331" s="31">
        <v>0</v>
      </c>
      <c r="S1331" s="32">
        <v>11917.94</v>
      </c>
      <c r="T1331" s="113">
        <v>5750</v>
      </c>
      <c r="U1331" s="113">
        <v>7880.61</v>
      </c>
      <c r="V1331" s="31">
        <v>0</v>
      </c>
      <c r="W1331" s="32">
        <v>2921.5</v>
      </c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1718</v>
      </c>
      <c r="B1332" s="111" t="s">
        <v>868</v>
      </c>
      <c r="C1332" s="112" t="s">
        <v>869</v>
      </c>
      <c r="D1332" s="21">
        <f t="shared" si="40"/>
        <v>0</v>
      </c>
      <c r="E1332" s="24">
        <f t="shared" si="41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>
        <v>0</v>
      </c>
      <c r="K1332" s="32">
        <v>0</v>
      </c>
      <c r="L1332" s="113">
        <v>0</v>
      </c>
      <c r="M1332" s="113">
        <v>0</v>
      </c>
      <c r="N1332" s="31">
        <v>0</v>
      </c>
      <c r="O1332" s="32">
        <v>0</v>
      </c>
      <c r="P1332" s="113">
        <v>0</v>
      </c>
      <c r="Q1332" s="113">
        <v>0</v>
      </c>
      <c r="R1332" s="31">
        <v>0</v>
      </c>
      <c r="S1332" s="32">
        <v>0</v>
      </c>
      <c r="T1332" s="113">
        <v>0</v>
      </c>
      <c r="U1332" s="113">
        <v>0</v>
      </c>
      <c r="V1332" s="31">
        <v>0</v>
      </c>
      <c r="W1332" s="32">
        <v>0</v>
      </c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1718</v>
      </c>
      <c r="B1333" s="111" t="s">
        <v>870</v>
      </c>
      <c r="C1333" s="112" t="s">
        <v>1677</v>
      </c>
      <c r="D1333" s="21">
        <f t="shared" si="40"/>
        <v>0</v>
      </c>
      <c r="E1333" s="24">
        <f t="shared" si="41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1718</v>
      </c>
      <c r="B1334" s="111" t="s">
        <v>871</v>
      </c>
      <c r="C1334" s="112" t="s">
        <v>872</v>
      </c>
      <c r="D1334" s="21">
        <f t="shared" si="40"/>
        <v>0</v>
      </c>
      <c r="E1334" s="24">
        <f t="shared" si="41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1718</v>
      </c>
      <c r="B1335" s="111" t="s">
        <v>873</v>
      </c>
      <c r="C1335" s="112" t="s">
        <v>1678</v>
      </c>
      <c r="D1335" s="21">
        <f t="shared" si="40"/>
        <v>0</v>
      </c>
      <c r="E1335" s="24">
        <f t="shared" si="41"/>
        <v>254300</v>
      </c>
      <c r="F1335" s="104"/>
      <c r="G1335" s="104"/>
      <c r="H1335" s="105"/>
      <c r="I1335" s="105"/>
      <c r="J1335" s="31"/>
      <c r="K1335" s="32"/>
      <c r="L1335" s="105"/>
      <c r="M1335" s="105"/>
      <c r="N1335" s="106"/>
      <c r="O1335" s="107"/>
      <c r="P1335" s="113">
        <v>0</v>
      </c>
      <c r="Q1335" s="113">
        <v>254300</v>
      </c>
      <c r="R1335" s="106">
        <v>0</v>
      </c>
      <c r="S1335" s="107">
        <v>0</v>
      </c>
      <c r="T1335" s="105">
        <v>0</v>
      </c>
      <c r="U1335" s="105">
        <v>0</v>
      </c>
      <c r="V1335" s="106">
        <v>0</v>
      </c>
      <c r="W1335" s="107">
        <v>0</v>
      </c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1718</v>
      </c>
      <c r="B1336" s="111" t="s">
        <v>874</v>
      </c>
      <c r="C1336" s="112" t="s">
        <v>875</v>
      </c>
      <c r="D1336" s="21">
        <f t="shared" si="40"/>
        <v>0</v>
      </c>
      <c r="E1336" s="24">
        <f t="shared" si="41"/>
        <v>48500</v>
      </c>
      <c r="F1336" s="104"/>
      <c r="G1336" s="104"/>
      <c r="H1336" s="113"/>
      <c r="I1336" s="113"/>
      <c r="J1336" s="106"/>
      <c r="K1336" s="107"/>
      <c r="L1336" s="113"/>
      <c r="M1336" s="113"/>
      <c r="N1336" s="31">
        <v>0</v>
      </c>
      <c r="O1336" s="32">
        <v>36500</v>
      </c>
      <c r="P1336" s="105">
        <v>0</v>
      </c>
      <c r="Q1336" s="105">
        <v>0</v>
      </c>
      <c r="R1336" s="31">
        <v>0</v>
      </c>
      <c r="S1336" s="32">
        <v>0</v>
      </c>
      <c r="T1336" s="113">
        <v>0</v>
      </c>
      <c r="U1336" s="113">
        <v>10000</v>
      </c>
      <c r="V1336" s="31">
        <v>0</v>
      </c>
      <c r="W1336" s="32">
        <v>2000</v>
      </c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1718</v>
      </c>
      <c r="B1337" s="111" t="s">
        <v>876</v>
      </c>
      <c r="C1337" s="112" t="s">
        <v>1679</v>
      </c>
      <c r="D1337" s="21">
        <f t="shared" si="40"/>
        <v>0</v>
      </c>
      <c r="E1337" s="24">
        <f t="shared" si="41"/>
        <v>129652</v>
      </c>
      <c r="F1337" s="104"/>
      <c r="G1337" s="104"/>
      <c r="H1337" s="105"/>
      <c r="I1337" s="105"/>
      <c r="J1337" s="31"/>
      <c r="K1337" s="32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1718</v>
      </c>
      <c r="B1338" s="111" t="s">
        <v>877</v>
      </c>
      <c r="C1338" s="112" t="s">
        <v>878</v>
      </c>
      <c r="D1338" s="21">
        <f t="shared" si="40"/>
        <v>389500</v>
      </c>
      <c r="E1338" s="24">
        <f t="shared" si="41"/>
        <v>1767818</v>
      </c>
      <c r="F1338" s="104"/>
      <c r="G1338" s="104"/>
      <c r="H1338" s="113">
        <v>0</v>
      </c>
      <c r="I1338" s="113">
        <v>117200</v>
      </c>
      <c r="J1338" s="106">
        <v>0</v>
      </c>
      <c r="K1338" s="107">
        <v>129652</v>
      </c>
      <c r="L1338" s="113">
        <v>0</v>
      </c>
      <c r="M1338" s="113">
        <v>791550</v>
      </c>
      <c r="N1338" s="31">
        <v>389500</v>
      </c>
      <c r="O1338" s="32">
        <v>266050</v>
      </c>
      <c r="P1338" s="105">
        <v>0</v>
      </c>
      <c r="Q1338" s="105">
        <v>82150</v>
      </c>
      <c r="R1338" s="31">
        <v>0</v>
      </c>
      <c r="S1338" s="32">
        <v>79700</v>
      </c>
      <c r="T1338" s="113">
        <v>0</v>
      </c>
      <c r="U1338" s="113">
        <v>241000</v>
      </c>
      <c r="V1338" s="31">
        <v>0</v>
      </c>
      <c r="W1338" s="32">
        <v>190168</v>
      </c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1718</v>
      </c>
      <c r="B1339" s="111" t="s">
        <v>879</v>
      </c>
      <c r="C1339" s="112" t="s">
        <v>1680</v>
      </c>
      <c r="D1339" s="21">
        <f t="shared" si="40"/>
        <v>0</v>
      </c>
      <c r="E1339" s="24">
        <f t="shared" si="41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1718</v>
      </c>
      <c r="B1340" s="111" t="s">
        <v>880</v>
      </c>
      <c r="C1340" s="112" t="s">
        <v>1681</v>
      </c>
      <c r="D1340" s="21">
        <f t="shared" si="40"/>
        <v>0</v>
      </c>
      <c r="E1340" s="24">
        <f t="shared" si="41"/>
        <v>258</v>
      </c>
      <c r="F1340" s="104"/>
      <c r="G1340" s="104"/>
      <c r="H1340" s="105"/>
      <c r="I1340" s="105"/>
      <c r="J1340" s="31"/>
      <c r="K1340" s="32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1718</v>
      </c>
      <c r="B1341" s="111" t="s">
        <v>881</v>
      </c>
      <c r="C1341" s="112" t="s">
        <v>1682</v>
      </c>
      <c r="D1341" s="21">
        <f t="shared" si="40"/>
        <v>0</v>
      </c>
      <c r="E1341" s="24">
        <f t="shared" si="41"/>
        <v>172630</v>
      </c>
      <c r="F1341" s="104"/>
      <c r="G1341" s="104"/>
      <c r="H1341" s="105">
        <v>0</v>
      </c>
      <c r="I1341" s="105">
        <v>84350</v>
      </c>
      <c r="J1341" s="106">
        <v>0</v>
      </c>
      <c r="K1341" s="107">
        <v>258</v>
      </c>
      <c r="L1341" s="105">
        <v>0</v>
      </c>
      <c r="M1341" s="105">
        <v>14550</v>
      </c>
      <c r="N1341" s="106">
        <v>0</v>
      </c>
      <c r="O1341" s="107">
        <v>19100</v>
      </c>
      <c r="P1341" s="105">
        <v>0</v>
      </c>
      <c r="Q1341" s="105">
        <v>13100</v>
      </c>
      <c r="R1341" s="106">
        <v>0</v>
      </c>
      <c r="S1341" s="107">
        <v>13600</v>
      </c>
      <c r="T1341" s="105">
        <v>0</v>
      </c>
      <c r="U1341" s="105">
        <v>7650</v>
      </c>
      <c r="V1341" s="106">
        <v>0</v>
      </c>
      <c r="W1341" s="107">
        <v>1650</v>
      </c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1718</v>
      </c>
      <c r="B1342" s="111" t="s">
        <v>882</v>
      </c>
      <c r="C1342" s="112" t="s">
        <v>883</v>
      </c>
      <c r="D1342" s="21">
        <f t="shared" si="40"/>
        <v>1617820</v>
      </c>
      <c r="E1342" s="24">
        <f t="shared" si="41"/>
        <v>125280</v>
      </c>
      <c r="F1342" s="104">
        <v>0</v>
      </c>
      <c r="G1342" s="104">
        <v>18090</v>
      </c>
      <c r="H1342" s="105">
        <v>0</v>
      </c>
      <c r="I1342" s="105">
        <v>17160</v>
      </c>
      <c r="J1342" s="106">
        <v>0</v>
      </c>
      <c r="K1342" s="107">
        <v>18630</v>
      </c>
      <c r="L1342" s="105">
        <v>0</v>
      </c>
      <c r="M1342" s="105">
        <v>15330</v>
      </c>
      <c r="N1342" s="106">
        <v>0</v>
      </c>
      <c r="O1342" s="107">
        <v>12690</v>
      </c>
      <c r="P1342" s="105">
        <v>0</v>
      </c>
      <c r="Q1342" s="105">
        <v>19230</v>
      </c>
      <c r="R1342" s="106">
        <v>0</v>
      </c>
      <c r="S1342" s="107">
        <v>15180</v>
      </c>
      <c r="T1342" s="105">
        <v>0</v>
      </c>
      <c r="U1342" s="105">
        <v>14010</v>
      </c>
      <c r="V1342" s="106">
        <v>0</v>
      </c>
      <c r="W1342" s="107">
        <v>13590</v>
      </c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1718</v>
      </c>
      <c r="B1343" s="111" t="s">
        <v>884</v>
      </c>
      <c r="C1343" s="112" t="s">
        <v>885</v>
      </c>
      <c r="D1343" s="21">
        <f t="shared" si="40"/>
        <v>13201390</v>
      </c>
      <c r="E1343" s="24">
        <f t="shared" si="41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>
        <v>1617820</v>
      </c>
      <c r="K1343" s="107">
        <v>0</v>
      </c>
      <c r="L1343" s="105">
        <v>1617780</v>
      </c>
      <c r="M1343" s="105">
        <v>0</v>
      </c>
      <c r="N1343" s="106">
        <v>1617780</v>
      </c>
      <c r="O1343" s="107">
        <v>0</v>
      </c>
      <c r="P1343" s="105">
        <v>1617780</v>
      </c>
      <c r="Q1343" s="105">
        <v>0</v>
      </c>
      <c r="R1343" s="106">
        <v>1617780</v>
      </c>
      <c r="S1343" s="107">
        <v>0</v>
      </c>
      <c r="T1343" s="105">
        <v>1617780</v>
      </c>
      <c r="U1343" s="105">
        <v>0</v>
      </c>
      <c r="V1343" s="106">
        <v>1738310</v>
      </c>
      <c r="W1343" s="107">
        <v>0</v>
      </c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1718</v>
      </c>
      <c r="B1344" s="111" t="s">
        <v>886</v>
      </c>
      <c r="C1344" s="112" t="s">
        <v>887</v>
      </c>
      <c r="D1344" s="21">
        <f t="shared" si="40"/>
        <v>491230</v>
      </c>
      <c r="E1344" s="24">
        <f t="shared" si="41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>
        <v>71720</v>
      </c>
      <c r="K1344" s="107">
        <v>0</v>
      </c>
      <c r="L1344" s="105">
        <v>57090</v>
      </c>
      <c r="M1344" s="105">
        <v>0</v>
      </c>
      <c r="N1344" s="106">
        <v>57090</v>
      </c>
      <c r="O1344" s="107">
        <v>0</v>
      </c>
      <c r="P1344" s="105">
        <v>57090</v>
      </c>
      <c r="Q1344" s="105">
        <v>0</v>
      </c>
      <c r="R1344" s="106">
        <v>57090</v>
      </c>
      <c r="S1344" s="107">
        <v>0</v>
      </c>
      <c r="T1344" s="105">
        <v>57090</v>
      </c>
      <c r="U1344" s="105">
        <v>0</v>
      </c>
      <c r="V1344" s="106">
        <v>62340</v>
      </c>
      <c r="W1344" s="107">
        <v>0</v>
      </c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1718</v>
      </c>
      <c r="B1345" s="111" t="s">
        <v>888</v>
      </c>
      <c r="C1345" s="112" t="s">
        <v>1683</v>
      </c>
      <c r="D1345" s="21">
        <f t="shared" si="40"/>
        <v>77700</v>
      </c>
      <c r="E1345" s="24">
        <f t="shared" si="41"/>
        <v>0</v>
      </c>
      <c r="F1345" s="104"/>
      <c r="G1345" s="104"/>
      <c r="H1345" s="113"/>
      <c r="I1345" s="113"/>
      <c r="J1345" s="106"/>
      <c r="K1345" s="107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1718</v>
      </c>
      <c r="B1346" s="111" t="s">
        <v>889</v>
      </c>
      <c r="C1346" s="112" t="s">
        <v>890</v>
      </c>
      <c r="D1346" s="21">
        <f t="shared" si="40"/>
        <v>555100</v>
      </c>
      <c r="E1346" s="24">
        <f t="shared" si="41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>
        <v>77700</v>
      </c>
      <c r="K1346" s="32">
        <v>0</v>
      </c>
      <c r="L1346" s="113">
        <v>11200</v>
      </c>
      <c r="M1346" s="113">
        <v>0</v>
      </c>
      <c r="N1346" s="31">
        <v>77700</v>
      </c>
      <c r="O1346" s="32">
        <v>0</v>
      </c>
      <c r="P1346" s="113">
        <v>77700</v>
      </c>
      <c r="Q1346" s="113">
        <v>0</v>
      </c>
      <c r="R1346" s="31">
        <v>77700</v>
      </c>
      <c r="S1346" s="32">
        <v>0</v>
      </c>
      <c r="T1346" s="113">
        <v>77700</v>
      </c>
      <c r="U1346" s="113">
        <v>0</v>
      </c>
      <c r="V1346" s="31">
        <v>77700</v>
      </c>
      <c r="W1346" s="32">
        <v>0</v>
      </c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1718</v>
      </c>
      <c r="B1347" s="111" t="s">
        <v>891</v>
      </c>
      <c r="C1347" s="112" t="s">
        <v>892</v>
      </c>
      <c r="D1347" s="21">
        <f t="shared" ref="D1347:D1410" si="42">F1347+H1347+J1348+L1347+N1347+P1347+R1347+T1347+V1347+X1347+Z1347+AB1347</f>
        <v>8160</v>
      </c>
      <c r="E1347" s="24">
        <f t="shared" ref="E1347:E1410" si="43">G1347+I1347+K1348+M1347+O1347+Q1347+S1347+U1347+W1347+Y1347+AA1347+AC1347</f>
        <v>0</v>
      </c>
      <c r="F1347" s="104"/>
      <c r="G1347" s="104"/>
      <c r="H1347" s="105"/>
      <c r="I1347" s="105"/>
      <c r="J1347" s="31"/>
      <c r="K1347" s="32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1718</v>
      </c>
      <c r="B1348" s="111" t="s">
        <v>893</v>
      </c>
      <c r="C1348" s="112" t="s">
        <v>894</v>
      </c>
      <c r="D1348" s="21">
        <f t="shared" si="42"/>
        <v>90900</v>
      </c>
      <c r="E1348" s="24">
        <f t="shared" si="43"/>
        <v>52912.5</v>
      </c>
      <c r="F1348" s="104">
        <v>16480</v>
      </c>
      <c r="G1348" s="104">
        <v>0</v>
      </c>
      <c r="H1348" s="105">
        <v>13020</v>
      </c>
      <c r="I1348" s="105">
        <v>0</v>
      </c>
      <c r="J1348" s="106">
        <v>8160</v>
      </c>
      <c r="K1348" s="107">
        <v>0</v>
      </c>
      <c r="L1348" s="105">
        <v>7960</v>
      </c>
      <c r="M1348" s="105">
        <v>0</v>
      </c>
      <c r="N1348" s="106">
        <v>12980</v>
      </c>
      <c r="O1348" s="107">
        <v>0</v>
      </c>
      <c r="P1348" s="105">
        <v>9160</v>
      </c>
      <c r="Q1348" s="105">
        <v>52912.5</v>
      </c>
      <c r="R1348" s="106">
        <v>11120</v>
      </c>
      <c r="S1348" s="107">
        <v>0</v>
      </c>
      <c r="T1348" s="105">
        <v>9360</v>
      </c>
      <c r="U1348" s="105">
        <v>0</v>
      </c>
      <c r="V1348" s="106">
        <v>10820</v>
      </c>
      <c r="W1348" s="107">
        <v>0</v>
      </c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1718</v>
      </c>
      <c r="B1349" s="111" t="s">
        <v>895</v>
      </c>
      <c r="C1349" s="112" t="s">
        <v>896</v>
      </c>
      <c r="D1349" s="21">
        <f t="shared" si="42"/>
        <v>0</v>
      </c>
      <c r="E1349" s="24">
        <f t="shared" si="43"/>
        <v>0</v>
      </c>
      <c r="F1349" s="104"/>
      <c r="G1349" s="104"/>
      <c r="H1349" s="113"/>
      <c r="I1349" s="113"/>
      <c r="J1349" s="106"/>
      <c r="K1349" s="107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1718</v>
      </c>
      <c r="B1350" s="111" t="s">
        <v>897</v>
      </c>
      <c r="C1350" s="112" t="s">
        <v>898</v>
      </c>
      <c r="D1350" s="21">
        <f t="shared" si="42"/>
        <v>0</v>
      </c>
      <c r="E1350" s="24">
        <f t="shared" si="4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1718</v>
      </c>
      <c r="B1351" s="111" t="s">
        <v>899</v>
      </c>
      <c r="C1351" s="112" t="s">
        <v>900</v>
      </c>
      <c r="D1351" s="21">
        <f t="shared" si="42"/>
        <v>0</v>
      </c>
      <c r="E1351" s="24">
        <f t="shared" si="4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1718</v>
      </c>
      <c r="B1352" s="111" t="s">
        <v>901</v>
      </c>
      <c r="C1352" s="112" t="s">
        <v>902</v>
      </c>
      <c r="D1352" s="21">
        <f t="shared" si="42"/>
        <v>74360</v>
      </c>
      <c r="E1352" s="24">
        <f t="shared" si="4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1718</v>
      </c>
      <c r="B1353" s="111" t="s">
        <v>903</v>
      </c>
      <c r="C1353" s="112" t="s">
        <v>904</v>
      </c>
      <c r="D1353" s="21">
        <f t="shared" si="42"/>
        <v>542680</v>
      </c>
      <c r="E1353" s="24">
        <f t="shared" si="4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>
        <v>74360</v>
      </c>
      <c r="K1353" s="32">
        <v>0</v>
      </c>
      <c r="L1353" s="113">
        <v>74360</v>
      </c>
      <c r="M1353" s="113">
        <v>0</v>
      </c>
      <c r="N1353" s="31">
        <v>52130</v>
      </c>
      <c r="O1353" s="32">
        <v>0</v>
      </c>
      <c r="P1353" s="113">
        <v>52130</v>
      </c>
      <c r="Q1353" s="113">
        <v>0</v>
      </c>
      <c r="R1353" s="31">
        <v>52130</v>
      </c>
      <c r="S1353" s="32">
        <v>0</v>
      </c>
      <c r="T1353" s="113">
        <v>52130</v>
      </c>
      <c r="U1353" s="113">
        <v>0</v>
      </c>
      <c r="V1353" s="31">
        <v>56060</v>
      </c>
      <c r="W1353" s="32">
        <v>0</v>
      </c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1718</v>
      </c>
      <c r="B1354" s="111" t="s">
        <v>905</v>
      </c>
      <c r="C1354" s="112" t="s">
        <v>906</v>
      </c>
      <c r="D1354" s="21">
        <f t="shared" si="42"/>
        <v>508240</v>
      </c>
      <c r="E1354" s="24">
        <f t="shared" si="4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>
        <v>55020</v>
      </c>
      <c r="K1354" s="32">
        <v>0</v>
      </c>
      <c r="L1354" s="113">
        <v>55020</v>
      </c>
      <c r="M1354" s="113">
        <v>0</v>
      </c>
      <c r="N1354" s="31">
        <v>55020</v>
      </c>
      <c r="O1354" s="32">
        <v>0</v>
      </c>
      <c r="P1354" s="113">
        <v>55020</v>
      </c>
      <c r="Q1354" s="113">
        <v>0</v>
      </c>
      <c r="R1354" s="31">
        <v>55020</v>
      </c>
      <c r="S1354" s="32">
        <v>0</v>
      </c>
      <c r="T1354" s="113">
        <v>55020</v>
      </c>
      <c r="U1354" s="113">
        <v>0</v>
      </c>
      <c r="V1354" s="31">
        <v>59940</v>
      </c>
      <c r="W1354" s="32">
        <v>0</v>
      </c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1718</v>
      </c>
      <c r="B1355" s="111" t="s">
        <v>907</v>
      </c>
      <c r="C1355" s="112" t="s">
        <v>908</v>
      </c>
      <c r="D1355" s="21">
        <f t="shared" si="42"/>
        <v>780015</v>
      </c>
      <c r="E1355" s="24">
        <f t="shared" si="43"/>
        <v>0</v>
      </c>
      <c r="F1355" s="104">
        <v>84075</v>
      </c>
      <c r="G1355" s="104">
        <v>0</v>
      </c>
      <c r="H1355" s="105">
        <v>81320</v>
      </c>
      <c r="I1355" s="105">
        <v>0</v>
      </c>
      <c r="J1355" s="31">
        <v>63160</v>
      </c>
      <c r="K1355" s="32">
        <v>0</v>
      </c>
      <c r="L1355" s="105">
        <v>61580</v>
      </c>
      <c r="M1355" s="105">
        <v>0</v>
      </c>
      <c r="N1355" s="106">
        <v>74950</v>
      </c>
      <c r="O1355" s="107">
        <v>0</v>
      </c>
      <c r="P1355" s="113">
        <v>94790</v>
      </c>
      <c r="Q1355" s="113">
        <v>0</v>
      </c>
      <c r="R1355" s="106">
        <v>76275</v>
      </c>
      <c r="S1355" s="107">
        <v>0</v>
      </c>
      <c r="T1355" s="105">
        <v>111430</v>
      </c>
      <c r="U1355" s="105">
        <v>0</v>
      </c>
      <c r="V1355" s="106">
        <v>133330</v>
      </c>
      <c r="W1355" s="107">
        <v>0</v>
      </c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1718</v>
      </c>
      <c r="B1356" s="111" t="s">
        <v>909</v>
      </c>
      <c r="C1356" s="112" t="s">
        <v>910</v>
      </c>
      <c r="D1356" s="21">
        <f t="shared" si="42"/>
        <v>647442.5</v>
      </c>
      <c r="E1356" s="24">
        <f t="shared" si="43"/>
        <v>0</v>
      </c>
      <c r="F1356" s="104">
        <v>62040</v>
      </c>
      <c r="G1356" s="104">
        <v>0</v>
      </c>
      <c r="H1356" s="105">
        <v>58545</v>
      </c>
      <c r="I1356" s="105">
        <v>0</v>
      </c>
      <c r="J1356" s="106">
        <v>62265</v>
      </c>
      <c r="K1356" s="107">
        <v>0</v>
      </c>
      <c r="L1356" s="105">
        <v>62500</v>
      </c>
      <c r="M1356" s="105">
        <v>0</v>
      </c>
      <c r="N1356" s="106">
        <v>44497.5</v>
      </c>
      <c r="O1356" s="107">
        <v>0</v>
      </c>
      <c r="P1356" s="105">
        <v>55450</v>
      </c>
      <c r="Q1356" s="105">
        <v>0</v>
      </c>
      <c r="R1356" s="106">
        <v>55365</v>
      </c>
      <c r="S1356" s="107">
        <v>0</v>
      </c>
      <c r="T1356" s="105">
        <v>43580</v>
      </c>
      <c r="U1356" s="105">
        <v>0</v>
      </c>
      <c r="V1356" s="106">
        <v>57835</v>
      </c>
      <c r="W1356" s="107">
        <v>0</v>
      </c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1718</v>
      </c>
      <c r="B1357" s="111" t="s">
        <v>911</v>
      </c>
      <c r="C1357" s="112" t="s">
        <v>912</v>
      </c>
      <c r="D1357" s="21">
        <f t="shared" si="42"/>
        <v>1810740</v>
      </c>
      <c r="E1357" s="24">
        <f t="shared" si="4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106">
        <v>207630</v>
      </c>
      <c r="K1357" s="107">
        <v>0</v>
      </c>
      <c r="L1357" s="113">
        <v>197560</v>
      </c>
      <c r="M1357" s="113">
        <v>0</v>
      </c>
      <c r="N1357" s="31">
        <v>207630</v>
      </c>
      <c r="O1357" s="32">
        <v>0</v>
      </c>
      <c r="P1357" s="105">
        <v>207630</v>
      </c>
      <c r="Q1357" s="105">
        <v>0</v>
      </c>
      <c r="R1357" s="31">
        <v>207630</v>
      </c>
      <c r="S1357" s="32">
        <v>0</v>
      </c>
      <c r="T1357" s="113">
        <v>224390</v>
      </c>
      <c r="U1357" s="113">
        <v>0</v>
      </c>
      <c r="V1357" s="31">
        <v>221380</v>
      </c>
      <c r="W1357" s="32">
        <v>0</v>
      </c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1718</v>
      </c>
      <c r="B1358" s="111" t="s">
        <v>913</v>
      </c>
      <c r="C1358" s="112" t="s">
        <v>914</v>
      </c>
      <c r="D1358" s="21">
        <f t="shared" si="42"/>
        <v>1680720</v>
      </c>
      <c r="E1358" s="24">
        <f t="shared" si="4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>
        <v>217580</v>
      </c>
      <c r="K1358" s="32">
        <v>0</v>
      </c>
      <c r="L1358" s="113">
        <v>227650</v>
      </c>
      <c r="M1358" s="113">
        <v>0</v>
      </c>
      <c r="N1358" s="31">
        <v>217580</v>
      </c>
      <c r="O1358" s="32">
        <v>0</v>
      </c>
      <c r="P1358" s="113">
        <v>207710</v>
      </c>
      <c r="Q1358" s="113">
        <v>0</v>
      </c>
      <c r="R1358" s="31">
        <v>207710</v>
      </c>
      <c r="S1358" s="32">
        <v>0</v>
      </c>
      <c r="T1358" s="113">
        <v>190950</v>
      </c>
      <c r="U1358" s="113">
        <v>0</v>
      </c>
      <c r="V1358" s="31">
        <v>193960</v>
      </c>
      <c r="W1358" s="32">
        <v>0</v>
      </c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1718</v>
      </c>
      <c r="B1359" s="111" t="s">
        <v>915</v>
      </c>
      <c r="C1359" s="112" t="s">
        <v>916</v>
      </c>
      <c r="D1359" s="21">
        <f t="shared" si="42"/>
        <v>0</v>
      </c>
      <c r="E1359" s="24">
        <f t="shared" si="4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1718</v>
      </c>
      <c r="B1360" s="111" t="s">
        <v>917</v>
      </c>
      <c r="C1360" s="112" t="s">
        <v>918</v>
      </c>
      <c r="D1360" s="21">
        <f t="shared" si="42"/>
        <v>0</v>
      </c>
      <c r="E1360" s="24">
        <f t="shared" si="4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1718</v>
      </c>
      <c r="B1361" s="111" t="s">
        <v>919</v>
      </c>
      <c r="C1361" s="112" t="s">
        <v>920</v>
      </c>
      <c r="D1361" s="21">
        <f t="shared" si="42"/>
        <v>42520</v>
      </c>
      <c r="E1361" s="24">
        <f t="shared" si="4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1718</v>
      </c>
      <c r="B1362" s="111" t="s">
        <v>921</v>
      </c>
      <c r="C1362" s="112" t="s">
        <v>922</v>
      </c>
      <c r="D1362" s="21">
        <f t="shared" si="42"/>
        <v>346010</v>
      </c>
      <c r="E1362" s="24">
        <f t="shared" si="4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31">
        <v>42520</v>
      </c>
      <c r="K1362" s="32">
        <v>0</v>
      </c>
      <c r="L1362" s="105">
        <v>43120</v>
      </c>
      <c r="M1362" s="105">
        <v>0</v>
      </c>
      <c r="N1362" s="106">
        <v>43870</v>
      </c>
      <c r="O1362" s="107">
        <v>0</v>
      </c>
      <c r="P1362" s="113">
        <v>43870</v>
      </c>
      <c r="Q1362" s="113">
        <v>0</v>
      </c>
      <c r="R1362" s="106">
        <v>42520</v>
      </c>
      <c r="S1362" s="107">
        <v>0</v>
      </c>
      <c r="T1362" s="105">
        <v>42520</v>
      </c>
      <c r="U1362" s="105">
        <v>0</v>
      </c>
      <c r="V1362" s="106">
        <v>43270</v>
      </c>
      <c r="W1362" s="107">
        <v>0</v>
      </c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1718</v>
      </c>
      <c r="B1363" s="111" t="s">
        <v>923</v>
      </c>
      <c r="C1363" s="112" t="s">
        <v>924</v>
      </c>
      <c r="D1363" s="21">
        <f t="shared" si="42"/>
        <v>0</v>
      </c>
      <c r="E1363" s="24">
        <f t="shared" si="43"/>
        <v>0</v>
      </c>
      <c r="F1363" s="104"/>
      <c r="G1363" s="104"/>
      <c r="H1363" s="113"/>
      <c r="I1363" s="113"/>
      <c r="J1363" s="106"/>
      <c r="K1363" s="107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1718</v>
      </c>
      <c r="B1364" s="111" t="s">
        <v>925</v>
      </c>
      <c r="C1364" s="112" t="s">
        <v>926</v>
      </c>
      <c r="D1364" s="21">
        <f t="shared" si="42"/>
        <v>0</v>
      </c>
      <c r="E1364" s="24">
        <f t="shared" si="4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1718</v>
      </c>
      <c r="B1365" s="111" t="s">
        <v>927</v>
      </c>
      <c r="C1365" s="112" t="s">
        <v>928</v>
      </c>
      <c r="D1365" s="21">
        <f t="shared" si="42"/>
        <v>0</v>
      </c>
      <c r="E1365" s="24">
        <f t="shared" si="4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1718</v>
      </c>
      <c r="B1366" s="111" t="s">
        <v>929</v>
      </c>
      <c r="C1366" s="112" t="s">
        <v>930</v>
      </c>
      <c r="D1366" s="21">
        <f t="shared" si="42"/>
        <v>0</v>
      </c>
      <c r="E1366" s="24">
        <f t="shared" si="4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1718</v>
      </c>
      <c r="B1367" s="111" t="s">
        <v>931</v>
      </c>
      <c r="C1367" s="112" t="s">
        <v>932</v>
      </c>
      <c r="D1367" s="21">
        <f t="shared" si="42"/>
        <v>0</v>
      </c>
      <c r="E1367" s="24">
        <f t="shared" si="4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1718</v>
      </c>
      <c r="B1368" s="111" t="s">
        <v>933</v>
      </c>
      <c r="C1368" s="112" t="s">
        <v>934</v>
      </c>
      <c r="D1368" s="21">
        <f t="shared" si="42"/>
        <v>11200</v>
      </c>
      <c r="E1368" s="24">
        <f t="shared" si="4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1718</v>
      </c>
      <c r="B1369" s="111" t="s">
        <v>935</v>
      </c>
      <c r="C1369" s="112" t="s">
        <v>936</v>
      </c>
      <c r="D1369" s="21">
        <f t="shared" si="42"/>
        <v>78400</v>
      </c>
      <c r="E1369" s="24">
        <f t="shared" si="4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>
        <v>11200</v>
      </c>
      <c r="K1369" s="32">
        <v>0</v>
      </c>
      <c r="L1369" s="113">
        <v>0</v>
      </c>
      <c r="M1369" s="113">
        <v>0</v>
      </c>
      <c r="N1369" s="31">
        <v>11200</v>
      </c>
      <c r="O1369" s="32">
        <v>0</v>
      </c>
      <c r="P1369" s="113">
        <v>11200</v>
      </c>
      <c r="Q1369" s="113">
        <v>0</v>
      </c>
      <c r="R1369" s="31">
        <v>11200</v>
      </c>
      <c r="S1369" s="32">
        <v>0</v>
      </c>
      <c r="T1369" s="113">
        <v>11200</v>
      </c>
      <c r="U1369" s="113">
        <v>0</v>
      </c>
      <c r="V1369" s="31">
        <v>11200</v>
      </c>
      <c r="W1369" s="32">
        <v>0</v>
      </c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1718</v>
      </c>
      <c r="B1370" s="111" t="s">
        <v>937</v>
      </c>
      <c r="C1370" s="112" t="s">
        <v>938</v>
      </c>
      <c r="D1370" s="21">
        <f t="shared" si="42"/>
        <v>33840</v>
      </c>
      <c r="E1370" s="24">
        <f t="shared" si="4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1718</v>
      </c>
      <c r="B1371" s="111" t="s">
        <v>939</v>
      </c>
      <c r="C1371" s="112" t="s">
        <v>940</v>
      </c>
      <c r="D1371" s="21">
        <f t="shared" si="42"/>
        <v>250320</v>
      </c>
      <c r="E1371" s="24">
        <f t="shared" si="4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>
        <v>33840</v>
      </c>
      <c r="K1371" s="32">
        <v>0</v>
      </c>
      <c r="L1371" s="113">
        <v>33120</v>
      </c>
      <c r="M1371" s="113">
        <v>0</v>
      </c>
      <c r="N1371" s="31">
        <v>26400</v>
      </c>
      <c r="O1371" s="32">
        <v>0</v>
      </c>
      <c r="P1371" s="113">
        <v>37920</v>
      </c>
      <c r="Q1371" s="113">
        <v>0</v>
      </c>
      <c r="R1371" s="31">
        <v>24960</v>
      </c>
      <c r="S1371" s="32">
        <v>0</v>
      </c>
      <c r="T1371" s="113">
        <v>27120</v>
      </c>
      <c r="U1371" s="113">
        <v>0</v>
      </c>
      <c r="V1371" s="31">
        <v>35280</v>
      </c>
      <c r="W1371" s="32">
        <v>0</v>
      </c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1718</v>
      </c>
      <c r="B1372" s="111" t="s">
        <v>941</v>
      </c>
      <c r="C1372" s="112" t="s">
        <v>1610</v>
      </c>
      <c r="D1372" s="21">
        <f t="shared" si="42"/>
        <v>0</v>
      </c>
      <c r="E1372" s="24">
        <f t="shared" si="4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1718</v>
      </c>
      <c r="B1373" s="111" t="s">
        <v>1611</v>
      </c>
      <c r="C1373" s="112" t="s">
        <v>1612</v>
      </c>
      <c r="D1373" s="21">
        <f t="shared" si="42"/>
        <v>0</v>
      </c>
      <c r="E1373" s="24">
        <f t="shared" si="4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1718</v>
      </c>
      <c r="B1374" s="111" t="s">
        <v>942</v>
      </c>
      <c r="C1374" s="112" t="s">
        <v>943</v>
      </c>
      <c r="D1374" s="21">
        <f t="shared" si="42"/>
        <v>27964.6</v>
      </c>
      <c r="E1374" s="24">
        <f t="shared" si="4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1718</v>
      </c>
      <c r="B1375" s="111" t="s">
        <v>944</v>
      </c>
      <c r="C1375" s="112" t="s">
        <v>945</v>
      </c>
      <c r="D1375" s="21">
        <f t="shared" si="42"/>
        <v>282153.90000000002</v>
      </c>
      <c r="E1375" s="24">
        <f t="shared" si="4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>
        <v>27964.6</v>
      </c>
      <c r="K1375" s="32">
        <v>0</v>
      </c>
      <c r="L1375" s="113">
        <v>27671.200000000001</v>
      </c>
      <c r="M1375" s="113">
        <v>0</v>
      </c>
      <c r="N1375" s="31">
        <v>27671.200000000001</v>
      </c>
      <c r="O1375" s="32">
        <v>0</v>
      </c>
      <c r="P1375" s="113">
        <v>27671.200000000001</v>
      </c>
      <c r="Q1375" s="113">
        <v>0</v>
      </c>
      <c r="R1375" s="31">
        <v>27671.200000000001</v>
      </c>
      <c r="S1375" s="32">
        <v>0</v>
      </c>
      <c r="T1375" s="113">
        <v>27671.200000000001</v>
      </c>
      <c r="U1375" s="113">
        <v>0</v>
      </c>
      <c r="V1375" s="31">
        <v>44585.4</v>
      </c>
      <c r="W1375" s="32">
        <v>0</v>
      </c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1718</v>
      </c>
      <c r="B1376" s="111" t="s">
        <v>946</v>
      </c>
      <c r="C1376" s="112" t="s">
        <v>947</v>
      </c>
      <c r="D1376" s="21">
        <f t="shared" si="42"/>
        <v>327037.39999999991</v>
      </c>
      <c r="E1376" s="24">
        <f t="shared" si="4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>
        <v>41946.9</v>
      </c>
      <c r="K1376" s="32">
        <v>0</v>
      </c>
      <c r="L1376" s="113">
        <v>41506.800000000003</v>
      </c>
      <c r="M1376" s="113">
        <v>0</v>
      </c>
      <c r="N1376" s="31">
        <v>41506.800000000003</v>
      </c>
      <c r="O1376" s="32">
        <v>0</v>
      </c>
      <c r="P1376" s="113">
        <v>41506.800000000003</v>
      </c>
      <c r="Q1376" s="113">
        <v>0</v>
      </c>
      <c r="R1376" s="31">
        <v>41506.800000000003</v>
      </c>
      <c r="S1376" s="32">
        <v>0</v>
      </c>
      <c r="T1376" s="113">
        <v>41506.800000000003</v>
      </c>
      <c r="U1376" s="113">
        <v>0</v>
      </c>
      <c r="V1376" s="31">
        <v>29723.599999999999</v>
      </c>
      <c r="W1376" s="32">
        <v>0</v>
      </c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1718</v>
      </c>
      <c r="B1377" s="111" t="s">
        <v>948</v>
      </c>
      <c r="C1377" s="112" t="s">
        <v>949</v>
      </c>
      <c r="D1377" s="21">
        <f t="shared" si="42"/>
        <v>29482.199999999997</v>
      </c>
      <c r="E1377" s="24">
        <f t="shared" si="4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>
        <v>3881.4</v>
      </c>
      <c r="K1377" s="32">
        <v>0</v>
      </c>
      <c r="L1377" s="113">
        <v>3881.4</v>
      </c>
      <c r="M1377" s="113">
        <v>0</v>
      </c>
      <c r="N1377" s="31">
        <v>3214.5</v>
      </c>
      <c r="O1377" s="32">
        <v>0</v>
      </c>
      <c r="P1377" s="113">
        <v>3214.5</v>
      </c>
      <c r="Q1377" s="113">
        <v>0</v>
      </c>
      <c r="R1377" s="31">
        <v>3214.5</v>
      </c>
      <c r="S1377" s="32">
        <v>0</v>
      </c>
      <c r="T1377" s="113">
        <v>3214.5</v>
      </c>
      <c r="U1377" s="113">
        <v>0</v>
      </c>
      <c r="V1377" s="31">
        <v>3480</v>
      </c>
      <c r="W1377" s="32">
        <v>0</v>
      </c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1718</v>
      </c>
      <c r="B1378" s="111" t="s">
        <v>950</v>
      </c>
      <c r="C1378" s="112" t="s">
        <v>951</v>
      </c>
      <c r="D1378" s="21">
        <f t="shared" si="42"/>
        <v>16524</v>
      </c>
      <c r="E1378" s="24">
        <f t="shared" si="43"/>
        <v>0</v>
      </c>
      <c r="F1378" s="104"/>
      <c r="G1378" s="104"/>
      <c r="H1378" s="105">
        <v>1200</v>
      </c>
      <c r="I1378" s="105">
        <v>0</v>
      </c>
      <c r="J1378" s="31">
        <v>1500</v>
      </c>
      <c r="K1378" s="32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>
        <v>1500</v>
      </c>
      <c r="S1378" s="107">
        <v>0</v>
      </c>
      <c r="T1378" s="105">
        <v>1500</v>
      </c>
      <c r="U1378" s="105">
        <v>0</v>
      </c>
      <c r="V1378" s="106">
        <v>750</v>
      </c>
      <c r="W1378" s="107">
        <v>0</v>
      </c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1718</v>
      </c>
      <c r="B1379" s="111" t="s">
        <v>952</v>
      </c>
      <c r="C1379" s="112" t="s">
        <v>953</v>
      </c>
      <c r="D1379" s="21">
        <f t="shared" si="42"/>
        <v>152602</v>
      </c>
      <c r="E1379" s="24">
        <f t="shared" si="4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106">
        <v>10374</v>
      </c>
      <c r="K1379" s="107">
        <v>0</v>
      </c>
      <c r="L1379" s="113">
        <v>27139</v>
      </c>
      <c r="M1379" s="113">
        <v>0</v>
      </c>
      <c r="N1379" s="31">
        <v>16308</v>
      </c>
      <c r="O1379" s="32">
        <v>0</v>
      </c>
      <c r="P1379" s="105">
        <v>16169</v>
      </c>
      <c r="Q1379" s="105">
        <v>0</v>
      </c>
      <c r="R1379" s="31">
        <v>16874</v>
      </c>
      <c r="S1379" s="32">
        <v>0</v>
      </c>
      <c r="T1379" s="113">
        <v>27064</v>
      </c>
      <c r="U1379" s="113">
        <v>0</v>
      </c>
      <c r="V1379" s="31">
        <v>28282</v>
      </c>
      <c r="W1379" s="32">
        <v>0</v>
      </c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1718</v>
      </c>
      <c r="B1380" s="111" t="s">
        <v>954</v>
      </c>
      <c r="C1380" s="112" t="s">
        <v>955</v>
      </c>
      <c r="D1380" s="21">
        <f t="shared" si="42"/>
        <v>0</v>
      </c>
      <c r="E1380" s="24">
        <f t="shared" si="4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1718</v>
      </c>
      <c r="B1381" s="111" t="s">
        <v>956</v>
      </c>
      <c r="C1381" s="112" t="s">
        <v>1613</v>
      </c>
      <c r="D1381" s="21">
        <f t="shared" si="42"/>
        <v>82000</v>
      </c>
      <c r="E1381" s="24">
        <f t="shared" si="4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1718</v>
      </c>
      <c r="B1382" s="111" t="s">
        <v>957</v>
      </c>
      <c r="C1382" s="112" t="s">
        <v>1684</v>
      </c>
      <c r="D1382" s="21">
        <f t="shared" si="42"/>
        <v>495166</v>
      </c>
      <c r="E1382" s="24">
        <f t="shared" si="4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31">
        <v>82000</v>
      </c>
      <c r="K1382" s="32">
        <v>0</v>
      </c>
      <c r="L1382" s="105">
        <v>0</v>
      </c>
      <c r="M1382" s="105">
        <v>0</v>
      </c>
      <c r="N1382" s="106">
        <v>82000</v>
      </c>
      <c r="O1382" s="107">
        <v>0</v>
      </c>
      <c r="P1382" s="113">
        <v>82000</v>
      </c>
      <c r="Q1382" s="113">
        <v>0</v>
      </c>
      <c r="R1382" s="106">
        <v>77000</v>
      </c>
      <c r="S1382" s="107">
        <v>0</v>
      </c>
      <c r="T1382" s="105">
        <v>77000</v>
      </c>
      <c r="U1382" s="105">
        <v>0</v>
      </c>
      <c r="V1382" s="106">
        <v>77000</v>
      </c>
      <c r="W1382" s="107">
        <v>0</v>
      </c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1718</v>
      </c>
      <c r="B1383" s="111" t="s">
        <v>958</v>
      </c>
      <c r="C1383" s="112" t="s">
        <v>1685</v>
      </c>
      <c r="D1383" s="21">
        <f t="shared" si="42"/>
        <v>75500</v>
      </c>
      <c r="E1383" s="24">
        <f t="shared" si="4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106">
        <v>9500</v>
      </c>
      <c r="K1383" s="107">
        <v>0</v>
      </c>
      <c r="L1383" s="113">
        <v>9500</v>
      </c>
      <c r="M1383" s="113">
        <v>0</v>
      </c>
      <c r="N1383" s="31">
        <v>9500</v>
      </c>
      <c r="O1383" s="32">
        <v>0</v>
      </c>
      <c r="P1383" s="105">
        <v>9500</v>
      </c>
      <c r="Q1383" s="105">
        <v>0</v>
      </c>
      <c r="R1383" s="31">
        <v>9500</v>
      </c>
      <c r="S1383" s="32">
        <v>0</v>
      </c>
      <c r="T1383" s="113">
        <v>9500</v>
      </c>
      <c r="U1383" s="113">
        <v>0</v>
      </c>
      <c r="V1383" s="31">
        <v>11000</v>
      </c>
      <c r="W1383" s="32">
        <v>0</v>
      </c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1718</v>
      </c>
      <c r="B1384" s="111" t="s">
        <v>959</v>
      </c>
      <c r="C1384" s="112" t="s">
        <v>960</v>
      </c>
      <c r="D1384" s="21">
        <f t="shared" si="42"/>
        <v>162500</v>
      </c>
      <c r="E1384" s="24">
        <f t="shared" si="43"/>
        <v>0</v>
      </c>
      <c r="F1384" s="104"/>
      <c r="G1384" s="104"/>
      <c r="H1384" s="105"/>
      <c r="I1384" s="105"/>
      <c r="J1384" s="31"/>
      <c r="K1384" s="32"/>
      <c r="L1384" s="105"/>
      <c r="M1384" s="105"/>
      <c r="N1384" s="106"/>
      <c r="O1384" s="107"/>
      <c r="P1384" s="113"/>
      <c r="Q1384" s="113"/>
      <c r="R1384" s="106"/>
      <c r="S1384" s="107"/>
      <c r="T1384" s="105">
        <v>162500</v>
      </c>
      <c r="U1384" s="105">
        <v>0</v>
      </c>
      <c r="V1384" s="106">
        <v>0</v>
      </c>
      <c r="W1384" s="107">
        <v>0</v>
      </c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1718</v>
      </c>
      <c r="B1385" s="111" t="s">
        <v>961</v>
      </c>
      <c r="C1385" s="112" t="s">
        <v>962</v>
      </c>
      <c r="D1385" s="21">
        <f t="shared" si="42"/>
        <v>0</v>
      </c>
      <c r="E1385" s="24">
        <f t="shared" si="43"/>
        <v>0</v>
      </c>
      <c r="F1385" s="104"/>
      <c r="G1385" s="104"/>
      <c r="H1385" s="113"/>
      <c r="I1385" s="113"/>
      <c r="J1385" s="106"/>
      <c r="K1385" s="107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1718</v>
      </c>
      <c r="B1386" s="111" t="s">
        <v>963</v>
      </c>
      <c r="C1386" s="112" t="s">
        <v>1686</v>
      </c>
      <c r="D1386" s="21">
        <f t="shared" si="42"/>
        <v>0</v>
      </c>
      <c r="E1386" s="24">
        <f t="shared" si="4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1718</v>
      </c>
      <c r="B1387" s="111" t="s">
        <v>964</v>
      </c>
      <c r="C1387" s="112" t="s">
        <v>1687</v>
      </c>
      <c r="D1387" s="21">
        <f t="shared" si="42"/>
        <v>0</v>
      </c>
      <c r="E1387" s="24">
        <f t="shared" si="43"/>
        <v>0</v>
      </c>
      <c r="F1387" s="104"/>
      <c r="G1387" s="104"/>
      <c r="H1387" s="105"/>
      <c r="I1387" s="105"/>
      <c r="J1387" s="31"/>
      <c r="K1387" s="32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1718</v>
      </c>
      <c r="B1388" s="111" t="s">
        <v>965</v>
      </c>
      <c r="C1388" s="112" t="s">
        <v>966</v>
      </c>
      <c r="D1388" s="21">
        <f t="shared" si="42"/>
        <v>0</v>
      </c>
      <c r="E1388" s="24">
        <f t="shared" si="4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1718</v>
      </c>
      <c r="B1389" s="111" t="s">
        <v>967</v>
      </c>
      <c r="C1389" s="112" t="s">
        <v>968</v>
      </c>
      <c r="D1389" s="21">
        <f t="shared" si="42"/>
        <v>279700</v>
      </c>
      <c r="E1389" s="24">
        <f t="shared" si="4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1718</v>
      </c>
      <c r="B1390" s="111" t="s">
        <v>969</v>
      </c>
      <c r="C1390" s="112" t="s">
        <v>970</v>
      </c>
      <c r="D1390" s="21">
        <f t="shared" si="42"/>
        <v>2073200</v>
      </c>
      <c r="E1390" s="24">
        <f t="shared" si="4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>
        <v>279700</v>
      </c>
      <c r="K1390" s="107">
        <v>0</v>
      </c>
      <c r="L1390" s="105">
        <v>278200</v>
      </c>
      <c r="M1390" s="105">
        <v>0</v>
      </c>
      <c r="N1390" s="106">
        <v>228200</v>
      </c>
      <c r="O1390" s="107">
        <v>0</v>
      </c>
      <c r="P1390" s="105">
        <v>239700</v>
      </c>
      <c r="Q1390" s="105">
        <v>0</v>
      </c>
      <c r="R1390" s="106">
        <v>237300</v>
      </c>
      <c r="S1390" s="107">
        <v>0</v>
      </c>
      <c r="T1390" s="105">
        <v>239500</v>
      </c>
      <c r="U1390" s="105">
        <v>0</v>
      </c>
      <c r="V1390" s="106">
        <v>224300</v>
      </c>
      <c r="W1390" s="107">
        <v>0</v>
      </c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1718</v>
      </c>
      <c r="B1391" s="111" t="s">
        <v>971</v>
      </c>
      <c r="C1391" s="112" t="s">
        <v>972</v>
      </c>
      <c r="D1391" s="21">
        <f t="shared" si="42"/>
        <v>561004</v>
      </c>
      <c r="E1391" s="24">
        <f t="shared" si="4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>
        <v>71000</v>
      </c>
      <c r="K1391" s="107">
        <v>0</v>
      </c>
      <c r="L1391" s="105">
        <v>66800</v>
      </c>
      <c r="M1391" s="105">
        <v>0</v>
      </c>
      <c r="N1391" s="106">
        <v>68300</v>
      </c>
      <c r="O1391" s="107">
        <v>0</v>
      </c>
      <c r="P1391" s="105">
        <v>69300</v>
      </c>
      <c r="Q1391" s="105">
        <v>0</v>
      </c>
      <c r="R1391" s="106">
        <v>70500</v>
      </c>
      <c r="S1391" s="107">
        <v>0</v>
      </c>
      <c r="T1391" s="105">
        <v>72204</v>
      </c>
      <c r="U1391" s="105">
        <v>0</v>
      </c>
      <c r="V1391" s="106">
        <v>72500</v>
      </c>
      <c r="W1391" s="107">
        <v>0</v>
      </c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1718</v>
      </c>
      <c r="B1392" s="111" t="s">
        <v>973</v>
      </c>
      <c r="C1392" s="112" t="s">
        <v>974</v>
      </c>
      <c r="D1392" s="21">
        <f t="shared" si="42"/>
        <v>0</v>
      </c>
      <c r="E1392" s="24">
        <f t="shared" si="4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1718</v>
      </c>
      <c r="B1393" s="111" t="s">
        <v>975</v>
      </c>
      <c r="C1393" s="112" t="s">
        <v>1614</v>
      </c>
      <c r="D1393" s="21">
        <f t="shared" si="42"/>
        <v>0</v>
      </c>
      <c r="E1393" s="24">
        <f t="shared" si="4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1718</v>
      </c>
      <c r="B1394" s="111" t="s">
        <v>976</v>
      </c>
      <c r="C1394" s="112" t="s">
        <v>1615</v>
      </c>
      <c r="D1394" s="21">
        <f t="shared" si="42"/>
        <v>14508</v>
      </c>
      <c r="E1394" s="24">
        <f t="shared" si="43"/>
        <v>0</v>
      </c>
      <c r="F1394" s="104"/>
      <c r="G1394" s="104"/>
      <c r="H1394" s="105"/>
      <c r="I1394" s="105"/>
      <c r="J1394" s="106"/>
      <c r="K1394" s="107"/>
      <c r="L1394" s="105">
        <v>14508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1718</v>
      </c>
      <c r="B1395" s="111" t="s">
        <v>977</v>
      </c>
      <c r="C1395" s="112" t="s">
        <v>978</v>
      </c>
      <c r="D1395" s="21">
        <f t="shared" si="42"/>
        <v>0</v>
      </c>
      <c r="E1395" s="24">
        <f t="shared" si="43"/>
        <v>0</v>
      </c>
      <c r="F1395" s="104"/>
      <c r="G1395" s="104"/>
      <c r="H1395" s="113"/>
      <c r="I1395" s="113"/>
      <c r="J1395" s="106"/>
      <c r="K1395" s="107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1718</v>
      </c>
      <c r="B1396" s="111" t="s">
        <v>979</v>
      </c>
      <c r="C1396" s="112" t="s">
        <v>980</v>
      </c>
      <c r="D1396" s="21">
        <f t="shared" si="42"/>
        <v>0</v>
      </c>
      <c r="E1396" s="24">
        <f t="shared" si="4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1718</v>
      </c>
      <c r="B1397" s="111" t="s">
        <v>981</v>
      </c>
      <c r="C1397" s="112" t="s">
        <v>982</v>
      </c>
      <c r="D1397" s="21">
        <f t="shared" si="42"/>
        <v>74608</v>
      </c>
      <c r="E1397" s="24">
        <f t="shared" si="4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31">
        <v>0</v>
      </c>
      <c r="K1397" s="32">
        <v>0</v>
      </c>
      <c r="L1397" s="105">
        <v>14550</v>
      </c>
      <c r="M1397" s="105">
        <v>0</v>
      </c>
      <c r="N1397" s="106">
        <v>19100</v>
      </c>
      <c r="O1397" s="107">
        <v>0</v>
      </c>
      <c r="P1397" s="113">
        <v>12900</v>
      </c>
      <c r="Q1397" s="113">
        <v>0</v>
      </c>
      <c r="R1397" s="106">
        <v>400</v>
      </c>
      <c r="S1397" s="107">
        <v>0</v>
      </c>
      <c r="T1397" s="105">
        <v>7650</v>
      </c>
      <c r="U1397" s="105">
        <v>0</v>
      </c>
      <c r="V1397" s="106">
        <v>1650</v>
      </c>
      <c r="W1397" s="107">
        <v>0</v>
      </c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1718</v>
      </c>
      <c r="B1398" s="111" t="s">
        <v>983</v>
      </c>
      <c r="C1398" s="112" t="s">
        <v>1616</v>
      </c>
      <c r="D1398" s="21">
        <f t="shared" si="42"/>
        <v>13400</v>
      </c>
      <c r="E1398" s="24">
        <f t="shared" si="43"/>
        <v>0</v>
      </c>
      <c r="F1398" s="104"/>
      <c r="G1398" s="104"/>
      <c r="H1398" s="105"/>
      <c r="I1398" s="105"/>
      <c r="J1398" s="106">
        <v>258</v>
      </c>
      <c r="K1398" s="107">
        <v>0</v>
      </c>
      <c r="L1398" s="105">
        <v>0</v>
      </c>
      <c r="M1398" s="105">
        <v>0</v>
      </c>
      <c r="N1398" s="106">
        <v>0</v>
      </c>
      <c r="O1398" s="107">
        <v>0</v>
      </c>
      <c r="P1398" s="105">
        <v>200</v>
      </c>
      <c r="Q1398" s="105">
        <v>0</v>
      </c>
      <c r="R1398" s="106">
        <v>13200</v>
      </c>
      <c r="S1398" s="107">
        <v>0</v>
      </c>
      <c r="T1398" s="105">
        <v>0</v>
      </c>
      <c r="U1398" s="105">
        <v>0</v>
      </c>
      <c r="V1398" s="106">
        <v>0</v>
      </c>
      <c r="W1398" s="107">
        <v>0</v>
      </c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1718</v>
      </c>
      <c r="B1399" s="111" t="s">
        <v>984</v>
      </c>
      <c r="C1399" s="112" t="s">
        <v>1617</v>
      </c>
      <c r="D1399" s="21">
        <f t="shared" si="42"/>
        <v>0</v>
      </c>
      <c r="E1399" s="24">
        <f t="shared" si="43"/>
        <v>0</v>
      </c>
      <c r="F1399" s="104"/>
      <c r="G1399" s="104"/>
      <c r="H1399" s="113"/>
      <c r="I1399" s="113"/>
      <c r="J1399" s="106"/>
      <c r="K1399" s="107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1718</v>
      </c>
      <c r="B1400" s="111" t="s">
        <v>985</v>
      </c>
      <c r="C1400" s="112" t="s">
        <v>1618</v>
      </c>
      <c r="D1400" s="21">
        <f t="shared" si="42"/>
        <v>0</v>
      </c>
      <c r="E1400" s="24">
        <f t="shared" si="4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1718</v>
      </c>
      <c r="B1401" s="111" t="s">
        <v>986</v>
      </c>
      <c r="C1401" s="112" t="s">
        <v>1619</v>
      </c>
      <c r="D1401" s="21">
        <f t="shared" si="42"/>
        <v>0</v>
      </c>
      <c r="E1401" s="24">
        <f t="shared" si="43"/>
        <v>0</v>
      </c>
      <c r="F1401" s="104"/>
      <c r="G1401" s="104"/>
      <c r="H1401" s="105"/>
      <c r="I1401" s="105"/>
      <c r="J1401" s="31"/>
      <c r="K1401" s="32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1718</v>
      </c>
      <c r="B1402" s="111" t="s">
        <v>987</v>
      </c>
      <c r="C1402" s="112" t="s">
        <v>988</v>
      </c>
      <c r="D1402" s="21">
        <f t="shared" si="42"/>
        <v>0</v>
      </c>
      <c r="E1402" s="24">
        <f t="shared" si="43"/>
        <v>0</v>
      </c>
      <c r="F1402" s="104"/>
      <c r="G1402" s="104"/>
      <c r="H1402" s="113"/>
      <c r="I1402" s="113"/>
      <c r="J1402" s="106"/>
      <c r="K1402" s="107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1718</v>
      </c>
      <c r="B1403" s="111" t="s">
        <v>989</v>
      </c>
      <c r="C1403" s="112" t="s">
        <v>990</v>
      </c>
      <c r="D1403" s="21">
        <f t="shared" si="42"/>
        <v>0</v>
      </c>
      <c r="E1403" s="24">
        <f t="shared" si="4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1718</v>
      </c>
      <c r="B1404" s="111" t="s">
        <v>991</v>
      </c>
      <c r="C1404" s="112" t="s">
        <v>992</v>
      </c>
      <c r="D1404" s="21">
        <f t="shared" si="42"/>
        <v>0</v>
      </c>
      <c r="E1404" s="24">
        <f t="shared" si="4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1718</v>
      </c>
      <c r="B1405" s="111" t="s">
        <v>993</v>
      </c>
      <c r="C1405" s="112" t="s">
        <v>994</v>
      </c>
      <c r="D1405" s="21">
        <f t="shared" si="42"/>
        <v>0</v>
      </c>
      <c r="E1405" s="24">
        <f t="shared" si="4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1718</v>
      </c>
      <c r="B1406" s="111" t="s">
        <v>995</v>
      </c>
      <c r="C1406" s="112" t="s">
        <v>982</v>
      </c>
      <c r="D1406" s="21">
        <f t="shared" si="42"/>
        <v>0</v>
      </c>
      <c r="E1406" s="24">
        <f t="shared" si="4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1718</v>
      </c>
      <c r="B1407" s="111" t="s">
        <v>996</v>
      </c>
      <c r="C1407" s="112" t="s">
        <v>1688</v>
      </c>
      <c r="D1407" s="21">
        <f t="shared" si="42"/>
        <v>0</v>
      </c>
      <c r="E1407" s="24">
        <f t="shared" si="43"/>
        <v>0</v>
      </c>
      <c r="F1407" s="104"/>
      <c r="G1407" s="104"/>
      <c r="H1407" s="105"/>
      <c r="I1407" s="105"/>
      <c r="J1407" s="31"/>
      <c r="K1407" s="32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1718</v>
      </c>
      <c r="B1408" s="111" t="s">
        <v>997</v>
      </c>
      <c r="C1408" s="112" t="s">
        <v>1689</v>
      </c>
      <c r="D1408" s="21">
        <f t="shared" si="42"/>
        <v>0</v>
      </c>
      <c r="E1408" s="24">
        <f t="shared" si="43"/>
        <v>0</v>
      </c>
      <c r="F1408" s="104"/>
      <c r="G1408" s="104"/>
      <c r="H1408" s="113"/>
      <c r="I1408" s="113"/>
      <c r="J1408" s="106"/>
      <c r="K1408" s="107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1718</v>
      </c>
      <c r="B1409" s="111" t="s">
        <v>998</v>
      </c>
      <c r="C1409" s="112" t="s">
        <v>1690</v>
      </c>
      <c r="D1409" s="21">
        <f t="shared" si="42"/>
        <v>0</v>
      </c>
      <c r="E1409" s="24">
        <f t="shared" si="43"/>
        <v>0</v>
      </c>
      <c r="F1409" s="104"/>
      <c r="G1409" s="104"/>
      <c r="H1409" s="105"/>
      <c r="I1409" s="105"/>
      <c r="J1409" s="31"/>
      <c r="K1409" s="32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1718</v>
      </c>
      <c r="B1410" s="111" t="s">
        <v>999</v>
      </c>
      <c r="C1410" s="112" t="s">
        <v>1691</v>
      </c>
      <c r="D1410" s="21">
        <f t="shared" si="42"/>
        <v>0</v>
      </c>
      <c r="E1410" s="24">
        <f t="shared" si="43"/>
        <v>0</v>
      </c>
      <c r="F1410" s="104"/>
      <c r="G1410" s="104"/>
      <c r="H1410" s="113"/>
      <c r="I1410" s="113"/>
      <c r="J1410" s="106"/>
      <c r="K1410" s="107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1718</v>
      </c>
      <c r="B1411" s="111" t="s">
        <v>1000</v>
      </c>
      <c r="C1411" s="112" t="s">
        <v>1620</v>
      </c>
      <c r="D1411" s="21">
        <f t="shared" ref="D1411:D1474" si="44">F1411+H1411+J1412+L1411+N1411+P1411+R1411+T1411+V1411+X1411+Z1411+AB1411</f>
        <v>0</v>
      </c>
      <c r="E1411" s="24">
        <f t="shared" ref="E1411:E1474" si="45">G1411+I1411+K1412+M1411+O1411+Q1411+S1411+U1411+W1411+Y1411+AA1411+AC1411</f>
        <v>0</v>
      </c>
      <c r="F1411" s="104"/>
      <c r="G1411" s="104"/>
      <c r="H1411" s="105"/>
      <c r="I1411" s="105"/>
      <c r="J1411" s="31"/>
      <c r="K1411" s="32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1718</v>
      </c>
      <c r="B1412" s="111" t="s">
        <v>1001</v>
      </c>
      <c r="C1412" s="112" t="s">
        <v>1002</v>
      </c>
      <c r="D1412" s="21">
        <f t="shared" si="44"/>
        <v>50320</v>
      </c>
      <c r="E1412" s="24">
        <f t="shared" si="45"/>
        <v>0</v>
      </c>
      <c r="F1412" s="104"/>
      <c r="G1412" s="104"/>
      <c r="H1412" s="113"/>
      <c r="I1412" s="113"/>
      <c r="J1412" s="106"/>
      <c r="K1412" s="107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1718</v>
      </c>
      <c r="B1413" s="111" t="s">
        <v>1003</v>
      </c>
      <c r="C1413" s="112" t="s">
        <v>1621</v>
      </c>
      <c r="D1413" s="21">
        <f t="shared" si="44"/>
        <v>74239</v>
      </c>
      <c r="E1413" s="24">
        <f t="shared" si="45"/>
        <v>0</v>
      </c>
      <c r="F1413" s="104"/>
      <c r="G1413" s="104"/>
      <c r="H1413" s="105">
        <v>26624</v>
      </c>
      <c r="I1413" s="105">
        <v>0</v>
      </c>
      <c r="J1413" s="31">
        <v>50320</v>
      </c>
      <c r="K1413" s="32">
        <v>0</v>
      </c>
      <c r="L1413" s="105">
        <v>7548</v>
      </c>
      <c r="M1413" s="105">
        <v>0</v>
      </c>
      <c r="N1413" s="106">
        <v>0</v>
      </c>
      <c r="O1413" s="107">
        <v>0</v>
      </c>
      <c r="P1413" s="113">
        <v>29072</v>
      </c>
      <c r="Q1413" s="113">
        <v>0</v>
      </c>
      <c r="R1413" s="106">
        <v>10995</v>
      </c>
      <c r="S1413" s="107">
        <v>0</v>
      </c>
      <c r="T1413" s="105">
        <v>0</v>
      </c>
      <c r="U1413" s="105">
        <v>0</v>
      </c>
      <c r="V1413" s="106">
        <v>0</v>
      </c>
      <c r="W1413" s="107">
        <v>0</v>
      </c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1718</v>
      </c>
      <c r="B1414" s="111" t="s">
        <v>1004</v>
      </c>
      <c r="C1414" s="112" t="s">
        <v>1622</v>
      </c>
      <c r="D1414" s="21">
        <f t="shared" si="44"/>
        <v>0</v>
      </c>
      <c r="E1414" s="24">
        <f t="shared" si="45"/>
        <v>0</v>
      </c>
      <c r="F1414" s="104"/>
      <c r="G1414" s="104"/>
      <c r="H1414" s="113"/>
      <c r="I1414" s="113"/>
      <c r="J1414" s="106"/>
      <c r="K1414" s="107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1718</v>
      </c>
      <c r="B1415" s="111" t="s">
        <v>1005</v>
      </c>
      <c r="C1415" s="112" t="s">
        <v>1623</v>
      </c>
      <c r="D1415" s="21">
        <f t="shared" si="44"/>
        <v>0</v>
      </c>
      <c r="E1415" s="24">
        <f t="shared" si="45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1718</v>
      </c>
      <c r="B1416" s="111" t="s">
        <v>1006</v>
      </c>
      <c r="C1416" s="112" t="s">
        <v>1007</v>
      </c>
      <c r="D1416" s="21">
        <f t="shared" si="44"/>
        <v>0</v>
      </c>
      <c r="E1416" s="24">
        <f t="shared" si="45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1718</v>
      </c>
      <c r="B1417" s="111" t="s">
        <v>1008</v>
      </c>
      <c r="C1417" s="112" t="s">
        <v>1009</v>
      </c>
      <c r="D1417" s="21">
        <f t="shared" si="44"/>
        <v>0</v>
      </c>
      <c r="E1417" s="24">
        <f t="shared" si="45"/>
        <v>0</v>
      </c>
      <c r="F1417" s="104"/>
      <c r="G1417" s="104"/>
      <c r="H1417" s="105"/>
      <c r="I1417" s="105"/>
      <c r="J1417" s="31"/>
      <c r="K1417" s="32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1718</v>
      </c>
      <c r="B1418" s="111" t="s">
        <v>1010</v>
      </c>
      <c r="C1418" s="112" t="s">
        <v>1011</v>
      </c>
      <c r="D1418" s="21">
        <f t="shared" si="44"/>
        <v>0</v>
      </c>
      <c r="E1418" s="24">
        <f t="shared" si="45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1718</v>
      </c>
      <c r="B1419" s="111" t="s">
        <v>1012</v>
      </c>
      <c r="C1419" s="112" t="s">
        <v>1013</v>
      </c>
      <c r="D1419" s="21">
        <f t="shared" si="44"/>
        <v>0</v>
      </c>
      <c r="E1419" s="24">
        <f t="shared" si="45"/>
        <v>0</v>
      </c>
      <c r="F1419" s="104"/>
      <c r="G1419" s="104"/>
      <c r="H1419" s="113"/>
      <c r="I1419" s="113"/>
      <c r="J1419" s="106"/>
      <c r="K1419" s="107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1718</v>
      </c>
      <c r="B1420" s="111" t="s">
        <v>1014</v>
      </c>
      <c r="C1420" s="112" t="s">
        <v>1015</v>
      </c>
      <c r="D1420" s="21">
        <f t="shared" si="44"/>
        <v>0</v>
      </c>
      <c r="E1420" s="24">
        <f t="shared" si="45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1718</v>
      </c>
      <c r="B1421" s="111" t="s">
        <v>1016</v>
      </c>
      <c r="C1421" s="112" t="s">
        <v>1017</v>
      </c>
      <c r="D1421" s="21">
        <f t="shared" si="44"/>
        <v>43010.2</v>
      </c>
      <c r="E1421" s="24">
        <f t="shared" si="45"/>
        <v>0</v>
      </c>
      <c r="F1421" s="104"/>
      <c r="G1421" s="104"/>
      <c r="H1421" s="105"/>
      <c r="I1421" s="105"/>
      <c r="J1421" s="31"/>
      <c r="K1421" s="32"/>
      <c r="L1421" s="105"/>
      <c r="M1421" s="105"/>
      <c r="N1421" s="106"/>
      <c r="O1421" s="107"/>
      <c r="P1421" s="113">
        <v>8960</v>
      </c>
      <c r="Q1421" s="113">
        <v>0</v>
      </c>
      <c r="R1421" s="106">
        <v>0</v>
      </c>
      <c r="S1421" s="107">
        <v>0</v>
      </c>
      <c r="T1421" s="105">
        <v>0</v>
      </c>
      <c r="U1421" s="105">
        <v>0</v>
      </c>
      <c r="V1421" s="106">
        <v>0</v>
      </c>
      <c r="W1421" s="107">
        <v>0</v>
      </c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1718</v>
      </c>
      <c r="B1422" s="111" t="s">
        <v>1018</v>
      </c>
      <c r="C1422" s="112" t="s">
        <v>1019</v>
      </c>
      <c r="D1422" s="21">
        <f t="shared" si="44"/>
        <v>472750.43000000005</v>
      </c>
      <c r="E1422" s="24">
        <f t="shared" si="45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>
        <v>34050.199999999997</v>
      </c>
      <c r="K1422" s="107">
        <v>0</v>
      </c>
      <c r="L1422" s="105">
        <v>57236.2</v>
      </c>
      <c r="M1422" s="105">
        <v>0</v>
      </c>
      <c r="N1422" s="106">
        <v>110306.5</v>
      </c>
      <c r="O1422" s="107">
        <v>0</v>
      </c>
      <c r="P1422" s="105">
        <v>78307.67</v>
      </c>
      <c r="Q1422" s="105">
        <v>0</v>
      </c>
      <c r="R1422" s="106">
        <v>35858.199999999997</v>
      </c>
      <c r="S1422" s="107">
        <v>0</v>
      </c>
      <c r="T1422" s="105">
        <v>50495.13</v>
      </c>
      <c r="U1422" s="105">
        <v>0</v>
      </c>
      <c r="V1422" s="106">
        <v>107986.53</v>
      </c>
      <c r="W1422" s="107">
        <v>0</v>
      </c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1718</v>
      </c>
      <c r="B1423" s="111" t="s">
        <v>1020</v>
      </c>
      <c r="C1423" s="112" t="s">
        <v>1021</v>
      </c>
      <c r="D1423" s="21">
        <f t="shared" si="44"/>
        <v>27047.83</v>
      </c>
      <c r="E1423" s="24">
        <f t="shared" si="45"/>
        <v>0</v>
      </c>
      <c r="F1423" s="104"/>
      <c r="G1423" s="104"/>
      <c r="H1423" s="105"/>
      <c r="I1423" s="105"/>
      <c r="J1423" s="106"/>
      <c r="K1423" s="107"/>
      <c r="L1423" s="105">
        <v>8000</v>
      </c>
      <c r="M1423" s="105">
        <v>0</v>
      </c>
      <c r="N1423" s="106">
        <v>0</v>
      </c>
      <c r="O1423" s="107">
        <v>0</v>
      </c>
      <c r="P1423" s="105">
        <v>3500</v>
      </c>
      <c r="Q1423" s="105">
        <v>0</v>
      </c>
      <c r="R1423" s="106">
        <v>0</v>
      </c>
      <c r="S1423" s="107">
        <v>0</v>
      </c>
      <c r="T1423" s="105">
        <v>0</v>
      </c>
      <c r="U1423" s="105">
        <v>0</v>
      </c>
      <c r="V1423" s="106">
        <v>0</v>
      </c>
      <c r="W1423" s="107">
        <v>0</v>
      </c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1718</v>
      </c>
      <c r="B1424" s="111" t="s">
        <v>1022</v>
      </c>
      <c r="C1424" s="112" t="s">
        <v>1023</v>
      </c>
      <c r="D1424" s="21">
        <f t="shared" si="44"/>
        <v>84367.84</v>
      </c>
      <c r="E1424" s="24">
        <f t="shared" si="45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>
        <v>15547.83</v>
      </c>
      <c r="K1424" s="107">
        <v>0</v>
      </c>
      <c r="L1424" s="105">
        <v>5466.51</v>
      </c>
      <c r="M1424" s="105">
        <v>0</v>
      </c>
      <c r="N1424" s="106">
        <v>7545</v>
      </c>
      <c r="O1424" s="107">
        <v>0</v>
      </c>
      <c r="P1424" s="105">
        <v>9252</v>
      </c>
      <c r="Q1424" s="105">
        <v>0</v>
      </c>
      <c r="R1424" s="106">
        <v>5837</v>
      </c>
      <c r="S1424" s="107">
        <v>0</v>
      </c>
      <c r="T1424" s="105">
        <v>13791</v>
      </c>
      <c r="U1424" s="105">
        <v>0</v>
      </c>
      <c r="V1424" s="106">
        <v>22483.5</v>
      </c>
      <c r="W1424" s="107">
        <v>0</v>
      </c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1718</v>
      </c>
      <c r="B1425" s="111" t="s">
        <v>1024</v>
      </c>
      <c r="C1425" s="112" t="s">
        <v>1025</v>
      </c>
      <c r="D1425" s="21">
        <f t="shared" si="44"/>
        <v>38160</v>
      </c>
      <c r="E1425" s="24">
        <f t="shared" si="45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1718</v>
      </c>
      <c r="B1426" s="111" t="s">
        <v>1026</v>
      </c>
      <c r="C1426" s="112" t="s">
        <v>1027</v>
      </c>
      <c r="D1426" s="21">
        <f t="shared" si="44"/>
        <v>176801.86</v>
      </c>
      <c r="E1426" s="24">
        <f t="shared" si="45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106">
        <v>38160</v>
      </c>
      <c r="K1426" s="107">
        <v>0</v>
      </c>
      <c r="L1426" s="113">
        <v>26666.799999999999</v>
      </c>
      <c r="M1426" s="113">
        <v>0</v>
      </c>
      <c r="N1426" s="31">
        <v>24210</v>
      </c>
      <c r="O1426" s="32">
        <v>0</v>
      </c>
      <c r="P1426" s="105">
        <v>10800</v>
      </c>
      <c r="Q1426" s="105">
        <v>0</v>
      </c>
      <c r="R1426" s="31">
        <v>15800</v>
      </c>
      <c r="S1426" s="32">
        <v>0</v>
      </c>
      <c r="T1426" s="113">
        <v>14040</v>
      </c>
      <c r="U1426" s="113">
        <v>0</v>
      </c>
      <c r="V1426" s="31">
        <v>11640</v>
      </c>
      <c r="W1426" s="32">
        <v>0</v>
      </c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1718</v>
      </c>
      <c r="B1427" s="111" t="s">
        <v>1028</v>
      </c>
      <c r="C1427" s="112" t="s">
        <v>1029</v>
      </c>
      <c r="D1427" s="21">
        <f t="shared" si="44"/>
        <v>370308.25</v>
      </c>
      <c r="E1427" s="24">
        <f t="shared" si="45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>
        <v>53702.559999999998</v>
      </c>
      <c r="K1427" s="32">
        <v>0</v>
      </c>
      <c r="L1427" s="113">
        <v>72049.88</v>
      </c>
      <c r="M1427" s="113">
        <v>0</v>
      </c>
      <c r="N1427" s="31">
        <v>52082</v>
      </c>
      <c r="O1427" s="32">
        <v>0</v>
      </c>
      <c r="P1427" s="113">
        <v>23360.25</v>
      </c>
      <c r="Q1427" s="113">
        <v>0</v>
      </c>
      <c r="R1427" s="31">
        <v>44165.19</v>
      </c>
      <c r="S1427" s="32">
        <v>0</v>
      </c>
      <c r="T1427" s="113">
        <v>76075.12</v>
      </c>
      <c r="U1427" s="113">
        <v>0</v>
      </c>
      <c r="V1427" s="31">
        <v>62801.81</v>
      </c>
      <c r="W1427" s="32">
        <v>0</v>
      </c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1718</v>
      </c>
      <c r="B1428" s="111" t="s">
        <v>1030</v>
      </c>
      <c r="C1428" s="112" t="s">
        <v>1031</v>
      </c>
      <c r="D1428" s="21">
        <f t="shared" si="44"/>
        <v>337280.8</v>
      </c>
      <c r="E1428" s="24">
        <f t="shared" si="45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>
        <v>0</v>
      </c>
      <c r="K1428" s="32">
        <v>0</v>
      </c>
      <c r="L1428" s="113">
        <v>17235</v>
      </c>
      <c r="M1428" s="113">
        <v>0</v>
      </c>
      <c r="N1428" s="31">
        <v>0</v>
      </c>
      <c r="O1428" s="32">
        <v>0</v>
      </c>
      <c r="P1428" s="113">
        <v>9640</v>
      </c>
      <c r="Q1428" s="113">
        <v>0</v>
      </c>
      <c r="R1428" s="31">
        <v>300000</v>
      </c>
      <c r="S1428" s="32">
        <v>0</v>
      </c>
      <c r="T1428" s="113">
        <v>570</v>
      </c>
      <c r="U1428" s="113">
        <v>0</v>
      </c>
      <c r="V1428" s="31">
        <v>2680</v>
      </c>
      <c r="W1428" s="32">
        <v>0</v>
      </c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1718</v>
      </c>
      <c r="B1429" s="111" t="s">
        <v>1032</v>
      </c>
      <c r="C1429" s="112" t="s">
        <v>1033</v>
      </c>
      <c r="D1429" s="21">
        <f t="shared" si="44"/>
        <v>90</v>
      </c>
      <c r="E1429" s="24">
        <f t="shared" si="45"/>
        <v>0</v>
      </c>
      <c r="F1429" s="104">
        <v>90</v>
      </c>
      <c r="G1429" s="104">
        <v>0</v>
      </c>
      <c r="H1429" s="105">
        <v>0</v>
      </c>
      <c r="I1429" s="105">
        <v>0</v>
      </c>
      <c r="J1429" s="31">
        <v>0</v>
      </c>
      <c r="K1429" s="32">
        <v>0</v>
      </c>
      <c r="L1429" s="105">
        <v>0</v>
      </c>
      <c r="M1429" s="105">
        <v>0</v>
      </c>
      <c r="N1429" s="106">
        <v>0</v>
      </c>
      <c r="O1429" s="107">
        <v>0</v>
      </c>
      <c r="P1429" s="113">
        <v>0</v>
      </c>
      <c r="Q1429" s="113">
        <v>0</v>
      </c>
      <c r="R1429" s="106">
        <v>0</v>
      </c>
      <c r="S1429" s="107">
        <v>0</v>
      </c>
      <c r="T1429" s="105">
        <v>0</v>
      </c>
      <c r="U1429" s="105">
        <v>0</v>
      </c>
      <c r="V1429" s="106">
        <v>0</v>
      </c>
      <c r="W1429" s="107">
        <v>0</v>
      </c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1718</v>
      </c>
      <c r="B1430" s="111" t="s">
        <v>1034</v>
      </c>
      <c r="C1430" s="112" t="s">
        <v>1035</v>
      </c>
      <c r="D1430" s="21">
        <f t="shared" si="44"/>
        <v>0</v>
      </c>
      <c r="E1430" s="24">
        <f t="shared" si="45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1718</v>
      </c>
      <c r="B1431" s="111" t="s">
        <v>1036</v>
      </c>
      <c r="C1431" s="112" t="s">
        <v>1037</v>
      </c>
      <c r="D1431" s="21">
        <f t="shared" si="44"/>
        <v>500000</v>
      </c>
      <c r="E1431" s="24">
        <f t="shared" si="45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0</v>
      </c>
      <c r="Q1431" s="105">
        <v>0</v>
      </c>
      <c r="R1431" s="106">
        <v>0</v>
      </c>
      <c r="S1431" s="107">
        <v>0</v>
      </c>
      <c r="T1431" s="105">
        <v>0</v>
      </c>
      <c r="U1431" s="105">
        <v>0</v>
      </c>
      <c r="V1431" s="106">
        <v>0</v>
      </c>
      <c r="W1431" s="107">
        <v>0</v>
      </c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1718</v>
      </c>
      <c r="B1432" s="111" t="s">
        <v>1038</v>
      </c>
      <c r="C1432" s="112" t="s">
        <v>1039</v>
      </c>
      <c r="D1432" s="21">
        <f t="shared" si="44"/>
        <v>58097.32</v>
      </c>
      <c r="E1432" s="24">
        <f t="shared" si="45"/>
        <v>0</v>
      </c>
      <c r="F1432" s="104"/>
      <c r="G1432" s="104"/>
      <c r="H1432" s="105"/>
      <c r="I1432" s="105"/>
      <c r="J1432" s="106"/>
      <c r="K1432" s="107"/>
      <c r="L1432" s="105">
        <v>8300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>
        <v>0</v>
      </c>
      <c r="S1432" s="107">
        <v>0</v>
      </c>
      <c r="T1432" s="105">
        <v>11800</v>
      </c>
      <c r="U1432" s="105">
        <v>0</v>
      </c>
      <c r="V1432" s="106">
        <v>11200</v>
      </c>
      <c r="W1432" s="107">
        <v>0</v>
      </c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1718</v>
      </c>
      <c r="B1433" s="111" t="s">
        <v>1040</v>
      </c>
      <c r="C1433" s="112" t="s">
        <v>1041</v>
      </c>
      <c r="D1433" s="21">
        <f t="shared" si="44"/>
        <v>28001.5</v>
      </c>
      <c r="E1433" s="24">
        <f t="shared" si="45"/>
        <v>0</v>
      </c>
      <c r="F1433" s="104"/>
      <c r="G1433" s="104"/>
      <c r="H1433" s="113"/>
      <c r="I1433" s="113"/>
      <c r="J1433" s="106">
        <v>26797.32</v>
      </c>
      <c r="K1433" s="107">
        <v>0</v>
      </c>
      <c r="L1433" s="113">
        <v>4905.78</v>
      </c>
      <c r="M1433" s="113">
        <v>0</v>
      </c>
      <c r="N1433" s="31">
        <v>6250</v>
      </c>
      <c r="O1433" s="32">
        <v>0</v>
      </c>
      <c r="P1433" s="105">
        <v>2860</v>
      </c>
      <c r="Q1433" s="105">
        <v>0</v>
      </c>
      <c r="R1433" s="31">
        <v>400</v>
      </c>
      <c r="S1433" s="32">
        <v>0</v>
      </c>
      <c r="T1433" s="113">
        <v>13585.72</v>
      </c>
      <c r="U1433" s="113">
        <v>0</v>
      </c>
      <c r="V1433" s="31">
        <v>0</v>
      </c>
      <c r="W1433" s="32">
        <v>0</v>
      </c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1718</v>
      </c>
      <c r="B1434" s="111" t="s">
        <v>1042</v>
      </c>
      <c r="C1434" s="112" t="s">
        <v>1043</v>
      </c>
      <c r="D1434" s="21">
        <f t="shared" si="44"/>
        <v>6400</v>
      </c>
      <c r="E1434" s="24">
        <f t="shared" si="45"/>
        <v>0</v>
      </c>
      <c r="F1434" s="104"/>
      <c r="G1434" s="104"/>
      <c r="H1434" s="113">
        <v>5250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1718</v>
      </c>
      <c r="B1435" s="111" t="s">
        <v>1044</v>
      </c>
      <c r="C1435" s="112" t="s">
        <v>1045</v>
      </c>
      <c r="D1435" s="21">
        <f t="shared" si="44"/>
        <v>6730</v>
      </c>
      <c r="E1435" s="24">
        <f t="shared" si="45"/>
        <v>0</v>
      </c>
      <c r="F1435" s="104"/>
      <c r="G1435" s="104"/>
      <c r="H1435" s="105"/>
      <c r="I1435" s="105"/>
      <c r="J1435" s="31">
        <v>1150</v>
      </c>
      <c r="K1435" s="32">
        <v>0</v>
      </c>
      <c r="L1435" s="105">
        <v>0</v>
      </c>
      <c r="M1435" s="105">
        <v>0</v>
      </c>
      <c r="N1435" s="106">
        <v>0</v>
      </c>
      <c r="O1435" s="107">
        <v>0</v>
      </c>
      <c r="P1435" s="113">
        <v>0</v>
      </c>
      <c r="Q1435" s="113">
        <v>0</v>
      </c>
      <c r="R1435" s="106">
        <v>1590</v>
      </c>
      <c r="S1435" s="107">
        <v>0</v>
      </c>
      <c r="T1435" s="105">
        <v>0</v>
      </c>
      <c r="U1435" s="105">
        <v>0</v>
      </c>
      <c r="V1435" s="106">
        <v>0</v>
      </c>
      <c r="W1435" s="107">
        <v>0</v>
      </c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1718</v>
      </c>
      <c r="B1436" s="111" t="s">
        <v>1046</v>
      </c>
      <c r="C1436" s="112" t="s">
        <v>1047</v>
      </c>
      <c r="D1436" s="21">
        <f t="shared" si="44"/>
        <v>5000</v>
      </c>
      <c r="E1436" s="24">
        <f t="shared" si="45"/>
        <v>0</v>
      </c>
      <c r="F1436" s="104"/>
      <c r="G1436" s="104"/>
      <c r="H1436" s="113">
        <v>5000</v>
      </c>
      <c r="I1436" s="113">
        <v>0</v>
      </c>
      <c r="J1436" s="106">
        <v>5140</v>
      </c>
      <c r="K1436" s="107">
        <v>0</v>
      </c>
      <c r="L1436" s="113">
        <v>0</v>
      </c>
      <c r="M1436" s="113">
        <v>0</v>
      </c>
      <c r="N1436" s="31">
        <v>0</v>
      </c>
      <c r="O1436" s="32">
        <v>0</v>
      </c>
      <c r="P1436" s="105">
        <v>0</v>
      </c>
      <c r="Q1436" s="105">
        <v>0</v>
      </c>
      <c r="R1436" s="31">
        <v>0</v>
      </c>
      <c r="S1436" s="32">
        <v>0</v>
      </c>
      <c r="T1436" s="113">
        <v>0</v>
      </c>
      <c r="U1436" s="113">
        <v>0</v>
      </c>
      <c r="V1436" s="31">
        <v>0</v>
      </c>
      <c r="W1436" s="32">
        <v>0</v>
      </c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1718</v>
      </c>
      <c r="B1437" s="111" t="s">
        <v>1048</v>
      </c>
      <c r="C1437" s="112" t="s">
        <v>1049</v>
      </c>
      <c r="D1437" s="21">
        <f t="shared" si="44"/>
        <v>2150</v>
      </c>
      <c r="E1437" s="24">
        <f t="shared" si="45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31">
        <v>0</v>
      </c>
      <c r="K1437" s="32">
        <v>0</v>
      </c>
      <c r="L1437" s="105">
        <v>0</v>
      </c>
      <c r="M1437" s="105">
        <v>0</v>
      </c>
      <c r="N1437" s="106">
        <v>0</v>
      </c>
      <c r="O1437" s="107">
        <v>0</v>
      </c>
      <c r="P1437" s="113">
        <v>0</v>
      </c>
      <c r="Q1437" s="113">
        <v>0</v>
      </c>
      <c r="R1437" s="106">
        <v>0</v>
      </c>
      <c r="S1437" s="107">
        <v>0</v>
      </c>
      <c r="T1437" s="105">
        <v>0</v>
      </c>
      <c r="U1437" s="105">
        <v>0</v>
      </c>
      <c r="V1437" s="106">
        <v>1250</v>
      </c>
      <c r="W1437" s="107">
        <v>0</v>
      </c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1718</v>
      </c>
      <c r="B1438" s="111" t="s">
        <v>1050</v>
      </c>
      <c r="C1438" s="112" t="s">
        <v>1051</v>
      </c>
      <c r="D1438" s="21">
        <f t="shared" si="44"/>
        <v>92244</v>
      </c>
      <c r="E1438" s="24">
        <f t="shared" si="45"/>
        <v>0</v>
      </c>
      <c r="F1438" s="104"/>
      <c r="G1438" s="104"/>
      <c r="H1438" s="113"/>
      <c r="I1438" s="113"/>
      <c r="J1438" s="106"/>
      <c r="K1438" s="107"/>
      <c r="L1438" s="113"/>
      <c r="M1438" s="113"/>
      <c r="N1438" s="31"/>
      <c r="O1438" s="32"/>
      <c r="P1438" s="105">
        <v>7500</v>
      </c>
      <c r="Q1438" s="105">
        <v>0</v>
      </c>
      <c r="R1438" s="31">
        <v>0</v>
      </c>
      <c r="S1438" s="32">
        <v>0</v>
      </c>
      <c r="T1438" s="113">
        <v>84744</v>
      </c>
      <c r="U1438" s="113">
        <v>0</v>
      </c>
      <c r="V1438" s="31">
        <v>0</v>
      </c>
      <c r="W1438" s="32">
        <v>0</v>
      </c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1718</v>
      </c>
      <c r="B1439" s="111" t="s">
        <v>1052</v>
      </c>
      <c r="C1439" s="112" t="s">
        <v>1053</v>
      </c>
      <c r="D1439" s="21">
        <f t="shared" si="44"/>
        <v>0</v>
      </c>
      <c r="E1439" s="24">
        <f t="shared" si="45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1718</v>
      </c>
      <c r="B1440" s="111" t="s">
        <v>1054</v>
      </c>
      <c r="C1440" s="112" t="s">
        <v>1055</v>
      </c>
      <c r="D1440" s="21">
        <f t="shared" si="44"/>
        <v>0</v>
      </c>
      <c r="E1440" s="24">
        <f t="shared" si="45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1718</v>
      </c>
      <c r="B1441" s="111" t="s">
        <v>1056</v>
      </c>
      <c r="C1441" s="112" t="s">
        <v>1057</v>
      </c>
      <c r="D1441" s="21">
        <f t="shared" si="44"/>
        <v>58439</v>
      </c>
      <c r="E1441" s="24">
        <f t="shared" si="45"/>
        <v>8500</v>
      </c>
      <c r="F1441" s="104"/>
      <c r="G1441" s="104"/>
      <c r="H1441" s="113">
        <v>8000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29639</v>
      </c>
      <c r="O1441" s="32">
        <v>0</v>
      </c>
      <c r="P1441" s="113">
        <v>17000</v>
      </c>
      <c r="Q1441" s="113">
        <v>0</v>
      </c>
      <c r="R1441" s="31">
        <v>0</v>
      </c>
      <c r="S1441" s="32">
        <v>8500</v>
      </c>
      <c r="T1441" s="113">
        <v>3800</v>
      </c>
      <c r="U1441" s="113">
        <v>0</v>
      </c>
      <c r="V1441" s="31">
        <v>0</v>
      </c>
      <c r="W1441" s="32">
        <v>0</v>
      </c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1718</v>
      </c>
      <c r="B1442" s="111" t="s">
        <v>1058</v>
      </c>
      <c r="C1442" s="112" t="s">
        <v>1059</v>
      </c>
      <c r="D1442" s="21">
        <f t="shared" si="44"/>
        <v>15360</v>
      </c>
      <c r="E1442" s="24">
        <f t="shared" si="45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>
        <v>1300</v>
      </c>
      <c r="Q1442" s="113">
        <v>0</v>
      </c>
      <c r="R1442" s="31">
        <v>800</v>
      </c>
      <c r="S1442" s="32">
        <v>0</v>
      </c>
      <c r="T1442" s="113">
        <v>1600</v>
      </c>
      <c r="U1442" s="113">
        <v>0</v>
      </c>
      <c r="V1442" s="31">
        <v>11660</v>
      </c>
      <c r="W1442" s="32">
        <v>0</v>
      </c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1718</v>
      </c>
      <c r="B1443" s="111" t="s">
        <v>1060</v>
      </c>
      <c r="C1443" s="112" t="s">
        <v>1061</v>
      </c>
      <c r="D1443" s="21">
        <f t="shared" si="44"/>
        <v>62484</v>
      </c>
      <c r="E1443" s="24">
        <f t="shared" si="45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>
        <v>0</v>
      </c>
      <c r="K1443" s="32">
        <v>0</v>
      </c>
      <c r="L1443" s="113">
        <v>0</v>
      </c>
      <c r="M1443" s="113">
        <v>0</v>
      </c>
      <c r="N1443" s="31">
        <v>0</v>
      </c>
      <c r="O1443" s="32">
        <v>0</v>
      </c>
      <c r="P1443" s="113">
        <v>0</v>
      </c>
      <c r="Q1443" s="113">
        <v>0</v>
      </c>
      <c r="R1443" s="31">
        <v>0</v>
      </c>
      <c r="S1443" s="32">
        <v>0</v>
      </c>
      <c r="T1443" s="113">
        <v>0</v>
      </c>
      <c r="U1443" s="113">
        <v>0</v>
      </c>
      <c r="V1443" s="31">
        <v>0</v>
      </c>
      <c r="W1443" s="32">
        <v>0</v>
      </c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1718</v>
      </c>
      <c r="B1444" s="111" t="s">
        <v>1062</v>
      </c>
      <c r="C1444" s="112" t="s">
        <v>1063</v>
      </c>
      <c r="D1444" s="21">
        <f t="shared" si="44"/>
        <v>288061.62</v>
      </c>
      <c r="E1444" s="24">
        <f t="shared" si="45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>
        <v>31984</v>
      </c>
      <c r="K1444" s="32">
        <v>0</v>
      </c>
      <c r="L1444" s="113">
        <v>18330</v>
      </c>
      <c r="M1444" s="113">
        <v>0</v>
      </c>
      <c r="N1444" s="31">
        <v>21614.46</v>
      </c>
      <c r="O1444" s="32">
        <v>0</v>
      </c>
      <c r="P1444" s="113">
        <v>13270</v>
      </c>
      <c r="Q1444" s="113">
        <v>0</v>
      </c>
      <c r="R1444" s="31">
        <v>30100</v>
      </c>
      <c r="S1444" s="32">
        <v>0</v>
      </c>
      <c r="T1444" s="113">
        <v>115840</v>
      </c>
      <c r="U1444" s="113">
        <v>0</v>
      </c>
      <c r="V1444" s="31">
        <v>35005.08</v>
      </c>
      <c r="W1444" s="32">
        <v>0</v>
      </c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1718</v>
      </c>
      <c r="B1445" s="111" t="s">
        <v>1064</v>
      </c>
      <c r="C1445" s="112" t="s">
        <v>1065</v>
      </c>
      <c r="D1445" s="21">
        <f t="shared" si="44"/>
        <v>0</v>
      </c>
      <c r="E1445" s="24">
        <f t="shared" si="45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1718</v>
      </c>
      <c r="B1446" s="111" t="s">
        <v>1066</v>
      </c>
      <c r="C1446" s="112" t="s">
        <v>1067</v>
      </c>
      <c r="D1446" s="21">
        <f t="shared" si="44"/>
        <v>0</v>
      </c>
      <c r="E1446" s="24">
        <f t="shared" si="45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1718</v>
      </c>
      <c r="B1447" s="111" t="s">
        <v>1068</v>
      </c>
      <c r="C1447" s="112" t="s">
        <v>1069</v>
      </c>
      <c r="D1447" s="21">
        <f t="shared" si="44"/>
        <v>0</v>
      </c>
      <c r="E1447" s="24">
        <f t="shared" si="45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1718</v>
      </c>
      <c r="B1448" s="111" t="s">
        <v>1070</v>
      </c>
      <c r="C1448" s="112" t="s">
        <v>1071</v>
      </c>
      <c r="D1448" s="21">
        <f t="shared" si="44"/>
        <v>3800</v>
      </c>
      <c r="E1448" s="24">
        <f t="shared" si="45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1718</v>
      </c>
      <c r="B1449" s="111" t="s">
        <v>1072</v>
      </c>
      <c r="C1449" s="112" t="s">
        <v>1073</v>
      </c>
      <c r="D1449" s="21">
        <f t="shared" si="44"/>
        <v>11940</v>
      </c>
      <c r="E1449" s="24">
        <f t="shared" si="45"/>
        <v>0</v>
      </c>
      <c r="F1449" s="104"/>
      <c r="G1449" s="104"/>
      <c r="H1449" s="105"/>
      <c r="I1449" s="105"/>
      <c r="J1449" s="31">
        <v>3800</v>
      </c>
      <c r="K1449" s="32">
        <v>0</v>
      </c>
      <c r="L1449" s="105">
        <v>0</v>
      </c>
      <c r="M1449" s="105">
        <v>0</v>
      </c>
      <c r="N1449" s="106">
        <v>0</v>
      </c>
      <c r="O1449" s="107">
        <v>0</v>
      </c>
      <c r="P1449" s="113">
        <v>0</v>
      </c>
      <c r="Q1449" s="113">
        <v>0</v>
      </c>
      <c r="R1449" s="106">
        <v>0</v>
      </c>
      <c r="S1449" s="107">
        <v>0</v>
      </c>
      <c r="T1449" s="105">
        <v>0</v>
      </c>
      <c r="U1449" s="105">
        <v>0</v>
      </c>
      <c r="V1449" s="106">
        <v>0</v>
      </c>
      <c r="W1449" s="107">
        <v>0</v>
      </c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1718</v>
      </c>
      <c r="B1450" s="111" t="s">
        <v>1074</v>
      </c>
      <c r="C1450" s="112" t="s">
        <v>1075</v>
      </c>
      <c r="D1450" s="21">
        <f t="shared" si="44"/>
        <v>88416</v>
      </c>
      <c r="E1450" s="24">
        <f t="shared" si="45"/>
        <v>3280</v>
      </c>
      <c r="F1450" s="104">
        <v>12504</v>
      </c>
      <c r="G1450" s="104">
        <v>0</v>
      </c>
      <c r="H1450" s="105">
        <v>14208</v>
      </c>
      <c r="I1450" s="105">
        <v>0</v>
      </c>
      <c r="J1450" s="106">
        <v>11940</v>
      </c>
      <c r="K1450" s="107">
        <v>0</v>
      </c>
      <c r="L1450" s="105">
        <v>11316</v>
      </c>
      <c r="M1450" s="105">
        <v>0</v>
      </c>
      <c r="N1450" s="106">
        <v>9720</v>
      </c>
      <c r="O1450" s="107">
        <v>0</v>
      </c>
      <c r="P1450" s="105">
        <v>9048</v>
      </c>
      <c r="Q1450" s="105">
        <v>3280</v>
      </c>
      <c r="R1450" s="106">
        <v>8760</v>
      </c>
      <c r="S1450" s="107">
        <v>0</v>
      </c>
      <c r="T1450" s="105">
        <v>12876</v>
      </c>
      <c r="U1450" s="105">
        <v>0</v>
      </c>
      <c r="V1450" s="106">
        <v>9984</v>
      </c>
      <c r="W1450" s="107">
        <v>0</v>
      </c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1718</v>
      </c>
      <c r="B1451" s="111" t="s">
        <v>1076</v>
      </c>
      <c r="C1451" s="112" t="s">
        <v>1077</v>
      </c>
      <c r="D1451" s="21">
        <f t="shared" si="44"/>
        <v>90000</v>
      </c>
      <c r="E1451" s="24">
        <f t="shared" si="45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1718</v>
      </c>
      <c r="B1452" s="111" t="s">
        <v>1078</v>
      </c>
      <c r="C1452" s="112" t="s">
        <v>1079</v>
      </c>
      <c r="D1452" s="21">
        <f t="shared" si="44"/>
        <v>195606.3</v>
      </c>
      <c r="E1452" s="24">
        <f t="shared" si="45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106">
        <v>90000</v>
      </c>
      <c r="K1452" s="107">
        <v>0</v>
      </c>
      <c r="L1452" s="113">
        <v>29350</v>
      </c>
      <c r="M1452" s="113">
        <v>0</v>
      </c>
      <c r="N1452" s="31">
        <v>5000</v>
      </c>
      <c r="O1452" s="32">
        <v>0</v>
      </c>
      <c r="P1452" s="105">
        <v>4500</v>
      </c>
      <c r="Q1452" s="105">
        <v>0</v>
      </c>
      <c r="R1452" s="31">
        <v>20221.3</v>
      </c>
      <c r="S1452" s="32">
        <v>0</v>
      </c>
      <c r="T1452" s="113">
        <v>42500</v>
      </c>
      <c r="U1452" s="113">
        <v>0</v>
      </c>
      <c r="V1452" s="31">
        <v>10600</v>
      </c>
      <c r="W1452" s="32">
        <v>0</v>
      </c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1718</v>
      </c>
      <c r="B1453" s="111" t="s">
        <v>1080</v>
      </c>
      <c r="C1453" s="112" t="s">
        <v>1081</v>
      </c>
      <c r="D1453" s="21">
        <f t="shared" si="44"/>
        <v>336866.5</v>
      </c>
      <c r="E1453" s="24">
        <f t="shared" si="45"/>
        <v>47784</v>
      </c>
      <c r="F1453" s="104">
        <v>26735.5</v>
      </c>
      <c r="G1453" s="104">
        <v>0</v>
      </c>
      <c r="H1453" s="113">
        <v>30064.5</v>
      </c>
      <c r="I1453" s="113">
        <v>0</v>
      </c>
      <c r="J1453" s="31">
        <v>23835</v>
      </c>
      <c r="K1453" s="32">
        <v>0</v>
      </c>
      <c r="L1453" s="113">
        <v>41341.5</v>
      </c>
      <c r="M1453" s="113">
        <v>0</v>
      </c>
      <c r="N1453" s="31">
        <v>32872.5</v>
      </c>
      <c r="O1453" s="32">
        <v>0</v>
      </c>
      <c r="P1453" s="113">
        <v>47297</v>
      </c>
      <c r="Q1453" s="113">
        <v>0</v>
      </c>
      <c r="R1453" s="31">
        <v>51735</v>
      </c>
      <c r="S1453" s="32">
        <v>23892</v>
      </c>
      <c r="T1453" s="113">
        <v>67053</v>
      </c>
      <c r="U1453" s="113">
        <v>23892</v>
      </c>
      <c r="V1453" s="31">
        <v>39767.5</v>
      </c>
      <c r="W1453" s="32">
        <v>0</v>
      </c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1718</v>
      </c>
      <c r="B1454" s="111" t="s">
        <v>1082</v>
      </c>
      <c r="C1454" s="112" t="s">
        <v>1083</v>
      </c>
      <c r="D1454" s="21">
        <f t="shared" si="44"/>
        <v>0</v>
      </c>
      <c r="E1454" s="24">
        <f t="shared" si="45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1718</v>
      </c>
      <c r="B1455" s="111" t="s">
        <v>1084</v>
      </c>
      <c r="C1455" s="112" t="s">
        <v>1085</v>
      </c>
      <c r="D1455" s="21">
        <f t="shared" si="44"/>
        <v>20</v>
      </c>
      <c r="E1455" s="24">
        <f t="shared" si="45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1718</v>
      </c>
      <c r="B1456" s="111" t="s">
        <v>1086</v>
      </c>
      <c r="C1456" s="112" t="s">
        <v>1087</v>
      </c>
      <c r="D1456" s="21">
        <f t="shared" si="44"/>
        <v>97857.86</v>
      </c>
      <c r="E1456" s="24">
        <f t="shared" si="45"/>
        <v>1325.26</v>
      </c>
      <c r="F1456" s="104">
        <v>60</v>
      </c>
      <c r="G1456" s="104">
        <v>0</v>
      </c>
      <c r="H1456" s="105">
        <v>40</v>
      </c>
      <c r="I1456" s="105">
        <v>0</v>
      </c>
      <c r="J1456" s="31">
        <v>20</v>
      </c>
      <c r="K1456" s="32">
        <v>0</v>
      </c>
      <c r="L1456" s="105">
        <v>0</v>
      </c>
      <c r="M1456" s="105">
        <v>0</v>
      </c>
      <c r="N1456" s="106">
        <v>0</v>
      </c>
      <c r="O1456" s="107">
        <v>0</v>
      </c>
      <c r="P1456" s="113">
        <v>20</v>
      </c>
      <c r="Q1456" s="113">
        <v>0</v>
      </c>
      <c r="R1456" s="106">
        <v>0</v>
      </c>
      <c r="S1456" s="107">
        <v>0</v>
      </c>
      <c r="T1456" s="105">
        <v>20</v>
      </c>
      <c r="U1456" s="105">
        <v>0</v>
      </c>
      <c r="V1456" s="106">
        <v>6</v>
      </c>
      <c r="W1456" s="107">
        <v>0</v>
      </c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1718</v>
      </c>
      <c r="B1457" s="111" t="s">
        <v>1088</v>
      </c>
      <c r="C1457" s="112" t="s">
        <v>1089</v>
      </c>
      <c r="D1457" s="21">
        <f t="shared" si="44"/>
        <v>929289.76</v>
      </c>
      <c r="E1457" s="24">
        <f t="shared" si="45"/>
        <v>17509.100000000002</v>
      </c>
      <c r="F1457" s="104">
        <v>118836.64</v>
      </c>
      <c r="G1457" s="104">
        <v>0</v>
      </c>
      <c r="H1457" s="105">
        <v>97010</v>
      </c>
      <c r="I1457" s="105">
        <v>0</v>
      </c>
      <c r="J1457" s="106">
        <v>97711.86</v>
      </c>
      <c r="K1457" s="107">
        <v>1325.26</v>
      </c>
      <c r="L1457" s="105">
        <v>97500</v>
      </c>
      <c r="M1457" s="105">
        <v>2251.16</v>
      </c>
      <c r="N1457" s="106">
        <v>97711.86</v>
      </c>
      <c r="O1457" s="107">
        <v>12527.86</v>
      </c>
      <c r="P1457" s="105">
        <v>90313</v>
      </c>
      <c r="Q1457" s="105">
        <v>908.58</v>
      </c>
      <c r="R1457" s="106">
        <v>146591.35</v>
      </c>
      <c r="S1457" s="107">
        <v>0</v>
      </c>
      <c r="T1457" s="105">
        <v>118247.5</v>
      </c>
      <c r="U1457" s="105">
        <v>204.5</v>
      </c>
      <c r="V1457" s="106">
        <v>161879.41</v>
      </c>
      <c r="W1457" s="107">
        <v>0</v>
      </c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1718</v>
      </c>
      <c r="B1458" s="111" t="s">
        <v>1090</v>
      </c>
      <c r="C1458" s="112" t="s">
        <v>1091</v>
      </c>
      <c r="D1458" s="21">
        <f t="shared" si="44"/>
        <v>39809.69</v>
      </c>
      <c r="E1458" s="24">
        <f t="shared" si="45"/>
        <v>3628.2</v>
      </c>
      <c r="F1458" s="104">
        <v>3893</v>
      </c>
      <c r="G1458" s="104">
        <v>0</v>
      </c>
      <c r="H1458" s="113">
        <v>2801</v>
      </c>
      <c r="I1458" s="113">
        <v>1092</v>
      </c>
      <c r="J1458" s="106">
        <v>1200</v>
      </c>
      <c r="K1458" s="107">
        <v>1617</v>
      </c>
      <c r="L1458" s="113">
        <v>3165</v>
      </c>
      <c r="M1458" s="113">
        <v>0</v>
      </c>
      <c r="N1458" s="31">
        <v>6908</v>
      </c>
      <c r="O1458" s="32">
        <v>0</v>
      </c>
      <c r="P1458" s="105">
        <v>4556</v>
      </c>
      <c r="Q1458" s="105">
        <v>0</v>
      </c>
      <c r="R1458" s="31">
        <v>7568</v>
      </c>
      <c r="S1458" s="32">
        <v>0</v>
      </c>
      <c r="T1458" s="113">
        <v>2892</v>
      </c>
      <c r="U1458" s="113">
        <v>2331</v>
      </c>
      <c r="V1458" s="31">
        <v>6084</v>
      </c>
      <c r="W1458" s="32">
        <v>0</v>
      </c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1718</v>
      </c>
      <c r="B1459" s="111" t="s">
        <v>1092</v>
      </c>
      <c r="C1459" s="112" t="s">
        <v>1093</v>
      </c>
      <c r="D1459" s="21">
        <f t="shared" si="44"/>
        <v>19060.72</v>
      </c>
      <c r="E1459" s="24">
        <f t="shared" si="45"/>
        <v>745.71</v>
      </c>
      <c r="F1459" s="104">
        <v>1600</v>
      </c>
      <c r="G1459" s="104">
        <v>53.58</v>
      </c>
      <c r="H1459" s="113">
        <v>1600</v>
      </c>
      <c r="I1459" s="113">
        <v>0</v>
      </c>
      <c r="J1459" s="31">
        <v>1942.69</v>
      </c>
      <c r="K1459" s="32">
        <v>205.2</v>
      </c>
      <c r="L1459" s="113">
        <v>1600</v>
      </c>
      <c r="M1459" s="113">
        <v>233.66</v>
      </c>
      <c r="N1459" s="31">
        <v>1366.34</v>
      </c>
      <c r="O1459" s="32">
        <v>0</v>
      </c>
      <c r="P1459" s="113">
        <v>1730.7</v>
      </c>
      <c r="Q1459" s="113">
        <v>168.61</v>
      </c>
      <c r="R1459" s="31">
        <v>1506.62</v>
      </c>
      <c r="S1459" s="32">
        <v>158.72999999999999</v>
      </c>
      <c r="T1459" s="113">
        <v>1375.49</v>
      </c>
      <c r="U1459" s="113">
        <v>131.13</v>
      </c>
      <c r="V1459" s="31">
        <v>1455.57</v>
      </c>
      <c r="W1459" s="32">
        <v>0</v>
      </c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1718</v>
      </c>
      <c r="B1460" s="111" t="s">
        <v>1094</v>
      </c>
      <c r="C1460" s="112" t="s">
        <v>1095</v>
      </c>
      <c r="D1460" s="21">
        <f t="shared" si="44"/>
        <v>55446</v>
      </c>
      <c r="E1460" s="24">
        <f t="shared" si="45"/>
        <v>522</v>
      </c>
      <c r="F1460" s="104">
        <v>6826</v>
      </c>
      <c r="G1460" s="104">
        <v>0</v>
      </c>
      <c r="H1460" s="113">
        <v>6826</v>
      </c>
      <c r="I1460" s="113">
        <v>0</v>
      </c>
      <c r="J1460" s="31">
        <v>6826</v>
      </c>
      <c r="K1460" s="32">
        <v>0</v>
      </c>
      <c r="L1460" s="113">
        <v>6826</v>
      </c>
      <c r="M1460" s="113">
        <v>0</v>
      </c>
      <c r="N1460" s="31">
        <v>6826</v>
      </c>
      <c r="O1460" s="32">
        <v>0</v>
      </c>
      <c r="P1460" s="113">
        <v>6826</v>
      </c>
      <c r="Q1460" s="113">
        <v>0</v>
      </c>
      <c r="R1460" s="31">
        <v>6826</v>
      </c>
      <c r="S1460" s="32">
        <v>0</v>
      </c>
      <c r="T1460" s="113">
        <v>6826</v>
      </c>
      <c r="U1460" s="113">
        <v>0</v>
      </c>
      <c r="V1460" s="31">
        <v>6826</v>
      </c>
      <c r="W1460" s="32">
        <v>0</v>
      </c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1718</v>
      </c>
      <c r="B1461" s="111" t="s">
        <v>1096</v>
      </c>
      <c r="C1461" s="112" t="s">
        <v>1097</v>
      </c>
      <c r="D1461" s="21">
        <f t="shared" si="44"/>
        <v>4856</v>
      </c>
      <c r="E1461" s="24">
        <f t="shared" si="45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31">
        <v>838</v>
      </c>
      <c r="K1461" s="32">
        <v>522</v>
      </c>
      <c r="L1461" s="105">
        <v>558</v>
      </c>
      <c r="M1461" s="105">
        <v>0</v>
      </c>
      <c r="N1461" s="106">
        <v>765</v>
      </c>
      <c r="O1461" s="107">
        <v>0</v>
      </c>
      <c r="P1461" s="113">
        <v>884</v>
      </c>
      <c r="Q1461" s="113">
        <v>0</v>
      </c>
      <c r="R1461" s="106">
        <v>242</v>
      </c>
      <c r="S1461" s="107">
        <v>0</v>
      </c>
      <c r="T1461" s="105">
        <v>462</v>
      </c>
      <c r="U1461" s="105">
        <v>0</v>
      </c>
      <c r="V1461" s="106">
        <v>471</v>
      </c>
      <c r="W1461" s="107">
        <v>0</v>
      </c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1718</v>
      </c>
      <c r="B1462" s="111" t="s">
        <v>1098</v>
      </c>
      <c r="C1462" s="112" t="s">
        <v>1099</v>
      </c>
      <c r="D1462" s="21">
        <f t="shared" si="44"/>
        <v>29790.43</v>
      </c>
      <c r="E1462" s="24">
        <f t="shared" si="45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>
        <v>23700</v>
      </c>
      <c r="O1462" s="107">
        <v>0</v>
      </c>
      <c r="P1462" s="105">
        <v>0</v>
      </c>
      <c r="Q1462" s="105">
        <v>0</v>
      </c>
      <c r="R1462" s="106">
        <v>0</v>
      </c>
      <c r="S1462" s="107">
        <v>0</v>
      </c>
      <c r="T1462" s="105">
        <v>0</v>
      </c>
      <c r="U1462" s="105">
        <v>0</v>
      </c>
      <c r="V1462" s="106">
        <v>0</v>
      </c>
      <c r="W1462" s="107">
        <v>0</v>
      </c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1718</v>
      </c>
      <c r="B1463" s="111" t="s">
        <v>1100</v>
      </c>
      <c r="C1463" s="112" t="s">
        <v>1101</v>
      </c>
      <c r="D1463" s="21">
        <f t="shared" si="44"/>
        <v>592449.40000000026</v>
      </c>
      <c r="E1463" s="24">
        <f t="shared" si="45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>
        <v>6090.43</v>
      </c>
      <c r="K1463" s="107">
        <v>0</v>
      </c>
      <c r="L1463" s="105">
        <v>6090.43</v>
      </c>
      <c r="M1463" s="105">
        <v>0</v>
      </c>
      <c r="N1463" s="106">
        <v>6090.43</v>
      </c>
      <c r="O1463" s="107">
        <v>0</v>
      </c>
      <c r="P1463" s="105">
        <v>6090.43</v>
      </c>
      <c r="Q1463" s="105">
        <v>0</v>
      </c>
      <c r="R1463" s="106">
        <v>6090.43</v>
      </c>
      <c r="S1463" s="107">
        <v>0</v>
      </c>
      <c r="T1463" s="105">
        <v>6090.43</v>
      </c>
      <c r="U1463" s="105">
        <v>0</v>
      </c>
      <c r="V1463" s="106">
        <v>6090.43</v>
      </c>
      <c r="W1463" s="107">
        <v>0</v>
      </c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1718</v>
      </c>
      <c r="B1464" s="111" t="s">
        <v>1102</v>
      </c>
      <c r="C1464" s="112" t="s">
        <v>1103</v>
      </c>
      <c r="D1464" s="21">
        <f t="shared" si="44"/>
        <v>3620573.68</v>
      </c>
      <c r="E1464" s="24">
        <f t="shared" si="45"/>
        <v>26147.4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>
        <v>543725.93999999994</v>
      </c>
      <c r="K1464" s="107">
        <v>0</v>
      </c>
      <c r="L1464" s="105">
        <v>498505.91</v>
      </c>
      <c r="M1464" s="105">
        <v>0</v>
      </c>
      <c r="N1464" s="106">
        <v>436645.38</v>
      </c>
      <c r="O1464" s="107">
        <v>0</v>
      </c>
      <c r="P1464" s="105">
        <v>539193.81000000006</v>
      </c>
      <c r="Q1464" s="105">
        <v>0</v>
      </c>
      <c r="R1464" s="106">
        <v>433349.79</v>
      </c>
      <c r="S1464" s="107">
        <v>0</v>
      </c>
      <c r="T1464" s="105">
        <v>378334.42</v>
      </c>
      <c r="U1464" s="105">
        <v>26147.4</v>
      </c>
      <c r="V1464" s="106">
        <v>657003.6</v>
      </c>
      <c r="W1464" s="107">
        <v>0</v>
      </c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1718</v>
      </c>
      <c r="B1465" s="111" t="s">
        <v>1104</v>
      </c>
      <c r="C1465" s="112" t="s">
        <v>1105</v>
      </c>
      <c r="D1465" s="21">
        <f t="shared" si="44"/>
        <v>191294.4</v>
      </c>
      <c r="E1465" s="24">
        <f t="shared" si="45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1718</v>
      </c>
      <c r="B1466" s="111" t="s">
        <v>1106</v>
      </c>
      <c r="C1466" s="112" t="s">
        <v>1107</v>
      </c>
      <c r="D1466" s="21">
        <f t="shared" si="44"/>
        <v>1715545.49</v>
      </c>
      <c r="E1466" s="24">
        <f t="shared" si="45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>
        <v>191294.4</v>
      </c>
      <c r="K1466" s="107">
        <v>0</v>
      </c>
      <c r="L1466" s="105">
        <v>197978.5</v>
      </c>
      <c r="M1466" s="105">
        <v>0</v>
      </c>
      <c r="N1466" s="106">
        <v>136812.32999999999</v>
      </c>
      <c r="O1466" s="107">
        <v>0</v>
      </c>
      <c r="P1466" s="105">
        <v>140440.54999999999</v>
      </c>
      <c r="Q1466" s="105">
        <v>0</v>
      </c>
      <c r="R1466" s="106">
        <v>201352.55</v>
      </c>
      <c r="S1466" s="107">
        <v>0</v>
      </c>
      <c r="T1466" s="105">
        <v>221429.08</v>
      </c>
      <c r="U1466" s="105">
        <v>0</v>
      </c>
      <c r="V1466" s="106">
        <v>250228.27</v>
      </c>
      <c r="W1466" s="107">
        <v>0</v>
      </c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1718</v>
      </c>
      <c r="B1467" s="111" t="s">
        <v>1108</v>
      </c>
      <c r="C1467" s="112" t="s">
        <v>1109</v>
      </c>
      <c r="D1467" s="21">
        <f t="shared" si="44"/>
        <v>1439746.1300000001</v>
      </c>
      <c r="E1467" s="24">
        <f t="shared" si="45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>
        <v>196363.45</v>
      </c>
      <c r="K1467" s="107">
        <v>0</v>
      </c>
      <c r="L1467" s="105">
        <v>213893.5</v>
      </c>
      <c r="M1467" s="105">
        <v>0</v>
      </c>
      <c r="N1467" s="106">
        <v>128059</v>
      </c>
      <c r="O1467" s="107">
        <v>0</v>
      </c>
      <c r="P1467" s="105">
        <v>161954.1</v>
      </c>
      <c r="Q1467" s="105">
        <v>0</v>
      </c>
      <c r="R1467" s="106">
        <v>92466.9</v>
      </c>
      <c r="S1467" s="107">
        <v>0</v>
      </c>
      <c r="T1467" s="105">
        <v>218442.5</v>
      </c>
      <c r="U1467" s="105">
        <v>0</v>
      </c>
      <c r="V1467" s="106">
        <v>192807.1</v>
      </c>
      <c r="W1467" s="107">
        <v>0</v>
      </c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1718</v>
      </c>
      <c r="B1468" s="111" t="s">
        <v>1110</v>
      </c>
      <c r="C1468" s="112" t="s">
        <v>1111</v>
      </c>
      <c r="D1468" s="21">
        <f t="shared" si="44"/>
        <v>465429</v>
      </c>
      <c r="E1468" s="24">
        <f t="shared" si="45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106">
        <v>45670</v>
      </c>
      <c r="K1468" s="107">
        <v>0</v>
      </c>
      <c r="L1468" s="113">
        <v>48454</v>
      </c>
      <c r="M1468" s="113">
        <v>0</v>
      </c>
      <c r="N1468" s="31">
        <v>50007</v>
      </c>
      <c r="O1468" s="32">
        <v>0</v>
      </c>
      <c r="P1468" s="105">
        <v>72329</v>
      </c>
      <c r="Q1468" s="105">
        <v>0</v>
      </c>
      <c r="R1468" s="31">
        <v>55914</v>
      </c>
      <c r="S1468" s="32">
        <v>0</v>
      </c>
      <c r="T1468" s="113">
        <v>49102</v>
      </c>
      <c r="U1468" s="113">
        <v>0</v>
      </c>
      <c r="V1468" s="31">
        <v>55284</v>
      </c>
      <c r="W1468" s="32">
        <v>0</v>
      </c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1718</v>
      </c>
      <c r="B1469" s="111" t="s">
        <v>1112</v>
      </c>
      <c r="C1469" s="112" t="s">
        <v>1113</v>
      </c>
      <c r="D1469" s="21">
        <f t="shared" si="44"/>
        <v>347354.13</v>
      </c>
      <c r="E1469" s="24">
        <f t="shared" si="45"/>
        <v>0</v>
      </c>
      <c r="F1469" s="104"/>
      <c r="G1469" s="104"/>
      <c r="H1469" s="105"/>
      <c r="I1469" s="105"/>
      <c r="J1469" s="31"/>
      <c r="K1469" s="32"/>
      <c r="L1469" s="105">
        <v>61800</v>
      </c>
      <c r="M1469" s="105">
        <v>0</v>
      </c>
      <c r="N1469" s="106">
        <v>0</v>
      </c>
      <c r="O1469" s="107">
        <v>0</v>
      </c>
      <c r="P1469" s="113">
        <v>0</v>
      </c>
      <c r="Q1469" s="113">
        <v>0</v>
      </c>
      <c r="R1469" s="106">
        <v>97850</v>
      </c>
      <c r="S1469" s="107">
        <v>0</v>
      </c>
      <c r="T1469" s="105">
        <v>142550</v>
      </c>
      <c r="U1469" s="105">
        <v>0</v>
      </c>
      <c r="V1469" s="106">
        <v>0</v>
      </c>
      <c r="W1469" s="107">
        <v>0</v>
      </c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1718</v>
      </c>
      <c r="B1470" s="111" t="s">
        <v>1114</v>
      </c>
      <c r="C1470" s="112" t="s">
        <v>1115</v>
      </c>
      <c r="D1470" s="21">
        <f t="shared" si="44"/>
        <v>181589.85</v>
      </c>
      <c r="E1470" s="24">
        <f t="shared" si="45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>
        <v>45154.13</v>
      </c>
      <c r="K1470" s="107">
        <v>0</v>
      </c>
      <c r="L1470" s="105">
        <v>37204.44</v>
      </c>
      <c r="M1470" s="105">
        <v>0</v>
      </c>
      <c r="N1470" s="106">
        <v>21447.5</v>
      </c>
      <c r="O1470" s="107">
        <v>0</v>
      </c>
      <c r="P1470" s="105">
        <v>36969.08</v>
      </c>
      <c r="Q1470" s="105">
        <v>0</v>
      </c>
      <c r="R1470" s="106">
        <v>13850.03</v>
      </c>
      <c r="S1470" s="107">
        <v>0</v>
      </c>
      <c r="T1470" s="105">
        <v>8766.7000000000007</v>
      </c>
      <c r="U1470" s="105">
        <v>0</v>
      </c>
      <c r="V1470" s="106">
        <v>31266.18</v>
      </c>
      <c r="W1470" s="107">
        <v>0</v>
      </c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1718</v>
      </c>
      <c r="B1471" s="111" t="s">
        <v>1116</v>
      </c>
      <c r="C1471" s="112" t="s">
        <v>1117</v>
      </c>
      <c r="D1471" s="21">
        <f t="shared" si="44"/>
        <v>9740</v>
      </c>
      <c r="E1471" s="24">
        <f t="shared" si="45"/>
        <v>0</v>
      </c>
      <c r="F1471" s="104"/>
      <c r="G1471" s="104"/>
      <c r="H1471" s="113"/>
      <c r="I1471" s="113"/>
      <c r="J1471" s="106"/>
      <c r="K1471" s="107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1718</v>
      </c>
      <c r="B1472" s="111" t="s">
        <v>1118</v>
      </c>
      <c r="C1472" s="112" t="s">
        <v>1119</v>
      </c>
      <c r="D1472" s="21">
        <f t="shared" si="44"/>
        <v>208680</v>
      </c>
      <c r="E1472" s="24">
        <f t="shared" si="45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>
        <v>9740</v>
      </c>
      <c r="K1472" s="32">
        <v>0</v>
      </c>
      <c r="L1472" s="113">
        <v>29950</v>
      </c>
      <c r="M1472" s="113">
        <v>0</v>
      </c>
      <c r="N1472" s="31">
        <v>0</v>
      </c>
      <c r="O1472" s="32">
        <v>0</v>
      </c>
      <c r="P1472" s="113">
        <v>3300</v>
      </c>
      <c r="Q1472" s="113">
        <v>0</v>
      </c>
      <c r="R1472" s="31">
        <v>67230</v>
      </c>
      <c r="S1472" s="32">
        <v>0</v>
      </c>
      <c r="T1472" s="113">
        <v>45090</v>
      </c>
      <c r="U1472" s="113">
        <v>0</v>
      </c>
      <c r="V1472" s="31">
        <v>57310</v>
      </c>
      <c r="W1472" s="32">
        <v>0</v>
      </c>
      <c r="X1472" s="113"/>
      <c r="Y1472" s="113"/>
      <c r="Z1472" s="31"/>
      <c r="AA1472" s="32"/>
      <c r="AB1472" s="113"/>
      <c r="AC1472" s="113"/>
      <c r="AD1472" s="33" t="s">
        <v>1700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1718</v>
      </c>
      <c r="B1473" s="111" t="s">
        <v>1120</v>
      </c>
      <c r="C1473" s="112" t="s">
        <v>1121</v>
      </c>
      <c r="D1473" s="21">
        <f t="shared" si="44"/>
        <v>0</v>
      </c>
      <c r="E1473" s="24">
        <f t="shared" si="45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1718</v>
      </c>
      <c r="B1474" s="111" t="s">
        <v>1122</v>
      </c>
      <c r="C1474" s="112" t="s">
        <v>1123</v>
      </c>
      <c r="D1474" s="21">
        <f t="shared" si="44"/>
        <v>0</v>
      </c>
      <c r="E1474" s="24">
        <f t="shared" si="45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1718</v>
      </c>
      <c r="B1475" s="111" t="s">
        <v>1124</v>
      </c>
      <c r="C1475" s="112" t="s">
        <v>1125</v>
      </c>
      <c r="D1475" s="21">
        <f t="shared" ref="D1475:D1538" si="46">F1475+H1475+J1476+L1475+N1475+P1475+R1475+T1475+V1475+X1475+Z1475+AB1475</f>
        <v>0</v>
      </c>
      <c r="E1475" s="24">
        <f t="shared" ref="E1475:E1538" si="47">G1475+I1475+K1476+M1475+O1475+Q1475+S1475+U1475+W1475+Y1475+AA1475+AC1475</f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1718</v>
      </c>
      <c r="B1476" s="111" t="s">
        <v>1126</v>
      </c>
      <c r="C1476" s="112" t="s">
        <v>1127</v>
      </c>
      <c r="D1476" s="21">
        <f t="shared" si="46"/>
        <v>0</v>
      </c>
      <c r="E1476" s="24">
        <f t="shared" si="47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1718</v>
      </c>
      <c r="B1477" s="111" t="s">
        <v>1128</v>
      </c>
      <c r="C1477" s="112" t="s">
        <v>1129</v>
      </c>
      <c r="D1477" s="21">
        <f t="shared" si="46"/>
        <v>0</v>
      </c>
      <c r="E1477" s="24">
        <f t="shared" si="47"/>
        <v>0</v>
      </c>
      <c r="F1477" s="104"/>
      <c r="G1477" s="104"/>
      <c r="H1477" s="105"/>
      <c r="I1477" s="105"/>
      <c r="J1477" s="31"/>
      <c r="K1477" s="32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1718</v>
      </c>
      <c r="B1478" s="111" t="s">
        <v>1130</v>
      </c>
      <c r="C1478" s="112" t="s">
        <v>1131</v>
      </c>
      <c r="D1478" s="21">
        <f t="shared" si="46"/>
        <v>0</v>
      </c>
      <c r="E1478" s="24">
        <f t="shared" si="47"/>
        <v>0</v>
      </c>
      <c r="F1478" s="104"/>
      <c r="G1478" s="104"/>
      <c r="H1478" s="113"/>
      <c r="I1478" s="113"/>
      <c r="J1478" s="106"/>
      <c r="K1478" s="107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1718</v>
      </c>
      <c r="B1479" s="111" t="s">
        <v>1132</v>
      </c>
      <c r="C1479" s="112" t="s">
        <v>1133</v>
      </c>
      <c r="D1479" s="21">
        <f t="shared" si="46"/>
        <v>0</v>
      </c>
      <c r="E1479" s="24">
        <f t="shared" si="47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1718</v>
      </c>
      <c r="B1480" s="111" t="s">
        <v>1134</v>
      </c>
      <c r="C1480" s="112" t="s">
        <v>1135</v>
      </c>
      <c r="D1480" s="21">
        <f t="shared" si="46"/>
        <v>12000</v>
      </c>
      <c r="E1480" s="24">
        <f t="shared" si="47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1718</v>
      </c>
      <c r="B1481" s="111" t="s">
        <v>1136</v>
      </c>
      <c r="C1481" s="112" t="s">
        <v>1137</v>
      </c>
      <c r="D1481" s="21">
        <f t="shared" si="46"/>
        <v>107530</v>
      </c>
      <c r="E1481" s="24">
        <f t="shared" si="47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>
        <v>12000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0</v>
      </c>
      <c r="Q1481" s="113">
        <v>0</v>
      </c>
      <c r="R1481" s="31">
        <v>1040</v>
      </c>
      <c r="S1481" s="32">
        <v>0</v>
      </c>
      <c r="T1481" s="113">
        <v>40270</v>
      </c>
      <c r="U1481" s="113">
        <v>0</v>
      </c>
      <c r="V1481" s="31">
        <v>53740</v>
      </c>
      <c r="W1481" s="32">
        <v>0</v>
      </c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1718</v>
      </c>
      <c r="B1482" s="111" t="s">
        <v>1138</v>
      </c>
      <c r="C1482" s="112" t="s">
        <v>1624</v>
      </c>
      <c r="D1482" s="21">
        <f t="shared" si="46"/>
        <v>11158</v>
      </c>
      <c r="E1482" s="24">
        <f t="shared" si="47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>
        <v>11158</v>
      </c>
      <c r="W1482" s="32">
        <v>0</v>
      </c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1718</v>
      </c>
      <c r="B1483" s="111" t="s">
        <v>1139</v>
      </c>
      <c r="C1483" s="112" t="s">
        <v>1140</v>
      </c>
      <c r="D1483" s="21">
        <f t="shared" si="46"/>
        <v>1920</v>
      </c>
      <c r="E1483" s="24">
        <f t="shared" si="47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1718</v>
      </c>
      <c r="B1484" s="111" t="s">
        <v>1141</v>
      </c>
      <c r="C1484" s="112" t="s">
        <v>1625</v>
      </c>
      <c r="D1484" s="21">
        <f t="shared" si="46"/>
        <v>250268</v>
      </c>
      <c r="E1484" s="24">
        <f t="shared" si="47"/>
        <v>0</v>
      </c>
      <c r="F1484" s="104">
        <v>5110</v>
      </c>
      <c r="G1484" s="104">
        <v>0</v>
      </c>
      <c r="H1484" s="113">
        <v>0</v>
      </c>
      <c r="I1484" s="113">
        <v>0</v>
      </c>
      <c r="J1484" s="31">
        <v>1920</v>
      </c>
      <c r="K1484" s="32">
        <v>0</v>
      </c>
      <c r="L1484" s="113">
        <v>0</v>
      </c>
      <c r="M1484" s="113">
        <v>0</v>
      </c>
      <c r="N1484" s="31">
        <v>0</v>
      </c>
      <c r="O1484" s="32">
        <v>0</v>
      </c>
      <c r="P1484" s="113">
        <v>0</v>
      </c>
      <c r="Q1484" s="113">
        <v>0</v>
      </c>
      <c r="R1484" s="31">
        <v>16160</v>
      </c>
      <c r="S1484" s="32">
        <v>0</v>
      </c>
      <c r="T1484" s="113">
        <v>0</v>
      </c>
      <c r="U1484" s="113">
        <v>0</v>
      </c>
      <c r="V1484" s="31">
        <v>3500</v>
      </c>
      <c r="W1484" s="32">
        <v>0</v>
      </c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1718</v>
      </c>
      <c r="B1485" s="111" t="s">
        <v>1142</v>
      </c>
      <c r="C1485" s="112" t="s">
        <v>1143</v>
      </c>
      <c r="D1485" s="21">
        <f t="shared" si="46"/>
        <v>2506714.75</v>
      </c>
      <c r="E1485" s="24">
        <f t="shared" si="47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31">
        <v>225498</v>
      </c>
      <c r="K1485" s="32">
        <v>0</v>
      </c>
      <c r="L1485" s="105">
        <v>224243.5</v>
      </c>
      <c r="M1485" s="105">
        <v>0</v>
      </c>
      <c r="N1485" s="106">
        <v>185700</v>
      </c>
      <c r="O1485" s="107">
        <v>0</v>
      </c>
      <c r="P1485" s="113">
        <v>169700</v>
      </c>
      <c r="Q1485" s="113">
        <v>0</v>
      </c>
      <c r="R1485" s="106">
        <v>194826.25</v>
      </c>
      <c r="S1485" s="107">
        <v>0</v>
      </c>
      <c r="T1485" s="105">
        <v>167720</v>
      </c>
      <c r="U1485" s="105">
        <v>0</v>
      </c>
      <c r="V1485" s="106">
        <v>182174</v>
      </c>
      <c r="W1485" s="107">
        <v>0</v>
      </c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1718</v>
      </c>
      <c r="B1486" s="111" t="s">
        <v>1144</v>
      </c>
      <c r="C1486" s="112" t="s">
        <v>1626</v>
      </c>
      <c r="D1486" s="21">
        <f t="shared" si="46"/>
        <v>183227</v>
      </c>
      <c r="E1486" s="24">
        <f t="shared" si="47"/>
        <v>0</v>
      </c>
      <c r="F1486" s="104"/>
      <c r="G1486" s="104"/>
      <c r="H1486" s="113">
        <v>25669.5</v>
      </c>
      <c r="I1486" s="113">
        <v>0</v>
      </c>
      <c r="J1486" s="106">
        <v>36641</v>
      </c>
      <c r="K1486" s="107">
        <v>0</v>
      </c>
      <c r="L1486" s="113">
        <v>36675</v>
      </c>
      <c r="M1486" s="113">
        <v>0</v>
      </c>
      <c r="N1486" s="31">
        <v>23501.5</v>
      </c>
      <c r="O1486" s="32">
        <v>0</v>
      </c>
      <c r="P1486" s="105">
        <v>0</v>
      </c>
      <c r="Q1486" s="105">
        <v>0</v>
      </c>
      <c r="R1486" s="31">
        <v>44842.5</v>
      </c>
      <c r="S1486" s="32">
        <v>0</v>
      </c>
      <c r="T1486" s="113">
        <v>16972.5</v>
      </c>
      <c r="U1486" s="113">
        <v>0</v>
      </c>
      <c r="V1486" s="31">
        <v>35566</v>
      </c>
      <c r="W1486" s="32">
        <v>0</v>
      </c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1718</v>
      </c>
      <c r="B1487" s="111" t="s">
        <v>1145</v>
      </c>
      <c r="C1487" s="112" t="s">
        <v>1627</v>
      </c>
      <c r="D1487" s="21">
        <f t="shared" si="46"/>
        <v>490000</v>
      </c>
      <c r="E1487" s="24">
        <f t="shared" si="47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>
        <v>490000</v>
      </c>
      <c r="O1487" s="32">
        <v>0</v>
      </c>
      <c r="P1487" s="113">
        <v>0</v>
      </c>
      <c r="Q1487" s="113">
        <v>0</v>
      </c>
      <c r="R1487" s="31">
        <v>0</v>
      </c>
      <c r="S1487" s="32">
        <v>0</v>
      </c>
      <c r="T1487" s="113">
        <v>0</v>
      </c>
      <c r="U1487" s="113">
        <v>0</v>
      </c>
      <c r="V1487" s="31">
        <v>0</v>
      </c>
      <c r="W1487" s="32">
        <v>0</v>
      </c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1718</v>
      </c>
      <c r="B1488" s="111" t="s">
        <v>1628</v>
      </c>
      <c r="C1488" s="112" t="s">
        <v>1629</v>
      </c>
      <c r="D1488" s="21">
        <f t="shared" si="46"/>
        <v>0</v>
      </c>
      <c r="E1488" s="24">
        <f t="shared" si="47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1718</v>
      </c>
      <c r="B1489" s="111" t="s">
        <v>1146</v>
      </c>
      <c r="C1489" s="112" t="s">
        <v>1630</v>
      </c>
      <c r="D1489" s="21">
        <f t="shared" si="46"/>
        <v>0</v>
      </c>
      <c r="E1489" s="24">
        <f t="shared" si="47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1718</v>
      </c>
      <c r="B1490" s="111" t="s">
        <v>1147</v>
      </c>
      <c r="C1490" s="112" t="s">
        <v>1631</v>
      </c>
      <c r="D1490" s="21">
        <f t="shared" si="46"/>
        <v>0</v>
      </c>
      <c r="E1490" s="24">
        <f t="shared" si="47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1718</v>
      </c>
      <c r="B1491" s="111" t="s">
        <v>1148</v>
      </c>
      <c r="C1491" s="112" t="s">
        <v>1149</v>
      </c>
      <c r="D1491" s="21">
        <f t="shared" si="46"/>
        <v>492175</v>
      </c>
      <c r="E1491" s="24">
        <f t="shared" si="47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1718</v>
      </c>
      <c r="B1492" s="111" t="s">
        <v>1150</v>
      </c>
      <c r="C1492" s="112" t="s">
        <v>1632</v>
      </c>
      <c r="D1492" s="21">
        <f t="shared" si="46"/>
        <v>3932767.5</v>
      </c>
      <c r="E1492" s="24">
        <f t="shared" si="47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>
        <v>492175</v>
      </c>
      <c r="K1492" s="32">
        <v>0</v>
      </c>
      <c r="L1492" s="113">
        <v>529615</v>
      </c>
      <c r="M1492" s="113">
        <v>0</v>
      </c>
      <c r="N1492" s="31">
        <v>407305</v>
      </c>
      <c r="O1492" s="32">
        <v>0</v>
      </c>
      <c r="P1492" s="113">
        <v>434655</v>
      </c>
      <c r="Q1492" s="113">
        <v>0</v>
      </c>
      <c r="R1492" s="31">
        <v>635575</v>
      </c>
      <c r="S1492" s="32">
        <v>0</v>
      </c>
      <c r="T1492" s="113">
        <v>499457.5</v>
      </c>
      <c r="U1492" s="113">
        <v>0</v>
      </c>
      <c r="V1492" s="31">
        <v>450970</v>
      </c>
      <c r="W1492" s="32">
        <v>0</v>
      </c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1718</v>
      </c>
      <c r="B1493" s="111" t="s">
        <v>1151</v>
      </c>
      <c r="C1493" s="112" t="s">
        <v>1633</v>
      </c>
      <c r="D1493" s="21">
        <f t="shared" si="46"/>
        <v>551730</v>
      </c>
      <c r="E1493" s="24">
        <f t="shared" si="47"/>
        <v>900</v>
      </c>
      <c r="F1493" s="104">
        <v>62730</v>
      </c>
      <c r="G1493" s="104">
        <v>0</v>
      </c>
      <c r="H1493" s="113">
        <v>63787.5</v>
      </c>
      <c r="I1493" s="113">
        <v>0</v>
      </c>
      <c r="J1493" s="31">
        <v>72907.5</v>
      </c>
      <c r="K1493" s="32">
        <v>0</v>
      </c>
      <c r="L1493" s="113">
        <v>84135</v>
      </c>
      <c r="M1493" s="113">
        <v>0</v>
      </c>
      <c r="N1493" s="31">
        <v>59542.5</v>
      </c>
      <c r="O1493" s="32">
        <v>0</v>
      </c>
      <c r="P1493" s="113">
        <v>50512.5</v>
      </c>
      <c r="Q1493" s="113">
        <v>0</v>
      </c>
      <c r="R1493" s="31">
        <v>104437.5</v>
      </c>
      <c r="S1493" s="32">
        <v>0</v>
      </c>
      <c r="T1493" s="113">
        <v>66622.5</v>
      </c>
      <c r="U1493" s="113">
        <v>900</v>
      </c>
      <c r="V1493" s="31">
        <v>59962.5</v>
      </c>
      <c r="W1493" s="32">
        <v>0</v>
      </c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1718</v>
      </c>
      <c r="B1494" s="111" t="s">
        <v>1152</v>
      </c>
      <c r="C1494" s="112" t="s">
        <v>1634</v>
      </c>
      <c r="D1494" s="21">
        <f t="shared" si="46"/>
        <v>0</v>
      </c>
      <c r="E1494" s="24">
        <f t="shared" si="47"/>
        <v>0</v>
      </c>
      <c r="F1494" s="104"/>
      <c r="G1494" s="104"/>
      <c r="H1494" s="105"/>
      <c r="I1494" s="105"/>
      <c r="J1494" s="31"/>
      <c r="K1494" s="32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1718</v>
      </c>
      <c r="B1495" s="111" t="s">
        <v>1153</v>
      </c>
      <c r="C1495" s="112" t="s">
        <v>1635</v>
      </c>
      <c r="D1495" s="21">
        <f t="shared" si="46"/>
        <v>1950</v>
      </c>
      <c r="E1495" s="24">
        <f t="shared" si="47"/>
        <v>0</v>
      </c>
      <c r="F1495" s="104"/>
      <c r="G1495" s="104"/>
      <c r="H1495" s="105"/>
      <c r="I1495" s="105"/>
      <c r="J1495" s="106"/>
      <c r="K1495" s="107"/>
      <c r="L1495" s="105">
        <v>750</v>
      </c>
      <c r="M1495" s="105">
        <v>0</v>
      </c>
      <c r="N1495" s="106">
        <v>0</v>
      </c>
      <c r="O1495" s="107">
        <v>0</v>
      </c>
      <c r="P1495" s="105">
        <v>0</v>
      </c>
      <c r="Q1495" s="105">
        <v>0</v>
      </c>
      <c r="R1495" s="106">
        <v>1200</v>
      </c>
      <c r="S1495" s="107">
        <v>0</v>
      </c>
      <c r="T1495" s="105">
        <v>0</v>
      </c>
      <c r="U1495" s="105">
        <v>0</v>
      </c>
      <c r="V1495" s="106">
        <v>0</v>
      </c>
      <c r="W1495" s="107">
        <v>0</v>
      </c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1718</v>
      </c>
      <c r="B1496" s="111" t="s">
        <v>1154</v>
      </c>
      <c r="C1496" s="112" t="s">
        <v>1636</v>
      </c>
      <c r="D1496" s="21">
        <f t="shared" si="46"/>
        <v>20000</v>
      </c>
      <c r="E1496" s="24">
        <f t="shared" si="47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1718</v>
      </c>
      <c r="B1497" s="111" t="s">
        <v>1155</v>
      </c>
      <c r="C1497" s="112" t="s">
        <v>1156</v>
      </c>
      <c r="D1497" s="21">
        <f t="shared" si="46"/>
        <v>170000</v>
      </c>
      <c r="E1497" s="24">
        <f t="shared" si="47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106">
        <v>20000</v>
      </c>
      <c r="K1497" s="107">
        <v>0</v>
      </c>
      <c r="L1497" s="113">
        <v>20000</v>
      </c>
      <c r="M1497" s="113">
        <v>0</v>
      </c>
      <c r="N1497" s="31">
        <v>20000</v>
      </c>
      <c r="O1497" s="32">
        <v>0</v>
      </c>
      <c r="P1497" s="105">
        <v>20000</v>
      </c>
      <c r="Q1497" s="105">
        <v>0</v>
      </c>
      <c r="R1497" s="31">
        <v>20000</v>
      </c>
      <c r="S1497" s="32">
        <v>0</v>
      </c>
      <c r="T1497" s="113">
        <v>20000</v>
      </c>
      <c r="U1497" s="113">
        <v>0</v>
      </c>
      <c r="V1497" s="31">
        <v>0</v>
      </c>
      <c r="W1497" s="32">
        <v>0</v>
      </c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1718</v>
      </c>
      <c r="B1498" s="111" t="s">
        <v>1157</v>
      </c>
      <c r="C1498" s="112" t="s">
        <v>1158</v>
      </c>
      <c r="D1498" s="21">
        <f t="shared" si="46"/>
        <v>160000</v>
      </c>
      <c r="E1498" s="24">
        <f t="shared" si="47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10000</v>
      </c>
      <c r="O1498" s="32">
        <v>0</v>
      </c>
      <c r="P1498" s="113">
        <v>20000</v>
      </c>
      <c r="Q1498" s="113">
        <v>0</v>
      </c>
      <c r="R1498" s="31">
        <v>20000</v>
      </c>
      <c r="S1498" s="32">
        <v>0</v>
      </c>
      <c r="T1498" s="113">
        <v>20000</v>
      </c>
      <c r="U1498" s="113">
        <v>0</v>
      </c>
      <c r="V1498" s="31">
        <v>0</v>
      </c>
      <c r="W1498" s="32">
        <v>0</v>
      </c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1718</v>
      </c>
      <c r="B1499" s="111" t="s">
        <v>1159</v>
      </c>
      <c r="C1499" s="112" t="s">
        <v>1160</v>
      </c>
      <c r="D1499" s="21">
        <f t="shared" si="46"/>
        <v>30600</v>
      </c>
      <c r="E1499" s="24">
        <f t="shared" si="47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1718</v>
      </c>
      <c r="B1500" s="111" t="s">
        <v>1161</v>
      </c>
      <c r="C1500" s="112" t="s">
        <v>1637</v>
      </c>
      <c r="D1500" s="21">
        <f t="shared" si="46"/>
        <v>226990</v>
      </c>
      <c r="E1500" s="24">
        <f t="shared" si="47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>
        <v>30600</v>
      </c>
      <c r="K1500" s="32">
        <v>0</v>
      </c>
      <c r="L1500" s="113">
        <v>25800</v>
      </c>
      <c r="M1500" s="113">
        <v>0</v>
      </c>
      <c r="N1500" s="31">
        <v>31020</v>
      </c>
      <c r="O1500" s="32">
        <v>0</v>
      </c>
      <c r="P1500" s="113">
        <v>33600</v>
      </c>
      <c r="Q1500" s="113">
        <v>0</v>
      </c>
      <c r="R1500" s="31">
        <v>25450</v>
      </c>
      <c r="S1500" s="32">
        <v>0</v>
      </c>
      <c r="T1500" s="113">
        <v>10500</v>
      </c>
      <c r="U1500" s="113">
        <v>0</v>
      </c>
      <c r="V1500" s="31">
        <v>39000</v>
      </c>
      <c r="W1500" s="32">
        <v>0</v>
      </c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1718</v>
      </c>
      <c r="B1501" s="111" t="s">
        <v>1162</v>
      </c>
      <c r="C1501" s="112" t="s">
        <v>1163</v>
      </c>
      <c r="D1501" s="21">
        <f t="shared" si="46"/>
        <v>54500</v>
      </c>
      <c r="E1501" s="24">
        <f t="shared" si="47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31">
        <v>3900</v>
      </c>
      <c r="K1501" s="32">
        <v>0</v>
      </c>
      <c r="L1501" s="105">
        <v>3900</v>
      </c>
      <c r="M1501" s="105">
        <v>0</v>
      </c>
      <c r="N1501" s="106">
        <v>3900</v>
      </c>
      <c r="O1501" s="107">
        <v>0</v>
      </c>
      <c r="P1501" s="113">
        <v>0</v>
      </c>
      <c r="Q1501" s="113">
        <v>0</v>
      </c>
      <c r="R1501" s="106">
        <v>0</v>
      </c>
      <c r="S1501" s="107">
        <v>0</v>
      </c>
      <c r="T1501" s="105">
        <v>0</v>
      </c>
      <c r="U1501" s="105">
        <v>0</v>
      </c>
      <c r="V1501" s="106">
        <v>2000</v>
      </c>
      <c r="W1501" s="107">
        <v>0</v>
      </c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1718</v>
      </c>
      <c r="B1502" s="111" t="s">
        <v>1164</v>
      </c>
      <c r="C1502" s="112" t="s">
        <v>1638</v>
      </c>
      <c r="D1502" s="21">
        <f t="shared" si="46"/>
        <v>55477</v>
      </c>
      <c r="E1502" s="24">
        <f t="shared" si="47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>
        <v>0</v>
      </c>
      <c r="S1502" s="107">
        <v>0</v>
      </c>
      <c r="T1502" s="105">
        <v>1500</v>
      </c>
      <c r="U1502" s="105">
        <v>0</v>
      </c>
      <c r="V1502" s="106">
        <v>750</v>
      </c>
      <c r="W1502" s="107">
        <v>0</v>
      </c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1718</v>
      </c>
      <c r="B1503" s="111" t="s">
        <v>1165</v>
      </c>
      <c r="C1503" s="112" t="s">
        <v>1166</v>
      </c>
      <c r="D1503" s="21">
        <f t="shared" si="46"/>
        <v>423138.38999999996</v>
      </c>
      <c r="E1503" s="24">
        <f t="shared" si="47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>
        <v>49327</v>
      </c>
      <c r="K1503" s="107">
        <v>0</v>
      </c>
      <c r="L1503" s="105">
        <v>46581.87</v>
      </c>
      <c r="M1503" s="105">
        <v>0</v>
      </c>
      <c r="N1503" s="106">
        <v>42073.95</v>
      </c>
      <c r="O1503" s="107">
        <v>0</v>
      </c>
      <c r="P1503" s="105">
        <v>46581.87</v>
      </c>
      <c r="Q1503" s="105">
        <v>0</v>
      </c>
      <c r="R1503" s="106">
        <v>45079.23</v>
      </c>
      <c r="S1503" s="107">
        <v>0</v>
      </c>
      <c r="T1503" s="105">
        <v>46581.87</v>
      </c>
      <c r="U1503" s="105">
        <v>0</v>
      </c>
      <c r="V1503" s="106">
        <v>45079.23</v>
      </c>
      <c r="W1503" s="107">
        <v>0</v>
      </c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1718</v>
      </c>
      <c r="B1504" s="111" t="s">
        <v>1167</v>
      </c>
      <c r="C1504" s="112" t="s">
        <v>1639</v>
      </c>
      <c r="D1504" s="21">
        <f t="shared" si="46"/>
        <v>387271.19</v>
      </c>
      <c r="E1504" s="24">
        <f t="shared" si="47"/>
        <v>0.01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>
        <v>47733.22</v>
      </c>
      <c r="K1504" s="107">
        <v>0</v>
      </c>
      <c r="L1504" s="105">
        <v>47733.23</v>
      </c>
      <c r="M1504" s="105">
        <v>0</v>
      </c>
      <c r="N1504" s="106">
        <v>43113.88</v>
      </c>
      <c r="O1504" s="107">
        <v>0</v>
      </c>
      <c r="P1504" s="105">
        <v>47733.22</v>
      </c>
      <c r="Q1504" s="105">
        <v>0</v>
      </c>
      <c r="R1504" s="106">
        <v>46193.440000000002</v>
      </c>
      <c r="S1504" s="107">
        <v>0</v>
      </c>
      <c r="T1504" s="105">
        <v>47733.22</v>
      </c>
      <c r="U1504" s="105">
        <v>0</v>
      </c>
      <c r="V1504" s="106">
        <v>46193.440000000002</v>
      </c>
      <c r="W1504" s="107">
        <v>0</v>
      </c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1718</v>
      </c>
      <c r="B1505" s="111" t="s">
        <v>1168</v>
      </c>
      <c r="C1505" s="112" t="s">
        <v>1640</v>
      </c>
      <c r="D1505" s="21">
        <f t="shared" si="46"/>
        <v>73687.929999999993</v>
      </c>
      <c r="E1505" s="24">
        <f t="shared" si="47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>
        <v>8284.0300000000007</v>
      </c>
      <c r="K1505" s="107">
        <v>0.01</v>
      </c>
      <c r="L1505" s="105">
        <v>8284.0400000000009</v>
      </c>
      <c r="M1505" s="105">
        <v>0</v>
      </c>
      <c r="N1505" s="106">
        <v>7482.35</v>
      </c>
      <c r="O1505" s="107">
        <v>0</v>
      </c>
      <c r="P1505" s="105">
        <v>8284.0300000000007</v>
      </c>
      <c r="Q1505" s="105">
        <v>0</v>
      </c>
      <c r="R1505" s="106">
        <v>8016.81</v>
      </c>
      <c r="S1505" s="107">
        <v>0</v>
      </c>
      <c r="T1505" s="105">
        <v>8284.0300000000007</v>
      </c>
      <c r="U1505" s="105">
        <v>0</v>
      </c>
      <c r="V1505" s="106">
        <v>8016.81</v>
      </c>
      <c r="W1505" s="107">
        <v>0</v>
      </c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1718</v>
      </c>
      <c r="B1506" s="111" t="s">
        <v>1169</v>
      </c>
      <c r="C1506" s="112" t="s">
        <v>1641</v>
      </c>
      <c r="D1506" s="21">
        <f t="shared" si="46"/>
        <v>60991.88</v>
      </c>
      <c r="E1506" s="24">
        <f t="shared" si="47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106">
        <v>7993.64</v>
      </c>
      <c r="K1506" s="107">
        <v>0</v>
      </c>
      <c r="L1506" s="113">
        <v>7993.64</v>
      </c>
      <c r="M1506" s="113">
        <v>0</v>
      </c>
      <c r="N1506" s="31">
        <v>7189.75</v>
      </c>
      <c r="O1506" s="32">
        <v>0</v>
      </c>
      <c r="P1506" s="105">
        <v>7701.14</v>
      </c>
      <c r="Q1506" s="105">
        <v>0</v>
      </c>
      <c r="R1506" s="31">
        <v>7399.92</v>
      </c>
      <c r="S1506" s="32">
        <v>0</v>
      </c>
      <c r="T1506" s="113">
        <v>7367.49</v>
      </c>
      <c r="U1506" s="113">
        <v>0</v>
      </c>
      <c r="V1506" s="31">
        <v>7129.83</v>
      </c>
      <c r="W1506" s="32">
        <v>0</v>
      </c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1718</v>
      </c>
      <c r="B1507" s="111" t="s">
        <v>1170</v>
      </c>
      <c r="C1507" s="112" t="s">
        <v>1171</v>
      </c>
      <c r="D1507" s="21">
        <f t="shared" si="46"/>
        <v>149.47999999999999</v>
      </c>
      <c r="E1507" s="24">
        <f t="shared" si="47"/>
        <v>0.01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1718</v>
      </c>
      <c r="B1508" s="111" t="s">
        <v>1172</v>
      </c>
      <c r="C1508" s="112" t="s">
        <v>1642</v>
      </c>
      <c r="D1508" s="21">
        <f t="shared" si="46"/>
        <v>1178.56</v>
      </c>
      <c r="E1508" s="24">
        <f t="shared" si="47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31">
        <v>149.47999999999999</v>
      </c>
      <c r="K1508" s="32">
        <v>0.01</v>
      </c>
      <c r="L1508" s="105">
        <v>149.47999999999999</v>
      </c>
      <c r="M1508" s="105">
        <v>0</v>
      </c>
      <c r="N1508" s="106">
        <v>135.01</v>
      </c>
      <c r="O1508" s="107">
        <v>0</v>
      </c>
      <c r="P1508" s="113">
        <v>149.47999999999999</v>
      </c>
      <c r="Q1508" s="113">
        <v>0</v>
      </c>
      <c r="R1508" s="106">
        <v>144.66</v>
      </c>
      <c r="S1508" s="107">
        <v>0</v>
      </c>
      <c r="T1508" s="105">
        <v>149.47999999999999</v>
      </c>
      <c r="U1508" s="105">
        <v>0</v>
      </c>
      <c r="V1508" s="106">
        <v>144.66</v>
      </c>
      <c r="W1508" s="107">
        <v>0</v>
      </c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1718</v>
      </c>
      <c r="B1509" s="111" t="s">
        <v>1173</v>
      </c>
      <c r="C1509" s="112" t="s">
        <v>1643</v>
      </c>
      <c r="D1509" s="21">
        <f t="shared" si="46"/>
        <v>0</v>
      </c>
      <c r="E1509" s="24">
        <f t="shared" si="47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1718</v>
      </c>
      <c r="B1510" s="111" t="s">
        <v>1174</v>
      </c>
      <c r="C1510" s="112" t="s">
        <v>1175</v>
      </c>
      <c r="D1510" s="21">
        <f t="shared" si="46"/>
        <v>0</v>
      </c>
      <c r="E1510" s="24">
        <f t="shared" si="47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1718</v>
      </c>
      <c r="B1511" s="111" t="s">
        <v>1176</v>
      </c>
      <c r="C1511" s="112" t="s">
        <v>1177</v>
      </c>
      <c r="D1511" s="21">
        <f t="shared" si="46"/>
        <v>0</v>
      </c>
      <c r="E1511" s="24">
        <f t="shared" si="47"/>
        <v>0</v>
      </c>
      <c r="F1511" s="104"/>
      <c r="G1511" s="104"/>
      <c r="H1511" s="113"/>
      <c r="I1511" s="113"/>
      <c r="J1511" s="106"/>
      <c r="K1511" s="107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1718</v>
      </c>
      <c r="B1512" s="111" t="s">
        <v>1178</v>
      </c>
      <c r="C1512" s="112" t="s">
        <v>1179</v>
      </c>
      <c r="D1512" s="21">
        <f t="shared" si="46"/>
        <v>0</v>
      </c>
      <c r="E1512" s="24">
        <f t="shared" si="47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1718</v>
      </c>
      <c r="B1513" s="111" t="s">
        <v>1180</v>
      </c>
      <c r="C1513" s="112" t="s">
        <v>1181</v>
      </c>
      <c r="D1513" s="21">
        <f t="shared" si="46"/>
        <v>0</v>
      </c>
      <c r="E1513" s="24">
        <f t="shared" si="47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1718</v>
      </c>
      <c r="B1514" s="111" t="s">
        <v>1182</v>
      </c>
      <c r="C1514" s="112" t="s">
        <v>1183</v>
      </c>
      <c r="D1514" s="21">
        <f t="shared" si="46"/>
        <v>0</v>
      </c>
      <c r="E1514" s="24">
        <f t="shared" si="47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1718</v>
      </c>
      <c r="B1515" s="111" t="s">
        <v>1184</v>
      </c>
      <c r="C1515" s="112" t="s">
        <v>1185</v>
      </c>
      <c r="D1515" s="21">
        <f t="shared" si="46"/>
        <v>0</v>
      </c>
      <c r="E1515" s="24">
        <f t="shared" si="47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1718</v>
      </c>
      <c r="B1516" s="111" t="s">
        <v>1186</v>
      </c>
      <c r="C1516" s="112" t="s">
        <v>1187</v>
      </c>
      <c r="D1516" s="21">
        <f t="shared" si="46"/>
        <v>0</v>
      </c>
      <c r="E1516" s="24">
        <f t="shared" si="47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1718</v>
      </c>
      <c r="B1517" s="111" t="s">
        <v>1188</v>
      </c>
      <c r="C1517" s="112" t="s">
        <v>1189</v>
      </c>
      <c r="D1517" s="21">
        <f t="shared" si="46"/>
        <v>15593.43</v>
      </c>
      <c r="E1517" s="24">
        <f t="shared" si="47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1718</v>
      </c>
      <c r="B1518" s="111" t="s">
        <v>1190</v>
      </c>
      <c r="C1518" s="112" t="s">
        <v>1191</v>
      </c>
      <c r="D1518" s="21">
        <f t="shared" si="46"/>
        <v>121855.05</v>
      </c>
      <c r="E1518" s="24">
        <f t="shared" si="47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>
        <v>15593.43</v>
      </c>
      <c r="K1518" s="32">
        <v>0</v>
      </c>
      <c r="L1518" s="113">
        <v>15593.43</v>
      </c>
      <c r="M1518" s="113">
        <v>0</v>
      </c>
      <c r="N1518" s="31">
        <v>14084.38</v>
      </c>
      <c r="O1518" s="32">
        <v>0</v>
      </c>
      <c r="P1518" s="113">
        <v>15593.42</v>
      </c>
      <c r="Q1518" s="113">
        <v>0</v>
      </c>
      <c r="R1518" s="31">
        <v>15090.41</v>
      </c>
      <c r="S1518" s="32">
        <v>0</v>
      </c>
      <c r="T1518" s="113">
        <v>15593.42</v>
      </c>
      <c r="U1518" s="113">
        <v>0</v>
      </c>
      <c r="V1518" s="31">
        <v>15090.41</v>
      </c>
      <c r="W1518" s="32">
        <v>0</v>
      </c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1718</v>
      </c>
      <c r="B1519" s="111" t="s">
        <v>1192</v>
      </c>
      <c r="C1519" s="112" t="s">
        <v>1193</v>
      </c>
      <c r="D1519" s="21">
        <f t="shared" si="46"/>
        <v>0</v>
      </c>
      <c r="E1519" s="24">
        <f t="shared" si="47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1718</v>
      </c>
      <c r="B1520" s="111" t="s">
        <v>1194</v>
      </c>
      <c r="C1520" s="112" t="s">
        <v>1195</v>
      </c>
      <c r="D1520" s="21">
        <f t="shared" si="46"/>
        <v>0</v>
      </c>
      <c r="E1520" s="24">
        <f t="shared" si="47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1718</v>
      </c>
      <c r="B1521" s="111" t="s">
        <v>1196</v>
      </c>
      <c r="C1521" s="112" t="s">
        <v>1197</v>
      </c>
      <c r="D1521" s="21">
        <f t="shared" si="46"/>
        <v>0</v>
      </c>
      <c r="E1521" s="24">
        <f t="shared" si="47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1718</v>
      </c>
      <c r="B1522" s="111" t="s">
        <v>1198</v>
      </c>
      <c r="C1522" s="112" t="s">
        <v>1199</v>
      </c>
      <c r="D1522" s="21">
        <f t="shared" si="46"/>
        <v>0</v>
      </c>
      <c r="E1522" s="24">
        <f t="shared" si="47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1718</v>
      </c>
      <c r="B1523" s="111" t="s">
        <v>1200</v>
      </c>
      <c r="C1523" s="112" t="s">
        <v>1201</v>
      </c>
      <c r="D1523" s="21">
        <f t="shared" si="46"/>
        <v>0</v>
      </c>
      <c r="E1523" s="24">
        <f t="shared" si="47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1718</v>
      </c>
      <c r="B1524" s="111" t="s">
        <v>1202</v>
      </c>
      <c r="C1524" s="112" t="s">
        <v>1203</v>
      </c>
      <c r="D1524" s="21">
        <f t="shared" si="46"/>
        <v>0</v>
      </c>
      <c r="E1524" s="24">
        <f t="shared" si="47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1718</v>
      </c>
      <c r="B1525" s="111" t="s">
        <v>1204</v>
      </c>
      <c r="C1525" s="112" t="s">
        <v>1205</v>
      </c>
      <c r="D1525" s="21">
        <f t="shared" si="46"/>
        <v>0</v>
      </c>
      <c r="E1525" s="24">
        <f t="shared" si="47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1718</v>
      </c>
      <c r="B1526" s="111" t="s">
        <v>1206</v>
      </c>
      <c r="C1526" s="112" t="s">
        <v>1207</v>
      </c>
      <c r="D1526" s="21">
        <f t="shared" si="46"/>
        <v>0</v>
      </c>
      <c r="E1526" s="24">
        <f t="shared" si="47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1718</v>
      </c>
      <c r="B1527" s="111" t="s">
        <v>1208</v>
      </c>
      <c r="C1527" s="112" t="s">
        <v>1209</v>
      </c>
      <c r="D1527" s="21">
        <f t="shared" si="46"/>
        <v>0</v>
      </c>
      <c r="E1527" s="24">
        <f t="shared" si="47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1718</v>
      </c>
      <c r="B1528" s="111" t="s">
        <v>1210</v>
      </c>
      <c r="C1528" s="112" t="s">
        <v>1644</v>
      </c>
      <c r="D1528" s="21">
        <f t="shared" si="46"/>
        <v>0</v>
      </c>
      <c r="E1528" s="24">
        <f t="shared" si="47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1718</v>
      </c>
      <c r="B1529" s="111" t="s">
        <v>1211</v>
      </c>
      <c r="C1529" s="112" t="s">
        <v>1212</v>
      </c>
      <c r="D1529" s="21">
        <f t="shared" si="46"/>
        <v>10211.07</v>
      </c>
      <c r="E1529" s="24">
        <f t="shared" si="47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1718</v>
      </c>
      <c r="B1530" s="111" t="s">
        <v>1213</v>
      </c>
      <c r="C1530" s="112" t="s">
        <v>1214</v>
      </c>
      <c r="D1530" s="21">
        <f t="shared" si="46"/>
        <v>287432.98</v>
      </c>
      <c r="E1530" s="24">
        <f t="shared" si="47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>
        <v>10211.07</v>
      </c>
      <c r="K1530" s="32">
        <v>0</v>
      </c>
      <c r="L1530" s="113">
        <v>10211.06</v>
      </c>
      <c r="M1530" s="113">
        <v>0</v>
      </c>
      <c r="N1530" s="31">
        <v>9222.89</v>
      </c>
      <c r="O1530" s="32">
        <v>0</v>
      </c>
      <c r="P1530" s="113">
        <v>10211.06</v>
      </c>
      <c r="Q1530" s="113">
        <v>0</v>
      </c>
      <c r="R1530" s="31">
        <v>103251.53</v>
      </c>
      <c r="S1530" s="32">
        <v>0</v>
      </c>
      <c r="T1530" s="113">
        <v>66516.399999999994</v>
      </c>
      <c r="U1530" s="113">
        <v>0</v>
      </c>
      <c r="V1530" s="31">
        <v>64370.71</v>
      </c>
      <c r="W1530" s="32">
        <v>0</v>
      </c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1718</v>
      </c>
      <c r="B1531" s="111" t="s">
        <v>1215</v>
      </c>
      <c r="C1531" s="112" t="s">
        <v>1216</v>
      </c>
      <c r="D1531" s="21">
        <f t="shared" si="46"/>
        <v>72249.490000000005</v>
      </c>
      <c r="E1531" s="24">
        <f t="shared" si="47"/>
        <v>7892.66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>
        <v>3078.9</v>
      </c>
      <c r="K1531" s="32">
        <v>0</v>
      </c>
      <c r="L1531" s="113">
        <v>3078.9</v>
      </c>
      <c r="M1531" s="113">
        <v>0</v>
      </c>
      <c r="N1531" s="31">
        <v>2780.94</v>
      </c>
      <c r="O1531" s="32">
        <v>0</v>
      </c>
      <c r="P1531" s="113">
        <v>4386.84</v>
      </c>
      <c r="Q1531" s="113">
        <v>0</v>
      </c>
      <c r="R1531" s="31">
        <v>6643.25</v>
      </c>
      <c r="S1531" s="32">
        <v>0</v>
      </c>
      <c r="T1531" s="113">
        <v>6864.69</v>
      </c>
      <c r="U1531" s="113">
        <v>0</v>
      </c>
      <c r="V1531" s="31">
        <v>6643.25</v>
      </c>
      <c r="W1531" s="32">
        <v>0</v>
      </c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1718</v>
      </c>
      <c r="B1532" s="111" t="s">
        <v>1217</v>
      </c>
      <c r="C1532" s="112" t="s">
        <v>1218</v>
      </c>
      <c r="D1532" s="21">
        <f t="shared" si="46"/>
        <v>279868.11</v>
      </c>
      <c r="E1532" s="24">
        <f t="shared" si="47"/>
        <v>71.819999999999993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31">
        <v>35793.14</v>
      </c>
      <c r="K1532" s="32">
        <v>0.01</v>
      </c>
      <c r="L1532" s="105">
        <v>35793.14</v>
      </c>
      <c r="M1532" s="105">
        <v>0</v>
      </c>
      <c r="N1532" s="106">
        <v>32329.29</v>
      </c>
      <c r="O1532" s="107">
        <v>0</v>
      </c>
      <c r="P1532" s="113">
        <v>35793.14</v>
      </c>
      <c r="Q1532" s="113">
        <v>0</v>
      </c>
      <c r="R1532" s="106">
        <v>34638.519999999997</v>
      </c>
      <c r="S1532" s="107">
        <v>0</v>
      </c>
      <c r="T1532" s="105">
        <v>35793.14</v>
      </c>
      <c r="U1532" s="105">
        <v>0</v>
      </c>
      <c r="V1532" s="106">
        <v>34638.519999999997</v>
      </c>
      <c r="W1532" s="107">
        <v>0</v>
      </c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1718</v>
      </c>
      <c r="B1533" s="111" t="s">
        <v>1219</v>
      </c>
      <c r="C1533" s="112" t="s">
        <v>1220</v>
      </c>
      <c r="D1533" s="21">
        <f t="shared" si="46"/>
        <v>3644.6499999999996</v>
      </c>
      <c r="E1533" s="24">
        <f t="shared" si="47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>
        <v>450.7</v>
      </c>
      <c r="K1533" s="107">
        <v>0</v>
      </c>
      <c r="L1533" s="105">
        <v>450.71</v>
      </c>
      <c r="M1533" s="105">
        <v>0</v>
      </c>
      <c r="N1533" s="106">
        <v>407.09</v>
      </c>
      <c r="O1533" s="107">
        <v>0</v>
      </c>
      <c r="P1533" s="105">
        <v>450.7</v>
      </c>
      <c r="Q1533" s="105">
        <v>0</v>
      </c>
      <c r="R1533" s="106">
        <v>436.16</v>
      </c>
      <c r="S1533" s="107">
        <v>0</v>
      </c>
      <c r="T1533" s="105">
        <v>450.7</v>
      </c>
      <c r="U1533" s="105">
        <v>0</v>
      </c>
      <c r="V1533" s="106">
        <v>556.36</v>
      </c>
      <c r="W1533" s="107">
        <v>0</v>
      </c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1718</v>
      </c>
      <c r="B1534" s="111" t="s">
        <v>1221</v>
      </c>
      <c r="C1534" s="112" t="s">
        <v>1222</v>
      </c>
      <c r="D1534" s="21">
        <f t="shared" si="46"/>
        <v>6289.99</v>
      </c>
      <c r="E1534" s="24">
        <f t="shared" si="47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1718</v>
      </c>
      <c r="B1535" s="111" t="s">
        <v>1223</v>
      </c>
      <c r="C1535" s="112" t="s">
        <v>1224</v>
      </c>
      <c r="D1535" s="21">
        <f t="shared" si="46"/>
        <v>49108.56</v>
      </c>
      <c r="E1535" s="24">
        <f t="shared" si="47"/>
        <v>0</v>
      </c>
      <c r="F1535" s="104">
        <v>6296.04</v>
      </c>
      <c r="G1535" s="104">
        <v>0</v>
      </c>
      <c r="H1535" s="113">
        <v>6087.09</v>
      </c>
      <c r="I1535" s="113">
        <v>0</v>
      </c>
      <c r="J1535" s="106">
        <v>6289.99</v>
      </c>
      <c r="K1535" s="107">
        <v>0</v>
      </c>
      <c r="L1535" s="113">
        <v>6289.99</v>
      </c>
      <c r="M1535" s="113">
        <v>0</v>
      </c>
      <c r="N1535" s="31">
        <v>5681.28</v>
      </c>
      <c r="O1535" s="32">
        <v>0</v>
      </c>
      <c r="P1535" s="105">
        <v>6289.99</v>
      </c>
      <c r="Q1535" s="105">
        <v>0</v>
      </c>
      <c r="R1535" s="31">
        <v>6087.09</v>
      </c>
      <c r="S1535" s="32">
        <v>0</v>
      </c>
      <c r="T1535" s="113">
        <v>6289.99</v>
      </c>
      <c r="U1535" s="113">
        <v>0</v>
      </c>
      <c r="V1535" s="31">
        <v>6087.09</v>
      </c>
      <c r="W1535" s="32">
        <v>0</v>
      </c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1718</v>
      </c>
      <c r="B1536" s="111" t="s">
        <v>1225</v>
      </c>
      <c r="C1536" s="112" t="s">
        <v>1226</v>
      </c>
      <c r="D1536" s="21">
        <f t="shared" si="46"/>
        <v>4278.8500000000004</v>
      </c>
      <c r="E1536" s="24">
        <f t="shared" si="47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1718</v>
      </c>
      <c r="B1537" s="111" t="s">
        <v>1227</v>
      </c>
      <c r="C1537" s="112" t="s">
        <v>1228</v>
      </c>
      <c r="D1537" s="21">
        <f t="shared" si="46"/>
        <v>46421.71</v>
      </c>
      <c r="E1537" s="24">
        <f t="shared" si="47"/>
        <v>1090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>
        <v>4278.8500000000004</v>
      </c>
      <c r="K1537" s="32">
        <v>0</v>
      </c>
      <c r="L1537" s="113">
        <v>4278.8500000000004</v>
      </c>
      <c r="M1537" s="113">
        <v>0</v>
      </c>
      <c r="N1537" s="31">
        <v>3864.77</v>
      </c>
      <c r="O1537" s="32">
        <v>0</v>
      </c>
      <c r="P1537" s="113">
        <v>4278.8500000000004</v>
      </c>
      <c r="Q1537" s="113">
        <v>0</v>
      </c>
      <c r="R1537" s="31">
        <v>4140.82</v>
      </c>
      <c r="S1537" s="32">
        <v>0</v>
      </c>
      <c r="T1537" s="113">
        <v>4278.8500000000004</v>
      </c>
      <c r="U1537" s="113">
        <v>0</v>
      </c>
      <c r="V1537" s="31">
        <v>4140.82</v>
      </c>
      <c r="W1537" s="32">
        <v>0</v>
      </c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1718</v>
      </c>
      <c r="B1538" s="111" t="s">
        <v>1229</v>
      </c>
      <c r="C1538" s="112" t="s">
        <v>1230</v>
      </c>
      <c r="D1538" s="21">
        <f t="shared" si="46"/>
        <v>169896.48</v>
      </c>
      <c r="E1538" s="24">
        <f t="shared" si="47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>
        <v>12943.28</v>
      </c>
      <c r="K1538" s="32">
        <v>1090</v>
      </c>
      <c r="L1538" s="113">
        <v>12941.28</v>
      </c>
      <c r="M1538" s="113">
        <v>0</v>
      </c>
      <c r="N1538" s="31">
        <v>20020.59</v>
      </c>
      <c r="O1538" s="32">
        <v>0</v>
      </c>
      <c r="P1538" s="113">
        <v>22266.42</v>
      </c>
      <c r="Q1538" s="113">
        <v>0</v>
      </c>
      <c r="R1538" s="31">
        <v>18744.12</v>
      </c>
      <c r="S1538" s="32">
        <v>0</v>
      </c>
      <c r="T1538" s="113">
        <v>17498.5</v>
      </c>
      <c r="U1538" s="113">
        <v>0</v>
      </c>
      <c r="V1538" s="31">
        <v>15967.34</v>
      </c>
      <c r="W1538" s="32">
        <v>0</v>
      </c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1718</v>
      </c>
      <c r="B1539" s="111" t="s">
        <v>1231</v>
      </c>
      <c r="C1539" s="112" t="s">
        <v>1232</v>
      </c>
      <c r="D1539" s="21">
        <f t="shared" ref="D1539:D1602" si="48">F1539+H1539+J1540+L1539+N1539+P1539+R1539+T1539+V1539+X1539+Z1539+AB1539</f>
        <v>294466.58</v>
      </c>
      <c r="E1539" s="24">
        <f t="shared" ref="E1539:E1602" si="49">G1539+I1539+K1540+M1539+O1539+Q1539+S1539+U1539+W1539+Y1539+AA1539+AC1539</f>
        <v>1184.8399999999999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>
        <v>36274.33</v>
      </c>
      <c r="K1539" s="32">
        <v>0</v>
      </c>
      <c r="L1539" s="113">
        <v>33904.660000000003</v>
      </c>
      <c r="M1539" s="113">
        <v>0</v>
      </c>
      <c r="N1539" s="31">
        <v>30623.56</v>
      </c>
      <c r="O1539" s="32">
        <v>0</v>
      </c>
      <c r="P1539" s="113">
        <v>33904.660000000003</v>
      </c>
      <c r="Q1539" s="113">
        <v>0</v>
      </c>
      <c r="R1539" s="31">
        <v>32810.959999999999</v>
      </c>
      <c r="S1539" s="32">
        <v>0</v>
      </c>
      <c r="T1539" s="113">
        <v>33904.660000000003</v>
      </c>
      <c r="U1539" s="113">
        <v>0</v>
      </c>
      <c r="V1539" s="31">
        <v>32810.959999999999</v>
      </c>
      <c r="W1539" s="32">
        <v>0</v>
      </c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1718</v>
      </c>
      <c r="B1540" s="111" t="s">
        <v>1233</v>
      </c>
      <c r="C1540" s="112" t="s">
        <v>1234</v>
      </c>
      <c r="D1540" s="21">
        <f t="shared" si="48"/>
        <v>211857.78</v>
      </c>
      <c r="E1540" s="24">
        <f t="shared" si="49"/>
        <v>2730.87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>
        <v>29791.5</v>
      </c>
      <c r="K1540" s="32">
        <v>0</v>
      </c>
      <c r="L1540" s="113">
        <v>27411.48</v>
      </c>
      <c r="M1540" s="113">
        <v>0</v>
      </c>
      <c r="N1540" s="31">
        <v>24704.05</v>
      </c>
      <c r="O1540" s="32">
        <v>0</v>
      </c>
      <c r="P1540" s="113">
        <v>25746.82</v>
      </c>
      <c r="Q1540" s="113">
        <v>0</v>
      </c>
      <c r="R1540" s="31">
        <v>24916.27</v>
      </c>
      <c r="S1540" s="32">
        <v>0</v>
      </c>
      <c r="T1540" s="113">
        <v>25746.82</v>
      </c>
      <c r="U1540" s="113">
        <v>0</v>
      </c>
      <c r="V1540" s="31">
        <v>24916.27</v>
      </c>
      <c r="W1540" s="32">
        <v>0</v>
      </c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1718</v>
      </c>
      <c r="B1541" s="111" t="s">
        <v>1235</v>
      </c>
      <c r="C1541" s="112" t="s">
        <v>1236</v>
      </c>
      <c r="D1541" s="21">
        <f t="shared" si="48"/>
        <v>23821.239999999998</v>
      </c>
      <c r="E1541" s="24">
        <f t="shared" si="49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>
        <v>2807.67</v>
      </c>
      <c r="K1541" s="32">
        <v>1741.73</v>
      </c>
      <c r="L1541" s="113">
        <v>2807.66</v>
      </c>
      <c r="M1541" s="113">
        <v>0</v>
      </c>
      <c r="N1541" s="31">
        <v>2531.39</v>
      </c>
      <c r="O1541" s="32">
        <v>0</v>
      </c>
      <c r="P1541" s="113">
        <v>2697.25</v>
      </c>
      <c r="Q1541" s="113">
        <v>0</v>
      </c>
      <c r="R1541" s="31">
        <v>2610.25</v>
      </c>
      <c r="S1541" s="32">
        <v>0</v>
      </c>
      <c r="T1541" s="113">
        <v>2697.25</v>
      </c>
      <c r="U1541" s="113">
        <v>0</v>
      </c>
      <c r="V1541" s="31">
        <v>3060.66</v>
      </c>
      <c r="W1541" s="32">
        <v>0</v>
      </c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1718</v>
      </c>
      <c r="B1542" s="111" t="s">
        <v>1237</v>
      </c>
      <c r="C1542" s="112" t="s">
        <v>1238</v>
      </c>
      <c r="D1542" s="21">
        <f t="shared" si="48"/>
        <v>4258.58</v>
      </c>
      <c r="E1542" s="24">
        <f t="shared" si="49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>
        <v>1021.15</v>
      </c>
      <c r="K1542" s="32">
        <v>0</v>
      </c>
      <c r="L1542" s="113">
        <v>487.51</v>
      </c>
      <c r="M1542" s="113">
        <v>0</v>
      </c>
      <c r="N1542" s="31">
        <v>440.33</v>
      </c>
      <c r="O1542" s="32">
        <v>0</v>
      </c>
      <c r="P1542" s="113">
        <v>479.93</v>
      </c>
      <c r="Q1542" s="113">
        <v>0</v>
      </c>
      <c r="R1542" s="31">
        <v>274.52</v>
      </c>
      <c r="S1542" s="32">
        <v>0</v>
      </c>
      <c r="T1542" s="113">
        <v>283.67</v>
      </c>
      <c r="U1542" s="113">
        <v>0</v>
      </c>
      <c r="V1542" s="31">
        <v>274.52</v>
      </c>
      <c r="W1542" s="32">
        <v>0</v>
      </c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1718</v>
      </c>
      <c r="B1543" s="111" t="s">
        <v>1239</v>
      </c>
      <c r="C1543" s="112" t="s">
        <v>1240</v>
      </c>
      <c r="D1543" s="21">
        <f t="shared" si="48"/>
        <v>184767.73</v>
      </c>
      <c r="E1543" s="24">
        <f t="shared" si="49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1718</v>
      </c>
      <c r="B1544" s="111" t="s">
        <v>1241</v>
      </c>
      <c r="C1544" s="112" t="s">
        <v>1242</v>
      </c>
      <c r="D1544" s="21">
        <f t="shared" si="48"/>
        <v>1521683.7300000002</v>
      </c>
      <c r="E1544" s="24">
        <f t="shared" si="49"/>
        <v>10695.56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>
        <v>184767.73</v>
      </c>
      <c r="K1544" s="32">
        <v>0</v>
      </c>
      <c r="L1544" s="113">
        <v>177289.69</v>
      </c>
      <c r="M1544" s="113">
        <v>0</v>
      </c>
      <c r="N1544" s="31">
        <v>163047.07</v>
      </c>
      <c r="O1544" s="32">
        <v>0.01</v>
      </c>
      <c r="P1544" s="113">
        <v>204291.86</v>
      </c>
      <c r="Q1544" s="113">
        <v>0</v>
      </c>
      <c r="R1544" s="31">
        <v>199248.41</v>
      </c>
      <c r="S1544" s="32">
        <v>0</v>
      </c>
      <c r="T1544" s="113">
        <v>217721.51</v>
      </c>
      <c r="U1544" s="113">
        <v>0</v>
      </c>
      <c r="V1544" s="31">
        <v>205944.33</v>
      </c>
      <c r="W1544" s="32">
        <v>0</v>
      </c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1718</v>
      </c>
      <c r="B1545" s="111" t="s">
        <v>1243</v>
      </c>
      <c r="C1545" s="112" t="s">
        <v>1244</v>
      </c>
      <c r="D1545" s="21">
        <f t="shared" si="48"/>
        <v>100415.79</v>
      </c>
      <c r="E1545" s="24">
        <f t="shared" si="49"/>
        <v>0</v>
      </c>
      <c r="F1545" s="104">
        <v>10426.02</v>
      </c>
      <c r="G1545" s="104">
        <v>0</v>
      </c>
      <c r="H1545" s="113">
        <v>6778.08</v>
      </c>
      <c r="I1545" s="113">
        <v>0</v>
      </c>
      <c r="J1545" s="31">
        <v>7004.02</v>
      </c>
      <c r="K1545" s="32">
        <v>3030.08</v>
      </c>
      <c r="L1545" s="113">
        <v>7715.74</v>
      </c>
      <c r="M1545" s="113">
        <v>0</v>
      </c>
      <c r="N1545" s="31">
        <v>17529.79</v>
      </c>
      <c r="O1545" s="32">
        <v>0</v>
      </c>
      <c r="P1545" s="113">
        <v>14227.16</v>
      </c>
      <c r="Q1545" s="113">
        <v>0</v>
      </c>
      <c r="R1545" s="31">
        <v>13768.22</v>
      </c>
      <c r="S1545" s="32">
        <v>0</v>
      </c>
      <c r="T1545" s="113">
        <v>14128.56</v>
      </c>
      <c r="U1545" s="113">
        <v>0</v>
      </c>
      <c r="V1545" s="31">
        <v>10990.14</v>
      </c>
      <c r="W1545" s="32">
        <v>0</v>
      </c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1718</v>
      </c>
      <c r="B1546" s="111" t="s">
        <v>1245</v>
      </c>
      <c r="C1546" s="112" t="s">
        <v>1246</v>
      </c>
      <c r="D1546" s="21">
        <f t="shared" si="48"/>
        <v>30917.730000000003</v>
      </c>
      <c r="E1546" s="24">
        <f t="shared" si="49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>
        <v>4852.08</v>
      </c>
      <c r="K1546" s="32">
        <v>0</v>
      </c>
      <c r="L1546" s="113">
        <v>4631.6000000000004</v>
      </c>
      <c r="M1546" s="113">
        <v>0</v>
      </c>
      <c r="N1546" s="31">
        <v>4183.38</v>
      </c>
      <c r="O1546" s="32">
        <v>0</v>
      </c>
      <c r="P1546" s="113">
        <v>4628.6000000000004</v>
      </c>
      <c r="Q1546" s="113">
        <v>0</v>
      </c>
      <c r="R1546" s="31">
        <v>2756.16</v>
      </c>
      <c r="S1546" s="32">
        <v>0</v>
      </c>
      <c r="T1546" s="113">
        <v>2848.04</v>
      </c>
      <c r="U1546" s="113">
        <v>0</v>
      </c>
      <c r="V1546" s="31">
        <v>2756.16</v>
      </c>
      <c r="W1546" s="32">
        <v>0</v>
      </c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1718</v>
      </c>
      <c r="B1547" s="111" t="s">
        <v>1247</v>
      </c>
      <c r="C1547" s="112" t="s">
        <v>1248</v>
      </c>
      <c r="D1547" s="21">
        <f t="shared" si="48"/>
        <v>0</v>
      </c>
      <c r="E1547" s="24">
        <f t="shared" si="49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1718</v>
      </c>
      <c r="B1548" s="111" t="s">
        <v>1249</v>
      </c>
      <c r="C1548" s="112" t="s">
        <v>1250</v>
      </c>
      <c r="D1548" s="21">
        <f t="shared" si="48"/>
        <v>0</v>
      </c>
      <c r="E1548" s="24">
        <f t="shared" si="49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1718</v>
      </c>
      <c r="B1549" s="111" t="s">
        <v>1251</v>
      </c>
      <c r="C1549" s="112" t="s">
        <v>1252</v>
      </c>
      <c r="D1549" s="21">
        <f t="shared" si="48"/>
        <v>0</v>
      </c>
      <c r="E1549" s="24">
        <f t="shared" si="49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1718</v>
      </c>
      <c r="B1550" s="111" t="s">
        <v>1253</v>
      </c>
      <c r="C1550" s="112" t="s">
        <v>1254</v>
      </c>
      <c r="D1550" s="21">
        <f t="shared" si="48"/>
        <v>0</v>
      </c>
      <c r="E1550" s="24">
        <f t="shared" si="49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1718</v>
      </c>
      <c r="B1551" s="111" t="s">
        <v>1255</v>
      </c>
      <c r="C1551" s="112" t="s">
        <v>1256</v>
      </c>
      <c r="D1551" s="21">
        <f t="shared" si="48"/>
        <v>0</v>
      </c>
      <c r="E1551" s="24">
        <f t="shared" si="49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1718</v>
      </c>
      <c r="B1552" s="111" t="s">
        <v>1645</v>
      </c>
      <c r="C1552" s="112" t="s">
        <v>1646</v>
      </c>
      <c r="D1552" s="21">
        <f t="shared" si="48"/>
        <v>0</v>
      </c>
      <c r="E1552" s="24">
        <f t="shared" si="49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1718</v>
      </c>
      <c r="B1553" s="111" t="s">
        <v>1257</v>
      </c>
      <c r="C1553" s="112" t="s">
        <v>1258</v>
      </c>
      <c r="D1553" s="21">
        <f t="shared" si="48"/>
        <v>0</v>
      </c>
      <c r="E1553" s="24">
        <f t="shared" si="49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1718</v>
      </c>
      <c r="B1554" s="111" t="s">
        <v>1259</v>
      </c>
      <c r="C1554" s="112" t="s">
        <v>1260</v>
      </c>
      <c r="D1554" s="21">
        <f t="shared" si="48"/>
        <v>0</v>
      </c>
      <c r="E1554" s="24">
        <f t="shared" si="49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1718</v>
      </c>
      <c r="B1555" s="111" t="s">
        <v>1261</v>
      </c>
      <c r="C1555" s="112" t="s">
        <v>1262</v>
      </c>
      <c r="D1555" s="21">
        <f t="shared" si="48"/>
        <v>0</v>
      </c>
      <c r="E1555" s="24">
        <f t="shared" si="49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1718</v>
      </c>
      <c r="B1556" s="111" t="s">
        <v>1263</v>
      </c>
      <c r="C1556" s="112" t="s">
        <v>1264</v>
      </c>
      <c r="D1556" s="21">
        <f t="shared" si="48"/>
        <v>0</v>
      </c>
      <c r="E1556" s="24">
        <f t="shared" si="49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1718</v>
      </c>
      <c r="B1557" s="111" t="s">
        <v>1265</v>
      </c>
      <c r="C1557" s="112" t="s">
        <v>1266</v>
      </c>
      <c r="D1557" s="21">
        <f t="shared" si="48"/>
        <v>0</v>
      </c>
      <c r="E1557" s="24">
        <f t="shared" si="49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1718</v>
      </c>
      <c r="B1558" s="111" t="s">
        <v>1267</v>
      </c>
      <c r="C1558" s="112" t="s">
        <v>1268</v>
      </c>
      <c r="D1558" s="21">
        <f t="shared" si="48"/>
        <v>0</v>
      </c>
      <c r="E1558" s="24">
        <f t="shared" si="49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1718</v>
      </c>
      <c r="B1559" s="111" t="s">
        <v>1269</v>
      </c>
      <c r="C1559" s="112" t="s">
        <v>1270</v>
      </c>
      <c r="D1559" s="21">
        <f t="shared" si="48"/>
        <v>0</v>
      </c>
      <c r="E1559" s="24">
        <f t="shared" si="49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1718</v>
      </c>
      <c r="B1560" s="111" t="s">
        <v>1271</v>
      </c>
      <c r="C1560" s="112" t="s">
        <v>1272</v>
      </c>
      <c r="D1560" s="21">
        <f t="shared" si="48"/>
        <v>0</v>
      </c>
      <c r="E1560" s="24">
        <f t="shared" si="49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1718</v>
      </c>
      <c r="B1561" s="111" t="s">
        <v>1273</v>
      </c>
      <c r="C1561" s="112" t="s">
        <v>1274</v>
      </c>
      <c r="D1561" s="21">
        <f t="shared" si="48"/>
        <v>0</v>
      </c>
      <c r="E1561" s="24">
        <f t="shared" si="49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1718</v>
      </c>
      <c r="B1562" s="111" t="s">
        <v>1275</v>
      </c>
      <c r="C1562" s="112" t="s">
        <v>1276</v>
      </c>
      <c r="D1562" s="21">
        <f t="shared" si="48"/>
        <v>0</v>
      </c>
      <c r="E1562" s="24">
        <f t="shared" si="49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1718</v>
      </c>
      <c r="B1563" s="111" t="s">
        <v>1277</v>
      </c>
      <c r="C1563" s="112" t="s">
        <v>1278</v>
      </c>
      <c r="D1563" s="21">
        <f t="shared" si="48"/>
        <v>0</v>
      </c>
      <c r="E1563" s="24">
        <f t="shared" si="49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1718</v>
      </c>
      <c r="B1564" s="111" t="s">
        <v>1279</v>
      </c>
      <c r="C1564" s="112" t="s">
        <v>1280</v>
      </c>
      <c r="D1564" s="21">
        <f t="shared" si="48"/>
        <v>0</v>
      </c>
      <c r="E1564" s="24">
        <f t="shared" si="49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1718</v>
      </c>
      <c r="B1565" s="111" t="s">
        <v>1647</v>
      </c>
      <c r="C1565" s="112" t="s">
        <v>1648</v>
      </c>
      <c r="D1565" s="21">
        <f t="shared" si="48"/>
        <v>165149.9</v>
      </c>
      <c r="E1565" s="24">
        <f t="shared" si="49"/>
        <v>151184.9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1718</v>
      </c>
      <c r="B1566" s="111" t="s">
        <v>1281</v>
      </c>
      <c r="C1566" s="112" t="s">
        <v>1282</v>
      </c>
      <c r="D1566" s="21">
        <f t="shared" si="48"/>
        <v>957495.98999999987</v>
      </c>
      <c r="E1566" s="24">
        <f t="shared" si="49"/>
        <v>957187.66999999993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>
        <v>165149.9</v>
      </c>
      <c r="K1566" s="32">
        <v>151184.9</v>
      </c>
      <c r="L1566" s="113">
        <v>118615.1</v>
      </c>
      <c r="M1566" s="113">
        <v>165149.9</v>
      </c>
      <c r="N1566" s="31">
        <v>123647.25</v>
      </c>
      <c r="O1566" s="32">
        <v>118615.1</v>
      </c>
      <c r="P1566" s="113">
        <v>138835.85</v>
      </c>
      <c r="Q1566" s="113">
        <v>123647.25</v>
      </c>
      <c r="R1566" s="31">
        <v>145470.65</v>
      </c>
      <c r="S1566" s="32">
        <v>138835.85</v>
      </c>
      <c r="T1566" s="113">
        <v>12924.72</v>
      </c>
      <c r="U1566" s="113">
        <v>145470.65</v>
      </c>
      <c r="V1566" s="31">
        <v>13631.12</v>
      </c>
      <c r="W1566" s="32">
        <v>12924.72</v>
      </c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1718</v>
      </c>
      <c r="B1567" s="111" t="s">
        <v>1283</v>
      </c>
      <c r="C1567" s="112" t="s">
        <v>1649</v>
      </c>
      <c r="D1567" s="21">
        <f t="shared" si="48"/>
        <v>539990.61</v>
      </c>
      <c r="E1567" s="24">
        <f t="shared" si="49"/>
        <v>529615.13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>
        <v>114297.35</v>
      </c>
      <c r="K1567" s="32">
        <v>113655.15</v>
      </c>
      <c r="L1567" s="113">
        <v>59862.35</v>
      </c>
      <c r="M1567" s="113">
        <v>114297.35</v>
      </c>
      <c r="N1567" s="31">
        <v>67751.149999999994</v>
      </c>
      <c r="O1567" s="32">
        <v>59862.35</v>
      </c>
      <c r="P1567" s="113">
        <v>85950.3</v>
      </c>
      <c r="Q1567" s="113">
        <v>67751.149999999994</v>
      </c>
      <c r="R1567" s="31">
        <v>81144.25</v>
      </c>
      <c r="S1567" s="32">
        <v>85950.3</v>
      </c>
      <c r="T1567" s="113">
        <v>8370.08</v>
      </c>
      <c r="U1567" s="113">
        <v>81144.25</v>
      </c>
      <c r="V1567" s="31">
        <v>11017.68</v>
      </c>
      <c r="W1567" s="32">
        <v>8370.08</v>
      </c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1718</v>
      </c>
      <c r="B1568" s="111" t="s">
        <v>1650</v>
      </c>
      <c r="C1568" s="112" t="s">
        <v>1651</v>
      </c>
      <c r="D1568" s="21">
        <f t="shared" si="48"/>
        <v>0</v>
      </c>
      <c r="E1568" s="24">
        <f t="shared" si="49"/>
        <v>0</v>
      </c>
      <c r="F1568" s="104"/>
      <c r="G1568" s="104"/>
      <c r="H1568" s="105"/>
      <c r="I1568" s="105"/>
      <c r="J1568" s="31"/>
      <c r="K1568" s="32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1718</v>
      </c>
      <c r="B1569" s="111" t="s">
        <v>1652</v>
      </c>
      <c r="C1569" s="112" t="s">
        <v>1653</v>
      </c>
      <c r="D1569" s="21">
        <f t="shared" si="48"/>
        <v>750</v>
      </c>
      <c r="E1569" s="24">
        <f t="shared" si="49"/>
        <v>0</v>
      </c>
      <c r="F1569" s="104"/>
      <c r="G1569" s="104"/>
      <c r="H1569" s="113"/>
      <c r="I1569" s="113"/>
      <c r="J1569" s="106"/>
      <c r="K1569" s="107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1718</v>
      </c>
      <c r="B1570" s="111" t="s">
        <v>1284</v>
      </c>
      <c r="C1570" s="112" t="s">
        <v>1285</v>
      </c>
      <c r="D1570" s="21">
        <f t="shared" si="48"/>
        <v>230596.5</v>
      </c>
      <c r="E1570" s="24">
        <f t="shared" si="49"/>
        <v>70</v>
      </c>
      <c r="F1570" s="104">
        <v>150</v>
      </c>
      <c r="G1570" s="104">
        <v>0</v>
      </c>
      <c r="H1570" s="113">
        <v>3036</v>
      </c>
      <c r="I1570" s="113">
        <v>0</v>
      </c>
      <c r="J1570" s="31">
        <v>750</v>
      </c>
      <c r="K1570" s="32">
        <v>0</v>
      </c>
      <c r="L1570" s="113">
        <v>123047</v>
      </c>
      <c r="M1570" s="113">
        <v>0</v>
      </c>
      <c r="N1570" s="31">
        <v>2194</v>
      </c>
      <c r="O1570" s="32">
        <v>0</v>
      </c>
      <c r="P1570" s="113">
        <v>10564.5</v>
      </c>
      <c r="Q1570" s="113">
        <v>70</v>
      </c>
      <c r="R1570" s="31">
        <v>18384</v>
      </c>
      <c r="S1570" s="32">
        <v>0</v>
      </c>
      <c r="T1570" s="113">
        <v>2391</v>
      </c>
      <c r="U1570" s="113">
        <v>0</v>
      </c>
      <c r="V1570" s="31">
        <v>70830</v>
      </c>
      <c r="W1570" s="32">
        <v>0</v>
      </c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1718</v>
      </c>
      <c r="B1571" s="111" t="s">
        <v>1286</v>
      </c>
      <c r="C1571" s="112" t="s">
        <v>1287</v>
      </c>
      <c r="D1571" s="21">
        <f t="shared" si="48"/>
        <v>0</v>
      </c>
      <c r="E1571" s="24">
        <f t="shared" si="49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1718</v>
      </c>
      <c r="B1572" s="111" t="s">
        <v>1288</v>
      </c>
      <c r="C1572" s="112" t="s">
        <v>1289</v>
      </c>
      <c r="D1572" s="21">
        <f t="shared" si="48"/>
        <v>0</v>
      </c>
      <c r="E1572" s="24">
        <f t="shared" si="49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1718</v>
      </c>
      <c r="B1573" s="111" t="s">
        <v>1290</v>
      </c>
      <c r="C1573" s="112" t="s">
        <v>1291</v>
      </c>
      <c r="D1573" s="21">
        <f t="shared" si="48"/>
        <v>0</v>
      </c>
      <c r="E1573" s="24">
        <f t="shared" si="49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1718</v>
      </c>
      <c r="B1574" s="111" t="s">
        <v>1292</v>
      </c>
      <c r="C1574" s="112" t="s">
        <v>1293</v>
      </c>
      <c r="D1574" s="21">
        <f t="shared" si="48"/>
        <v>0</v>
      </c>
      <c r="E1574" s="24">
        <f t="shared" si="49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1718</v>
      </c>
      <c r="B1575" s="111" t="s">
        <v>1294</v>
      </c>
      <c r="C1575" s="112" t="s">
        <v>1295</v>
      </c>
      <c r="D1575" s="21">
        <f t="shared" si="48"/>
        <v>0</v>
      </c>
      <c r="E1575" s="24">
        <f t="shared" si="49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1718</v>
      </c>
      <c r="B1576" s="111" t="s">
        <v>1296</v>
      </c>
      <c r="C1576" s="112" t="s">
        <v>1297</v>
      </c>
      <c r="D1576" s="21">
        <f t="shared" si="48"/>
        <v>0</v>
      </c>
      <c r="E1576" s="24">
        <f t="shared" si="49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1718</v>
      </c>
      <c r="B1577" s="111" t="s">
        <v>1298</v>
      </c>
      <c r="C1577" s="112" t="s">
        <v>1299</v>
      </c>
      <c r="D1577" s="21">
        <f t="shared" si="48"/>
        <v>0</v>
      </c>
      <c r="E1577" s="24">
        <f t="shared" si="49"/>
        <v>0</v>
      </c>
      <c r="F1577" s="104"/>
      <c r="G1577" s="104"/>
      <c r="H1577" s="105"/>
      <c r="I1577" s="105"/>
      <c r="J1577" s="31"/>
      <c r="K1577" s="32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1718</v>
      </c>
      <c r="B1578" s="111" t="s">
        <v>1300</v>
      </c>
      <c r="C1578" s="112" t="s">
        <v>1301</v>
      </c>
      <c r="D1578" s="21">
        <f t="shared" si="48"/>
        <v>0</v>
      </c>
      <c r="E1578" s="24">
        <f t="shared" si="49"/>
        <v>0</v>
      </c>
      <c r="F1578" s="104"/>
      <c r="G1578" s="104"/>
      <c r="H1578" s="113"/>
      <c r="I1578" s="113"/>
      <c r="J1578" s="106"/>
      <c r="K1578" s="107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1718</v>
      </c>
      <c r="B1579" s="111" t="s">
        <v>1302</v>
      </c>
      <c r="C1579" s="112" t="s">
        <v>1303</v>
      </c>
      <c r="D1579" s="21">
        <f t="shared" si="48"/>
        <v>0</v>
      </c>
      <c r="E1579" s="24">
        <f t="shared" si="49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1718</v>
      </c>
      <c r="B1580" s="111" t="s">
        <v>1304</v>
      </c>
      <c r="C1580" s="112" t="s">
        <v>1305</v>
      </c>
      <c r="D1580" s="21">
        <f t="shared" si="48"/>
        <v>0</v>
      </c>
      <c r="E1580" s="24">
        <f t="shared" si="49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1718</v>
      </c>
      <c r="B1581" s="111" t="s">
        <v>1306</v>
      </c>
      <c r="C1581" s="112" t="s">
        <v>1307</v>
      </c>
      <c r="D1581" s="21">
        <f t="shared" si="48"/>
        <v>0</v>
      </c>
      <c r="E1581" s="24">
        <f t="shared" si="49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1718</v>
      </c>
      <c r="B1582" s="111" t="s">
        <v>1308</v>
      </c>
      <c r="C1582" s="112" t="s">
        <v>1309</v>
      </c>
      <c r="D1582" s="21">
        <f t="shared" si="48"/>
        <v>0</v>
      </c>
      <c r="E1582" s="24">
        <f t="shared" si="49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1718</v>
      </c>
      <c r="B1583" s="111" t="s">
        <v>1310</v>
      </c>
      <c r="C1583" s="112" t="s">
        <v>1311</v>
      </c>
      <c r="D1583" s="21">
        <f t="shared" si="48"/>
        <v>0</v>
      </c>
      <c r="E1583" s="24">
        <f t="shared" si="49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1718</v>
      </c>
      <c r="B1584" s="111" t="s">
        <v>1312</v>
      </c>
      <c r="C1584" s="112" t="s">
        <v>1313</v>
      </c>
      <c r="D1584" s="21">
        <f t="shared" si="48"/>
        <v>0</v>
      </c>
      <c r="E1584" s="24">
        <f t="shared" si="49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1718</v>
      </c>
      <c r="B1585" s="111" t="s">
        <v>1314</v>
      </c>
      <c r="C1585" s="112" t="s">
        <v>1315</v>
      </c>
      <c r="D1585" s="21">
        <f t="shared" si="48"/>
        <v>0</v>
      </c>
      <c r="E1585" s="24">
        <f t="shared" si="49"/>
        <v>0</v>
      </c>
      <c r="F1585" s="104"/>
      <c r="G1585" s="104"/>
      <c r="H1585" s="105"/>
      <c r="I1585" s="105"/>
      <c r="J1585" s="31"/>
      <c r="K1585" s="32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1718</v>
      </c>
      <c r="B1586" s="111" t="s">
        <v>1316</v>
      </c>
      <c r="C1586" s="112" t="s">
        <v>1317</v>
      </c>
      <c r="D1586" s="21">
        <f t="shared" si="48"/>
        <v>0</v>
      </c>
      <c r="E1586" s="24">
        <f t="shared" si="49"/>
        <v>0</v>
      </c>
      <c r="F1586" s="104"/>
      <c r="G1586" s="104"/>
      <c r="H1586" s="113"/>
      <c r="I1586" s="113"/>
      <c r="J1586" s="106"/>
      <c r="K1586" s="107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1718</v>
      </c>
      <c r="B1587" s="111" t="s">
        <v>1318</v>
      </c>
      <c r="C1587" s="112" t="s">
        <v>1319</v>
      </c>
      <c r="D1587" s="21">
        <f t="shared" si="48"/>
        <v>0</v>
      </c>
      <c r="E1587" s="24">
        <f t="shared" si="49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1718</v>
      </c>
      <c r="B1588" s="111" t="s">
        <v>1320</v>
      </c>
      <c r="C1588" s="112" t="s">
        <v>1321</v>
      </c>
      <c r="D1588" s="21">
        <f t="shared" si="48"/>
        <v>0</v>
      </c>
      <c r="E1588" s="24">
        <f t="shared" si="49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1718</v>
      </c>
      <c r="B1589" s="111" t="s">
        <v>1322</v>
      </c>
      <c r="C1589" s="112" t="s">
        <v>1323</v>
      </c>
      <c r="D1589" s="21">
        <f t="shared" si="48"/>
        <v>0</v>
      </c>
      <c r="E1589" s="24">
        <f t="shared" si="49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1718</v>
      </c>
      <c r="B1590" s="111" t="s">
        <v>1324</v>
      </c>
      <c r="C1590" s="112" t="s">
        <v>1325</v>
      </c>
      <c r="D1590" s="21">
        <f t="shared" si="48"/>
        <v>0</v>
      </c>
      <c r="E1590" s="24">
        <f t="shared" si="49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1718</v>
      </c>
      <c r="B1591" s="111" t="s">
        <v>1326</v>
      </c>
      <c r="C1591" s="112" t="s">
        <v>1327</v>
      </c>
      <c r="D1591" s="21">
        <f t="shared" si="48"/>
        <v>0</v>
      </c>
      <c r="E1591" s="24">
        <f t="shared" si="49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1718</v>
      </c>
      <c r="B1592" s="111" t="s">
        <v>1328</v>
      </c>
      <c r="C1592" s="112" t="s">
        <v>1329</v>
      </c>
      <c r="D1592" s="21">
        <f t="shared" si="48"/>
        <v>0</v>
      </c>
      <c r="E1592" s="24">
        <f t="shared" si="49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1718</v>
      </c>
      <c r="B1593" s="111" t="s">
        <v>1330</v>
      </c>
      <c r="C1593" s="112" t="s">
        <v>1654</v>
      </c>
      <c r="D1593" s="21">
        <f t="shared" si="48"/>
        <v>0</v>
      </c>
      <c r="E1593" s="24">
        <f t="shared" si="49"/>
        <v>0</v>
      </c>
      <c r="F1593" s="104"/>
      <c r="G1593" s="104"/>
      <c r="H1593" s="105"/>
      <c r="I1593" s="105"/>
      <c r="J1593" s="31"/>
      <c r="K1593" s="32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1718</v>
      </c>
      <c r="B1594" s="111" t="s">
        <v>1331</v>
      </c>
      <c r="C1594" s="112" t="s">
        <v>1332</v>
      </c>
      <c r="D1594" s="21">
        <f t="shared" si="48"/>
        <v>0</v>
      </c>
      <c r="E1594" s="24">
        <f t="shared" si="49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1718</v>
      </c>
      <c r="B1595" s="111" t="s">
        <v>1333</v>
      </c>
      <c r="C1595" s="112" t="s">
        <v>1334</v>
      </c>
      <c r="D1595" s="21">
        <f t="shared" si="48"/>
        <v>0</v>
      </c>
      <c r="E1595" s="24">
        <f t="shared" si="49"/>
        <v>0</v>
      </c>
      <c r="F1595" s="104"/>
      <c r="G1595" s="104"/>
      <c r="H1595" s="113"/>
      <c r="I1595" s="113"/>
      <c r="J1595" s="106"/>
      <c r="K1595" s="107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1718</v>
      </c>
      <c r="B1596" s="111" t="s">
        <v>1335</v>
      </c>
      <c r="C1596" s="112" t="s">
        <v>1655</v>
      </c>
      <c r="D1596" s="21">
        <f t="shared" si="48"/>
        <v>0</v>
      </c>
      <c r="E1596" s="24">
        <f t="shared" si="49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1718</v>
      </c>
      <c r="B1597" s="111" t="s">
        <v>1336</v>
      </c>
      <c r="C1597" s="112" t="s">
        <v>1337</v>
      </c>
      <c r="D1597" s="21">
        <f t="shared" si="48"/>
        <v>0</v>
      </c>
      <c r="E1597" s="24">
        <f t="shared" si="49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1718</v>
      </c>
      <c r="B1598" s="111" t="s">
        <v>1338</v>
      </c>
      <c r="C1598" s="112" t="s">
        <v>1339</v>
      </c>
      <c r="D1598" s="21">
        <f t="shared" si="48"/>
        <v>0</v>
      </c>
      <c r="E1598" s="24">
        <f t="shared" si="49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1718</v>
      </c>
      <c r="B1599" s="111" t="s">
        <v>1340</v>
      </c>
      <c r="C1599" s="112" t="s">
        <v>1341</v>
      </c>
      <c r="D1599" s="21">
        <f t="shared" si="48"/>
        <v>0</v>
      </c>
      <c r="E1599" s="24">
        <f t="shared" si="49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1718</v>
      </c>
      <c r="B1600" s="111" t="s">
        <v>1342</v>
      </c>
      <c r="C1600" s="112" t="s">
        <v>1692</v>
      </c>
      <c r="D1600" s="21">
        <f t="shared" si="48"/>
        <v>0</v>
      </c>
      <c r="E1600" s="24">
        <f t="shared" si="49"/>
        <v>0</v>
      </c>
      <c r="F1600" s="104"/>
      <c r="G1600" s="104"/>
      <c r="H1600" s="105"/>
      <c r="I1600" s="105"/>
      <c r="J1600" s="31"/>
      <c r="K1600" s="32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1718</v>
      </c>
      <c r="B1601" s="111" t="s">
        <v>1343</v>
      </c>
      <c r="C1601" s="112" t="s">
        <v>1344</v>
      </c>
      <c r="D1601" s="21">
        <f t="shared" si="48"/>
        <v>0</v>
      </c>
      <c r="E1601" s="24">
        <f t="shared" si="49"/>
        <v>0</v>
      </c>
      <c r="F1601" s="104"/>
      <c r="G1601" s="104"/>
      <c r="H1601" s="113"/>
      <c r="I1601" s="113"/>
      <c r="J1601" s="106"/>
      <c r="K1601" s="107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1718</v>
      </c>
      <c r="B1602" s="111" t="s">
        <v>1345</v>
      </c>
      <c r="C1602" s="112" t="s">
        <v>1346</v>
      </c>
      <c r="D1602" s="21">
        <f t="shared" si="48"/>
        <v>52601.48</v>
      </c>
      <c r="E1602" s="24">
        <f t="shared" si="49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>
        <v>0</v>
      </c>
      <c r="K1602" s="32">
        <v>0</v>
      </c>
      <c r="L1602" s="113">
        <v>2075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>
        <v>6008.51</v>
      </c>
      <c r="S1602" s="32">
        <v>0</v>
      </c>
      <c r="T1602" s="113">
        <v>187.97</v>
      </c>
      <c r="U1602" s="113">
        <v>0</v>
      </c>
      <c r="V1602" s="31">
        <v>10050</v>
      </c>
      <c r="W1602" s="32">
        <v>0</v>
      </c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1718</v>
      </c>
      <c r="B1603" s="111" t="s">
        <v>1347</v>
      </c>
      <c r="C1603" s="112" t="s">
        <v>1348</v>
      </c>
      <c r="D1603" s="21">
        <f t="shared" ref="D1603:D1666" si="50">F1603+H1603+J1604+L1603+N1603+P1603+R1603+T1603+V1603+X1603+Z1603+AB1603</f>
        <v>0</v>
      </c>
      <c r="E1603" s="24">
        <f t="shared" ref="E1603:E1666" si="51">G1603+I1603+K1604+M1603+O1603+Q1603+S1603+U1603+W1603+Y1603+AA1603+AC1603</f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1718</v>
      </c>
      <c r="B1604" s="111" t="s">
        <v>1349</v>
      </c>
      <c r="C1604" s="112" t="s">
        <v>1350</v>
      </c>
      <c r="D1604" s="21">
        <f t="shared" si="50"/>
        <v>0</v>
      </c>
      <c r="E1604" s="24">
        <f t="shared" si="51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1718</v>
      </c>
      <c r="B1605" s="111" t="s">
        <v>1351</v>
      </c>
      <c r="C1605" s="112" t="s">
        <v>1352</v>
      </c>
      <c r="D1605" s="21">
        <f t="shared" si="50"/>
        <v>0</v>
      </c>
      <c r="E1605" s="24">
        <f t="shared" si="51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1718</v>
      </c>
      <c r="B1606" s="111" t="s">
        <v>1353</v>
      </c>
      <c r="C1606" s="112" t="s">
        <v>1354</v>
      </c>
      <c r="D1606" s="21">
        <f t="shared" si="50"/>
        <v>0</v>
      </c>
      <c r="E1606" s="24">
        <f t="shared" si="51"/>
        <v>0</v>
      </c>
      <c r="F1606" s="104"/>
      <c r="G1606" s="104"/>
      <c r="H1606" s="105"/>
      <c r="I1606" s="105"/>
      <c r="J1606" s="31"/>
      <c r="K1606" s="32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1718</v>
      </c>
      <c r="B1607" s="111" t="s">
        <v>1355</v>
      </c>
      <c r="C1607" s="112" t="s">
        <v>1656</v>
      </c>
      <c r="D1607" s="21">
        <f t="shared" si="50"/>
        <v>0</v>
      </c>
      <c r="E1607" s="24">
        <f t="shared" si="51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1718</v>
      </c>
      <c r="B1608" s="111" t="s">
        <v>1356</v>
      </c>
      <c r="C1608" s="112" t="s">
        <v>1657</v>
      </c>
      <c r="D1608" s="21">
        <f t="shared" si="50"/>
        <v>0</v>
      </c>
      <c r="E1608" s="24">
        <f t="shared" si="51"/>
        <v>0</v>
      </c>
      <c r="F1608" s="104"/>
      <c r="G1608" s="104"/>
      <c r="H1608" s="113"/>
      <c r="I1608" s="113"/>
      <c r="J1608" s="106"/>
      <c r="K1608" s="107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1718</v>
      </c>
      <c r="B1609" s="111" t="s">
        <v>1357</v>
      </c>
      <c r="C1609" s="112" t="s">
        <v>1658</v>
      </c>
      <c r="D1609" s="21">
        <f t="shared" si="50"/>
        <v>0</v>
      </c>
      <c r="E1609" s="24">
        <f t="shared" si="51"/>
        <v>0</v>
      </c>
      <c r="F1609" s="104"/>
      <c r="G1609" s="104"/>
      <c r="H1609" s="105"/>
      <c r="I1609" s="105"/>
      <c r="J1609" s="31"/>
      <c r="K1609" s="32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1718</v>
      </c>
      <c r="B1610" s="111" t="s">
        <v>1358</v>
      </c>
      <c r="C1610" s="112" t="s">
        <v>1659</v>
      </c>
      <c r="D1610" s="21">
        <f t="shared" si="50"/>
        <v>0</v>
      </c>
      <c r="E1610" s="24">
        <f t="shared" si="51"/>
        <v>0</v>
      </c>
      <c r="F1610" s="104"/>
      <c r="G1610" s="104"/>
      <c r="H1610" s="113"/>
      <c r="I1610" s="113"/>
      <c r="J1610" s="106"/>
      <c r="K1610" s="107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1718</v>
      </c>
      <c r="B1611" s="111" t="s">
        <v>1359</v>
      </c>
      <c r="C1611" s="112" t="s">
        <v>1660</v>
      </c>
      <c r="D1611" s="21">
        <f t="shared" si="50"/>
        <v>1741222.65</v>
      </c>
      <c r="E1611" s="24">
        <f t="shared" si="51"/>
        <v>0</v>
      </c>
      <c r="F1611" s="104"/>
      <c r="G1611" s="104"/>
      <c r="H1611" s="105">
        <v>511736</v>
      </c>
      <c r="I1611" s="105">
        <v>0</v>
      </c>
      <c r="J1611" s="31">
        <v>0</v>
      </c>
      <c r="K1611" s="32">
        <v>0</v>
      </c>
      <c r="L1611" s="105">
        <v>620556.65</v>
      </c>
      <c r="M1611" s="105">
        <v>0</v>
      </c>
      <c r="N1611" s="106">
        <v>48000</v>
      </c>
      <c r="O1611" s="107">
        <v>0</v>
      </c>
      <c r="P1611" s="113">
        <v>404930</v>
      </c>
      <c r="Q1611" s="113">
        <v>0</v>
      </c>
      <c r="R1611" s="106">
        <v>54000</v>
      </c>
      <c r="S1611" s="107">
        <v>0</v>
      </c>
      <c r="T1611" s="105">
        <v>0</v>
      </c>
      <c r="U1611" s="105">
        <v>0</v>
      </c>
      <c r="V1611" s="106">
        <v>102000</v>
      </c>
      <c r="W1611" s="107">
        <v>0</v>
      </c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1718</v>
      </c>
      <c r="B1612" s="111" t="s">
        <v>1360</v>
      </c>
      <c r="C1612" s="112" t="s">
        <v>1361</v>
      </c>
      <c r="D1612" s="21">
        <f t="shared" si="50"/>
        <v>400105</v>
      </c>
      <c r="E1612" s="24">
        <f t="shared" si="51"/>
        <v>404377.42</v>
      </c>
      <c r="F1612" s="104"/>
      <c r="G1612" s="104"/>
      <c r="H1612" s="113"/>
      <c r="I1612" s="113"/>
      <c r="J1612" s="106"/>
      <c r="K1612" s="107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1705</v>
      </c>
      <c r="B1613" s="111" t="s">
        <v>3</v>
      </c>
      <c r="C1613" s="112" t="s">
        <v>4</v>
      </c>
      <c r="D1613" s="21">
        <f t="shared" si="50"/>
        <v>4117731.59</v>
      </c>
      <c r="E1613" s="24">
        <f t="shared" si="51"/>
        <v>4119809.17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>
        <v>400105</v>
      </c>
      <c r="K1613" s="32">
        <v>404377.42</v>
      </c>
      <c r="L1613" s="113">
        <v>287305</v>
      </c>
      <c r="M1613" s="113">
        <v>287305</v>
      </c>
      <c r="N1613" s="31">
        <v>839574</v>
      </c>
      <c r="O1613" s="32">
        <v>839574</v>
      </c>
      <c r="P1613" s="113">
        <v>888337</v>
      </c>
      <c r="Q1613" s="113">
        <v>888337</v>
      </c>
      <c r="R1613" s="31">
        <v>521310.59</v>
      </c>
      <c r="S1613" s="32">
        <v>521310.59</v>
      </c>
      <c r="T1613" s="113">
        <v>403693</v>
      </c>
      <c r="U1613" s="113">
        <v>403693</v>
      </c>
      <c r="V1613" s="31">
        <v>402799</v>
      </c>
      <c r="W1613" s="32">
        <v>402099</v>
      </c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1705</v>
      </c>
      <c r="B1614" s="111" t="s">
        <v>5</v>
      </c>
      <c r="C1614" s="112" t="s">
        <v>6</v>
      </c>
      <c r="D1614" s="21">
        <f t="shared" si="50"/>
        <v>0</v>
      </c>
      <c r="E1614" s="24">
        <f t="shared" si="51"/>
        <v>0</v>
      </c>
      <c r="F1614" s="104"/>
      <c r="G1614" s="104"/>
      <c r="H1614" s="105"/>
      <c r="I1614" s="105"/>
      <c r="J1614" s="31"/>
      <c r="K1614" s="32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1705</v>
      </c>
      <c r="B1615" s="111" t="s">
        <v>7</v>
      </c>
      <c r="C1615" s="112" t="s">
        <v>8</v>
      </c>
      <c r="D1615" s="21">
        <f t="shared" si="50"/>
        <v>0</v>
      </c>
      <c r="E1615" s="24">
        <f t="shared" si="51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1705</v>
      </c>
      <c r="B1616" s="111" t="s">
        <v>9</v>
      </c>
      <c r="C1616" s="112" t="s">
        <v>10</v>
      </c>
      <c r="D1616" s="21">
        <f t="shared" si="50"/>
        <v>0</v>
      </c>
      <c r="E1616" s="24">
        <f t="shared" si="51"/>
        <v>0</v>
      </c>
      <c r="F1616" s="104"/>
      <c r="G1616" s="104"/>
      <c r="H1616" s="113"/>
      <c r="I1616" s="113"/>
      <c r="J1616" s="106"/>
      <c r="K1616" s="107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1705</v>
      </c>
      <c r="B1617" s="111" t="s">
        <v>11</v>
      </c>
      <c r="C1617" s="112" t="s">
        <v>1435</v>
      </c>
      <c r="D1617" s="21">
        <f t="shared" si="50"/>
        <v>0</v>
      </c>
      <c r="E1617" s="24">
        <f t="shared" si="51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1705</v>
      </c>
      <c r="B1618" s="111" t="s">
        <v>12</v>
      </c>
      <c r="C1618" s="112" t="s">
        <v>1436</v>
      </c>
      <c r="D1618" s="21">
        <f t="shared" si="50"/>
        <v>70550</v>
      </c>
      <c r="E1618" s="24">
        <f t="shared" si="51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>
        <v>0</v>
      </c>
      <c r="S1618" s="32">
        <v>0</v>
      </c>
      <c r="T1618" s="113">
        <v>0</v>
      </c>
      <c r="U1618" s="113">
        <v>0</v>
      </c>
      <c r="V1618" s="31">
        <v>70550</v>
      </c>
      <c r="W1618" s="32">
        <v>0</v>
      </c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1705</v>
      </c>
      <c r="B1619" s="111" t="s">
        <v>1437</v>
      </c>
      <c r="C1619" s="112" t="s">
        <v>1438</v>
      </c>
      <c r="D1619" s="21">
        <f t="shared" si="50"/>
        <v>0</v>
      </c>
      <c r="E1619" s="24">
        <f t="shared" si="51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1705</v>
      </c>
      <c r="B1620" s="111" t="s">
        <v>1439</v>
      </c>
      <c r="C1620" s="112" t="s">
        <v>1440</v>
      </c>
      <c r="D1620" s="21">
        <f t="shared" si="50"/>
        <v>0</v>
      </c>
      <c r="E1620" s="24">
        <f t="shared" si="51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1705</v>
      </c>
      <c r="B1621" s="111" t="s">
        <v>13</v>
      </c>
      <c r="C1621" s="112" t="s">
        <v>1441</v>
      </c>
      <c r="D1621" s="21">
        <f t="shared" si="50"/>
        <v>0</v>
      </c>
      <c r="E1621" s="24">
        <f t="shared" si="51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1705</v>
      </c>
      <c r="B1622" s="111" t="s">
        <v>14</v>
      </c>
      <c r="C1622" s="112" t="s">
        <v>15</v>
      </c>
      <c r="D1622" s="21">
        <f t="shared" si="50"/>
        <v>207900</v>
      </c>
      <c r="E1622" s="24">
        <f t="shared" si="51"/>
        <v>207900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1705</v>
      </c>
      <c r="B1623" s="111" t="s">
        <v>16</v>
      </c>
      <c r="C1623" s="112" t="s">
        <v>1442</v>
      </c>
      <c r="D1623" s="21">
        <f t="shared" si="50"/>
        <v>1177112.5</v>
      </c>
      <c r="E1623" s="24">
        <f t="shared" si="51"/>
        <v>1177112.5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>
        <v>207900</v>
      </c>
      <c r="K1623" s="32">
        <v>207900</v>
      </c>
      <c r="L1623" s="113"/>
      <c r="M1623" s="113"/>
      <c r="N1623" s="31">
        <v>507700</v>
      </c>
      <c r="O1623" s="32">
        <v>507700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1705</v>
      </c>
      <c r="B1624" s="111" t="s">
        <v>17</v>
      </c>
      <c r="C1624" s="112" t="s">
        <v>1443</v>
      </c>
      <c r="D1624" s="21">
        <f t="shared" si="50"/>
        <v>0</v>
      </c>
      <c r="E1624" s="24">
        <f t="shared" si="51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1705</v>
      </c>
      <c r="B1625" s="111" t="s">
        <v>18</v>
      </c>
      <c r="C1625" s="112" t="s">
        <v>19</v>
      </c>
      <c r="D1625" s="21">
        <f t="shared" si="50"/>
        <v>0</v>
      </c>
      <c r="E1625" s="24">
        <f t="shared" si="51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1705</v>
      </c>
      <c r="B1626" s="111" t="s">
        <v>20</v>
      </c>
      <c r="C1626" s="112" t="s">
        <v>21</v>
      </c>
      <c r="D1626" s="21">
        <f t="shared" si="50"/>
        <v>0</v>
      </c>
      <c r="E1626" s="24">
        <f t="shared" si="51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1705</v>
      </c>
      <c r="B1627" s="111" t="s">
        <v>22</v>
      </c>
      <c r="C1627" s="112" t="s">
        <v>1444</v>
      </c>
      <c r="D1627" s="21">
        <f t="shared" si="50"/>
        <v>0</v>
      </c>
      <c r="E1627" s="24">
        <f t="shared" si="51"/>
        <v>0</v>
      </c>
      <c r="F1627" s="104"/>
      <c r="G1627" s="104"/>
      <c r="H1627" s="105"/>
      <c r="I1627" s="105"/>
      <c r="J1627" s="31"/>
      <c r="K1627" s="32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1705</v>
      </c>
      <c r="B1628" s="111" t="s">
        <v>23</v>
      </c>
      <c r="C1628" s="112" t="s">
        <v>1696</v>
      </c>
      <c r="D1628" s="21">
        <f t="shared" si="50"/>
        <v>0</v>
      </c>
      <c r="E1628" s="24">
        <f t="shared" si="51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1705</v>
      </c>
      <c r="B1629" s="111" t="s">
        <v>24</v>
      </c>
      <c r="C1629" s="112" t="s">
        <v>1445</v>
      </c>
      <c r="D1629" s="21">
        <f t="shared" si="50"/>
        <v>0</v>
      </c>
      <c r="E1629" s="24">
        <f t="shared" si="51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1705</v>
      </c>
      <c r="B1630" s="111" t="s">
        <v>25</v>
      </c>
      <c r="C1630" s="112" t="s">
        <v>26</v>
      </c>
      <c r="D1630" s="21">
        <f t="shared" si="50"/>
        <v>13563654.029999999</v>
      </c>
      <c r="E1630" s="24">
        <f t="shared" si="51"/>
        <v>14586582.76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1705</v>
      </c>
      <c r="B1631" s="111" t="s">
        <v>27</v>
      </c>
      <c r="C1631" s="112" t="s">
        <v>1446</v>
      </c>
      <c r="D1631" s="21">
        <f t="shared" si="50"/>
        <v>109076830.33000001</v>
      </c>
      <c r="E1631" s="24">
        <f t="shared" si="51"/>
        <v>104404837.84999999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106">
        <v>13563654.029999999</v>
      </c>
      <c r="K1631" s="107">
        <v>14586582.76</v>
      </c>
      <c r="L1631" s="113">
        <v>20139878.449999999</v>
      </c>
      <c r="M1631" s="113">
        <v>20137274.149999999</v>
      </c>
      <c r="N1631" s="31">
        <v>14621381.050000001</v>
      </c>
      <c r="O1631" s="32">
        <v>6360065.5800000001</v>
      </c>
      <c r="P1631" s="105">
        <v>21434884.23</v>
      </c>
      <c r="Q1631" s="105">
        <v>23647018.510000002</v>
      </c>
      <c r="R1631" s="31">
        <v>3246183.12</v>
      </c>
      <c r="S1631" s="32">
        <v>6176314.5199999996</v>
      </c>
      <c r="T1631" s="113">
        <v>5103492.76</v>
      </c>
      <c r="U1631" s="113">
        <v>8197842.0800000001</v>
      </c>
      <c r="V1631" s="31">
        <v>4689650.9000000004</v>
      </c>
      <c r="W1631" s="32">
        <v>7132807.25</v>
      </c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1705</v>
      </c>
      <c r="B1632" s="111" t="s">
        <v>28</v>
      </c>
      <c r="C1632" s="112" t="s">
        <v>1447</v>
      </c>
      <c r="D1632" s="21">
        <f t="shared" si="50"/>
        <v>13389238.370000001</v>
      </c>
      <c r="E1632" s="24">
        <f t="shared" si="51"/>
        <v>11664026.189999998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>
        <v>2377341.35</v>
      </c>
      <c r="K1632" s="32">
        <v>2461101.7400000002</v>
      </c>
      <c r="L1632" s="113">
        <v>7099815.9000000004</v>
      </c>
      <c r="M1632" s="113">
        <v>7412686.9100000001</v>
      </c>
      <c r="N1632" s="31">
        <v>188800</v>
      </c>
      <c r="O1632" s="32">
        <v>1133744.08</v>
      </c>
      <c r="P1632" s="113">
        <v>268800</v>
      </c>
      <c r="Q1632" s="113">
        <v>492150.91</v>
      </c>
      <c r="R1632" s="31">
        <v>38400</v>
      </c>
      <c r="S1632" s="32">
        <v>393329.78</v>
      </c>
      <c r="T1632" s="113">
        <v>109542.5</v>
      </c>
      <c r="U1632" s="113">
        <v>552084.62</v>
      </c>
      <c r="V1632" s="31">
        <v>514581.06</v>
      </c>
      <c r="W1632" s="32">
        <v>1110100.77</v>
      </c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1705</v>
      </c>
      <c r="B1633" s="111" t="s">
        <v>29</v>
      </c>
      <c r="C1633" s="112" t="s">
        <v>1448</v>
      </c>
      <c r="D1633" s="21">
        <f t="shared" si="50"/>
        <v>5361544.5200000005</v>
      </c>
      <c r="E1633" s="24">
        <f t="shared" si="51"/>
        <v>1951719.83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>
        <v>56400</v>
      </c>
      <c r="K1633" s="32">
        <v>149520.35</v>
      </c>
      <c r="L1633" s="113">
        <v>90000</v>
      </c>
      <c r="M1633" s="113">
        <v>180000</v>
      </c>
      <c r="N1633" s="31">
        <v>0</v>
      </c>
      <c r="O1633" s="32">
        <v>0</v>
      </c>
      <c r="P1633" s="113">
        <v>0</v>
      </c>
      <c r="Q1633" s="113">
        <v>0</v>
      </c>
      <c r="R1633" s="31">
        <v>0</v>
      </c>
      <c r="S1633" s="32">
        <v>0</v>
      </c>
      <c r="T1633" s="113">
        <v>0</v>
      </c>
      <c r="U1633" s="113">
        <v>0</v>
      </c>
      <c r="V1633" s="31">
        <v>21500</v>
      </c>
      <c r="W1633" s="32">
        <v>0</v>
      </c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1705</v>
      </c>
      <c r="B1634" s="111" t="s">
        <v>30</v>
      </c>
      <c r="C1634" s="112" t="s">
        <v>1449</v>
      </c>
      <c r="D1634" s="21">
        <f t="shared" si="50"/>
        <v>567810</v>
      </c>
      <c r="E1634" s="24">
        <f t="shared" si="51"/>
        <v>5529545.4199999999</v>
      </c>
      <c r="F1634" s="104">
        <v>0</v>
      </c>
      <c r="G1634" s="104">
        <v>0</v>
      </c>
      <c r="H1634" s="113">
        <v>0</v>
      </c>
      <c r="I1634" s="113">
        <v>1883202.95</v>
      </c>
      <c r="J1634" s="31">
        <v>5001884.91</v>
      </c>
      <c r="K1634" s="32">
        <v>1532724.83</v>
      </c>
      <c r="L1634" s="113">
        <v>0</v>
      </c>
      <c r="M1634" s="113">
        <v>204160.08</v>
      </c>
      <c r="N1634" s="31">
        <v>0</v>
      </c>
      <c r="O1634" s="32">
        <v>0</v>
      </c>
      <c r="P1634" s="113">
        <v>0</v>
      </c>
      <c r="Q1634" s="113">
        <v>913808.6</v>
      </c>
      <c r="R1634" s="31">
        <v>0</v>
      </c>
      <c r="S1634" s="32">
        <v>1008000</v>
      </c>
      <c r="T1634" s="113">
        <v>445810</v>
      </c>
      <c r="U1634" s="113">
        <v>1251000</v>
      </c>
      <c r="V1634" s="31">
        <v>0</v>
      </c>
      <c r="W1634" s="32">
        <v>69345.789999999994</v>
      </c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1705</v>
      </c>
      <c r="B1635" s="111" t="s">
        <v>31</v>
      </c>
      <c r="C1635" s="112" t="s">
        <v>1661</v>
      </c>
      <c r="D1635" s="21">
        <f t="shared" si="50"/>
        <v>896488.86</v>
      </c>
      <c r="E1635" s="24">
        <f t="shared" si="51"/>
        <v>327871.52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31">
        <v>122000</v>
      </c>
      <c r="K1635" s="32">
        <v>200028</v>
      </c>
      <c r="L1635" s="105">
        <v>226345.27</v>
      </c>
      <c r="M1635" s="105">
        <v>201629.2</v>
      </c>
      <c r="N1635" s="106">
        <v>102673.96</v>
      </c>
      <c r="O1635" s="107">
        <v>51382.79</v>
      </c>
      <c r="P1635" s="113">
        <v>6500</v>
      </c>
      <c r="Q1635" s="113">
        <v>467.01</v>
      </c>
      <c r="R1635" s="106">
        <v>0</v>
      </c>
      <c r="S1635" s="107">
        <v>0</v>
      </c>
      <c r="T1635" s="105">
        <v>157000</v>
      </c>
      <c r="U1635" s="105">
        <v>0</v>
      </c>
      <c r="V1635" s="106">
        <v>147852.48000000001</v>
      </c>
      <c r="W1635" s="107">
        <v>69345.789999999994</v>
      </c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1705</v>
      </c>
      <c r="B1636" s="111" t="s">
        <v>32</v>
      </c>
      <c r="C1636" s="112" t="s">
        <v>33</v>
      </c>
      <c r="D1636" s="21">
        <f t="shared" si="50"/>
        <v>0</v>
      </c>
      <c r="E1636" s="24">
        <f t="shared" si="51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1705</v>
      </c>
      <c r="B1637" s="111" t="s">
        <v>34</v>
      </c>
      <c r="C1637" s="112" t="s">
        <v>35</v>
      </c>
      <c r="D1637" s="21">
        <f t="shared" si="50"/>
        <v>18600</v>
      </c>
      <c r="E1637" s="24">
        <f t="shared" si="51"/>
        <v>81722</v>
      </c>
      <c r="F1637" s="104"/>
      <c r="G1637" s="104"/>
      <c r="H1637" s="113"/>
      <c r="I1637" s="113"/>
      <c r="J1637" s="106"/>
      <c r="K1637" s="107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1705</v>
      </c>
      <c r="B1638" s="111" t="s">
        <v>36</v>
      </c>
      <c r="C1638" s="112" t="s">
        <v>1450</v>
      </c>
      <c r="D1638" s="21">
        <f t="shared" si="50"/>
        <v>171614</v>
      </c>
      <c r="E1638" s="24">
        <f t="shared" si="51"/>
        <v>111302</v>
      </c>
      <c r="F1638" s="104">
        <v>73800</v>
      </c>
      <c r="G1638" s="104">
        <v>4200</v>
      </c>
      <c r="H1638" s="105">
        <v>25322</v>
      </c>
      <c r="I1638" s="105">
        <v>17400</v>
      </c>
      <c r="J1638" s="31">
        <v>18600</v>
      </c>
      <c r="K1638" s="32">
        <v>81722</v>
      </c>
      <c r="L1638" s="105">
        <v>0</v>
      </c>
      <c r="M1638" s="105">
        <v>18600</v>
      </c>
      <c r="N1638" s="106">
        <v>4788</v>
      </c>
      <c r="O1638" s="107">
        <v>0</v>
      </c>
      <c r="P1638" s="113">
        <v>15840</v>
      </c>
      <c r="Q1638" s="113">
        <v>4788</v>
      </c>
      <c r="R1638" s="106">
        <v>46690</v>
      </c>
      <c r="S1638" s="107">
        <v>15840</v>
      </c>
      <c r="T1638" s="105">
        <v>5174</v>
      </c>
      <c r="U1638" s="105">
        <v>0</v>
      </c>
      <c r="V1638" s="106">
        <v>0</v>
      </c>
      <c r="W1638" s="107">
        <v>50474</v>
      </c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1705</v>
      </c>
      <c r="B1639" s="111" t="s">
        <v>37</v>
      </c>
      <c r="C1639" s="112" t="s">
        <v>1451</v>
      </c>
      <c r="D1639" s="21">
        <f t="shared" si="50"/>
        <v>507700</v>
      </c>
      <c r="E1639" s="24">
        <f t="shared" si="51"/>
        <v>1665260</v>
      </c>
      <c r="F1639" s="104"/>
      <c r="G1639" s="104"/>
      <c r="H1639" s="113"/>
      <c r="I1639" s="113"/>
      <c r="J1639" s="106"/>
      <c r="K1639" s="107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1705</v>
      </c>
      <c r="B1640" s="111" t="s">
        <v>38</v>
      </c>
      <c r="C1640" s="112" t="s">
        <v>1452</v>
      </c>
      <c r="D1640" s="21">
        <f t="shared" si="50"/>
        <v>4281860</v>
      </c>
      <c r="E1640" s="24">
        <f t="shared" si="51"/>
        <v>3677420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>
        <v>507700</v>
      </c>
      <c r="K1640" s="32">
        <v>1665260</v>
      </c>
      <c r="L1640" s="113">
        <v>504900</v>
      </c>
      <c r="M1640" s="113">
        <v>1690000</v>
      </c>
      <c r="N1640" s="31">
        <v>531700</v>
      </c>
      <c r="O1640" s="32">
        <v>1072600</v>
      </c>
      <c r="P1640" s="113">
        <v>536100</v>
      </c>
      <c r="Q1640" s="113">
        <v>504900</v>
      </c>
      <c r="R1640" s="31">
        <v>546100</v>
      </c>
      <c r="S1640" s="32">
        <v>0</v>
      </c>
      <c r="T1640" s="113">
        <v>513000</v>
      </c>
      <c r="U1640" s="113">
        <v>368100</v>
      </c>
      <c r="V1640" s="31">
        <v>498400</v>
      </c>
      <c r="W1640" s="32">
        <v>0</v>
      </c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1705</v>
      </c>
      <c r="B1641" s="111" t="s">
        <v>39</v>
      </c>
      <c r="C1641" s="112" t="s">
        <v>1453</v>
      </c>
      <c r="D1641" s="21">
        <f t="shared" si="50"/>
        <v>0</v>
      </c>
      <c r="E1641" s="24">
        <f t="shared" si="51"/>
        <v>0</v>
      </c>
      <c r="F1641" s="104"/>
      <c r="G1641" s="104"/>
      <c r="H1641" s="105"/>
      <c r="I1641" s="105"/>
      <c r="J1641" s="31"/>
      <c r="K1641" s="32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1705</v>
      </c>
      <c r="B1642" s="111" t="s">
        <v>40</v>
      </c>
      <c r="C1642" s="112" t="s">
        <v>1454</v>
      </c>
      <c r="D1642" s="21">
        <f t="shared" si="50"/>
        <v>0</v>
      </c>
      <c r="E1642" s="24">
        <f t="shared" si="51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1705</v>
      </c>
      <c r="B1643" s="111" t="s">
        <v>1455</v>
      </c>
      <c r="C1643" s="112" t="s">
        <v>56</v>
      </c>
      <c r="D1643" s="21">
        <f t="shared" si="50"/>
        <v>0</v>
      </c>
      <c r="E1643" s="24">
        <f t="shared" si="51"/>
        <v>21220</v>
      </c>
      <c r="F1643" s="104"/>
      <c r="G1643" s="104"/>
      <c r="H1643" s="113"/>
      <c r="I1643" s="113"/>
      <c r="J1643" s="106"/>
      <c r="K1643" s="107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1705</v>
      </c>
      <c r="B1644" s="111" t="s">
        <v>1456</v>
      </c>
      <c r="C1644" s="112" t="s">
        <v>58</v>
      </c>
      <c r="D1644" s="21">
        <f t="shared" si="50"/>
        <v>0</v>
      </c>
      <c r="E1644" s="24">
        <f t="shared" si="51"/>
        <v>42060</v>
      </c>
      <c r="F1644" s="104">
        <v>0</v>
      </c>
      <c r="G1644" s="104">
        <v>35550</v>
      </c>
      <c r="H1644" s="105">
        <v>0</v>
      </c>
      <c r="I1644" s="105">
        <v>0</v>
      </c>
      <c r="J1644" s="31">
        <v>0</v>
      </c>
      <c r="K1644" s="32">
        <v>21220</v>
      </c>
      <c r="L1644" s="105">
        <v>0</v>
      </c>
      <c r="M1644" s="105">
        <v>6510</v>
      </c>
      <c r="N1644" s="106">
        <v>0</v>
      </c>
      <c r="O1644" s="107">
        <v>0</v>
      </c>
      <c r="P1644" s="113">
        <v>0</v>
      </c>
      <c r="Q1644" s="113">
        <v>0</v>
      </c>
      <c r="R1644" s="106">
        <v>0</v>
      </c>
      <c r="S1644" s="107">
        <v>0</v>
      </c>
      <c r="T1644" s="105">
        <v>0</v>
      </c>
      <c r="U1644" s="105">
        <v>0</v>
      </c>
      <c r="V1644" s="106">
        <v>0</v>
      </c>
      <c r="W1644" s="107">
        <v>0</v>
      </c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1705</v>
      </c>
      <c r="B1645" s="111" t="s">
        <v>1457</v>
      </c>
      <c r="C1645" s="112" t="s">
        <v>59</v>
      </c>
      <c r="D1645" s="21">
        <f t="shared" si="50"/>
        <v>0</v>
      </c>
      <c r="E1645" s="24">
        <f t="shared" si="51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1705</v>
      </c>
      <c r="B1646" s="111" t="s">
        <v>1458</v>
      </c>
      <c r="C1646" s="112" t="s">
        <v>61</v>
      </c>
      <c r="D1646" s="21">
        <f t="shared" si="50"/>
        <v>53200</v>
      </c>
      <c r="E1646" s="24">
        <f t="shared" si="51"/>
        <v>0</v>
      </c>
      <c r="F1646" s="104"/>
      <c r="G1646" s="104"/>
      <c r="H1646" s="113"/>
      <c r="I1646" s="113"/>
      <c r="J1646" s="106"/>
      <c r="K1646" s="107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1705</v>
      </c>
      <c r="B1647" s="111" t="s">
        <v>1459</v>
      </c>
      <c r="C1647" s="112" t="s">
        <v>1460</v>
      </c>
      <c r="D1647" s="21">
        <f t="shared" si="50"/>
        <v>5968957</v>
      </c>
      <c r="E1647" s="24">
        <f t="shared" si="51"/>
        <v>6041807</v>
      </c>
      <c r="F1647" s="104">
        <v>1574200</v>
      </c>
      <c r="G1647" s="104">
        <v>0</v>
      </c>
      <c r="H1647" s="113">
        <v>0</v>
      </c>
      <c r="I1647" s="113">
        <v>53450</v>
      </c>
      <c r="J1647" s="31">
        <v>53200</v>
      </c>
      <c r="K1647" s="32">
        <v>0</v>
      </c>
      <c r="L1647" s="113">
        <v>33000</v>
      </c>
      <c r="M1647" s="113">
        <v>0</v>
      </c>
      <c r="N1647" s="31">
        <v>16250</v>
      </c>
      <c r="O1647" s="32">
        <v>0</v>
      </c>
      <c r="P1647" s="113">
        <v>15700</v>
      </c>
      <c r="Q1647" s="113">
        <v>0</v>
      </c>
      <c r="R1647" s="31">
        <v>11250</v>
      </c>
      <c r="S1647" s="32">
        <v>1512150</v>
      </c>
      <c r="T1647" s="113">
        <v>12700</v>
      </c>
      <c r="U1647" s="113">
        <v>150750</v>
      </c>
      <c r="V1647" s="31">
        <v>19600</v>
      </c>
      <c r="W1647" s="32">
        <v>39200</v>
      </c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1705</v>
      </c>
      <c r="B1648" s="111" t="s">
        <v>1461</v>
      </c>
      <c r="C1648" s="112" t="s">
        <v>67</v>
      </c>
      <c r="D1648" s="21">
        <f t="shared" si="50"/>
        <v>34521127</v>
      </c>
      <c r="E1648" s="24">
        <f t="shared" si="51"/>
        <v>34176210.43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31">
        <v>4286257</v>
      </c>
      <c r="K1648" s="32">
        <v>4286257</v>
      </c>
      <c r="L1648" s="105">
        <v>4307803</v>
      </c>
      <c r="M1648" s="105">
        <v>4307803</v>
      </c>
      <c r="N1648" s="106">
        <v>3985200</v>
      </c>
      <c r="O1648" s="107">
        <v>3985200</v>
      </c>
      <c r="P1648" s="113">
        <v>4420461</v>
      </c>
      <c r="Q1648" s="113">
        <v>4420461</v>
      </c>
      <c r="R1648" s="106">
        <v>3799879</v>
      </c>
      <c r="S1648" s="107">
        <v>3799879</v>
      </c>
      <c r="T1648" s="105">
        <v>3908138</v>
      </c>
      <c r="U1648" s="105">
        <v>3908138</v>
      </c>
      <c r="V1648" s="106">
        <v>3991650</v>
      </c>
      <c r="W1648" s="107">
        <v>3991650</v>
      </c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1705</v>
      </c>
      <c r="B1649" s="111" t="s">
        <v>1462</v>
      </c>
      <c r="C1649" s="112" t="s">
        <v>1463</v>
      </c>
      <c r="D1649" s="21">
        <f t="shared" si="50"/>
        <v>12670365</v>
      </c>
      <c r="E1649" s="24">
        <f t="shared" si="51"/>
        <v>9789354.0799999982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106">
        <v>1792849</v>
      </c>
      <c r="K1649" s="107">
        <v>1447932.43</v>
      </c>
      <c r="L1649" s="113">
        <v>1300919</v>
      </c>
      <c r="M1649" s="113">
        <v>1835789.38</v>
      </c>
      <c r="N1649" s="31">
        <v>1308334</v>
      </c>
      <c r="O1649" s="32">
        <v>1575307</v>
      </c>
      <c r="P1649" s="105">
        <v>1405603</v>
      </c>
      <c r="Q1649" s="105">
        <v>1638241.33</v>
      </c>
      <c r="R1649" s="31">
        <v>1638951</v>
      </c>
      <c r="S1649" s="32">
        <v>1464915</v>
      </c>
      <c r="T1649" s="113">
        <v>1659406</v>
      </c>
      <c r="U1649" s="113">
        <v>645297.82999999996</v>
      </c>
      <c r="V1649" s="31">
        <v>1513767</v>
      </c>
      <c r="W1649" s="32">
        <v>1164339.04</v>
      </c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1705</v>
      </c>
      <c r="B1650" s="111" t="s">
        <v>1464</v>
      </c>
      <c r="C1650" s="112" t="s">
        <v>1465</v>
      </c>
      <c r="D1650" s="21">
        <f t="shared" si="50"/>
        <v>140916</v>
      </c>
      <c r="E1650" s="24">
        <f t="shared" si="51"/>
        <v>140916</v>
      </c>
      <c r="F1650" s="104">
        <v>13732</v>
      </c>
      <c r="G1650" s="104">
        <v>0</v>
      </c>
      <c r="H1650" s="113">
        <v>14356</v>
      </c>
      <c r="I1650" s="113">
        <v>28088</v>
      </c>
      <c r="J1650" s="31">
        <v>17212</v>
      </c>
      <c r="K1650" s="32">
        <v>17212</v>
      </c>
      <c r="L1650" s="113">
        <v>12102</v>
      </c>
      <c r="M1650" s="113">
        <v>12102</v>
      </c>
      <c r="N1650" s="31">
        <v>12460</v>
      </c>
      <c r="O1650" s="32">
        <v>12460</v>
      </c>
      <c r="P1650" s="113">
        <v>24345</v>
      </c>
      <c r="Q1650" s="113">
        <v>24345</v>
      </c>
      <c r="R1650" s="31">
        <v>25874</v>
      </c>
      <c r="S1650" s="32">
        <v>25874</v>
      </c>
      <c r="T1650" s="113">
        <v>14448</v>
      </c>
      <c r="U1650" s="113">
        <v>14448</v>
      </c>
      <c r="V1650" s="31">
        <v>23599</v>
      </c>
      <c r="W1650" s="32">
        <v>23599</v>
      </c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1705</v>
      </c>
      <c r="B1651" s="111" t="s">
        <v>1466</v>
      </c>
      <c r="C1651" s="112" t="s">
        <v>1467</v>
      </c>
      <c r="D1651" s="21">
        <f t="shared" si="50"/>
        <v>97831</v>
      </c>
      <c r="E1651" s="24">
        <f t="shared" si="51"/>
        <v>97831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1705</v>
      </c>
      <c r="B1652" s="111" t="s">
        <v>1468</v>
      </c>
      <c r="C1652" s="112" t="s">
        <v>68</v>
      </c>
      <c r="D1652" s="21">
        <f t="shared" si="50"/>
        <v>1787689</v>
      </c>
      <c r="E1652" s="24">
        <f t="shared" si="51"/>
        <v>1802090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31">
        <v>97831</v>
      </c>
      <c r="K1652" s="32">
        <v>97831</v>
      </c>
      <c r="L1652" s="105">
        <v>312494</v>
      </c>
      <c r="M1652" s="105">
        <v>312494</v>
      </c>
      <c r="N1652" s="106">
        <v>196353</v>
      </c>
      <c r="O1652" s="107">
        <v>196353</v>
      </c>
      <c r="P1652" s="113">
        <v>234657</v>
      </c>
      <c r="Q1652" s="113">
        <v>234657</v>
      </c>
      <c r="R1652" s="106">
        <v>264208</v>
      </c>
      <c r="S1652" s="107">
        <v>264208</v>
      </c>
      <c r="T1652" s="105">
        <v>201234</v>
      </c>
      <c r="U1652" s="105">
        <v>201234</v>
      </c>
      <c r="V1652" s="106">
        <v>286577</v>
      </c>
      <c r="W1652" s="107">
        <v>286577</v>
      </c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1705</v>
      </c>
      <c r="B1653" s="111" t="s">
        <v>1469</v>
      </c>
      <c r="C1653" s="112" t="s">
        <v>1470</v>
      </c>
      <c r="D1653" s="21">
        <f t="shared" si="50"/>
        <v>351113</v>
      </c>
      <c r="E1653" s="24">
        <f t="shared" si="51"/>
        <v>245091</v>
      </c>
      <c r="F1653" s="104">
        <v>47201</v>
      </c>
      <c r="G1653" s="104">
        <v>0</v>
      </c>
      <c r="H1653" s="105">
        <v>63493</v>
      </c>
      <c r="I1653" s="105">
        <v>47201</v>
      </c>
      <c r="J1653" s="106">
        <v>47528</v>
      </c>
      <c r="K1653" s="107">
        <v>61929</v>
      </c>
      <c r="L1653" s="105">
        <v>32171</v>
      </c>
      <c r="M1653" s="105">
        <v>33729</v>
      </c>
      <c r="N1653" s="106">
        <v>30036</v>
      </c>
      <c r="O1653" s="107">
        <v>33465</v>
      </c>
      <c r="P1653" s="105">
        <v>51671</v>
      </c>
      <c r="Q1653" s="105">
        <v>21795</v>
      </c>
      <c r="R1653" s="106">
        <v>34101</v>
      </c>
      <c r="S1653" s="107">
        <v>31207.5</v>
      </c>
      <c r="T1653" s="105">
        <v>21817</v>
      </c>
      <c r="U1653" s="105">
        <v>46295.5</v>
      </c>
      <c r="V1653" s="106">
        <v>34580</v>
      </c>
      <c r="W1653" s="107">
        <v>15967</v>
      </c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1705</v>
      </c>
      <c r="B1654" s="111" t="s">
        <v>1471</v>
      </c>
      <c r="C1654" s="112" t="s">
        <v>1472</v>
      </c>
      <c r="D1654" s="21">
        <f t="shared" si="50"/>
        <v>133104</v>
      </c>
      <c r="E1654" s="24">
        <f t="shared" si="51"/>
        <v>131717</v>
      </c>
      <c r="F1654" s="104">
        <v>30649</v>
      </c>
      <c r="G1654" s="104">
        <v>0</v>
      </c>
      <c r="H1654" s="105">
        <v>28100</v>
      </c>
      <c r="I1654" s="105">
        <v>30649</v>
      </c>
      <c r="J1654" s="106">
        <v>36043</v>
      </c>
      <c r="K1654" s="107">
        <v>15431</v>
      </c>
      <c r="L1654" s="105">
        <v>5016</v>
      </c>
      <c r="M1654" s="105">
        <v>57733</v>
      </c>
      <c r="N1654" s="106">
        <v>0</v>
      </c>
      <c r="O1654" s="107">
        <v>3219</v>
      </c>
      <c r="P1654" s="105">
        <v>0</v>
      </c>
      <c r="Q1654" s="105">
        <v>10032</v>
      </c>
      <c r="R1654" s="106">
        <v>0</v>
      </c>
      <c r="S1654" s="107">
        <v>0</v>
      </c>
      <c r="T1654" s="105">
        <v>3861</v>
      </c>
      <c r="U1654" s="105">
        <v>1844</v>
      </c>
      <c r="V1654" s="106">
        <v>65478</v>
      </c>
      <c r="W1654" s="107">
        <v>28240</v>
      </c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1705</v>
      </c>
      <c r="B1655" s="111" t="s">
        <v>1473</v>
      </c>
      <c r="C1655" s="112" t="s">
        <v>1474</v>
      </c>
      <c r="D1655" s="21">
        <f t="shared" si="50"/>
        <v>0</v>
      </c>
      <c r="E1655" s="24">
        <f t="shared" si="51"/>
        <v>0</v>
      </c>
      <c r="F1655" s="104"/>
      <c r="G1655" s="104"/>
      <c r="H1655" s="113"/>
      <c r="I1655" s="113"/>
      <c r="J1655" s="106"/>
      <c r="K1655" s="107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1705</v>
      </c>
      <c r="B1656" s="111" t="s">
        <v>1475</v>
      </c>
      <c r="C1656" s="112" t="s">
        <v>1476</v>
      </c>
      <c r="D1656" s="21">
        <f t="shared" si="50"/>
        <v>21050</v>
      </c>
      <c r="E1656" s="24">
        <f t="shared" si="51"/>
        <v>21050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>
        <v>21050</v>
      </c>
      <c r="W1656" s="32">
        <v>21050</v>
      </c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1705</v>
      </c>
      <c r="B1657" s="111" t="s">
        <v>1477</v>
      </c>
      <c r="C1657" s="112" t="s">
        <v>1478</v>
      </c>
      <c r="D1657" s="21">
        <f t="shared" si="50"/>
        <v>224067</v>
      </c>
      <c r="E1657" s="24">
        <f t="shared" si="51"/>
        <v>81374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>
        <v>81374</v>
      </c>
      <c r="W1657" s="32">
        <v>81374</v>
      </c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1705</v>
      </c>
      <c r="B1658" s="111" t="s">
        <v>1479</v>
      </c>
      <c r="C1658" s="112" t="s">
        <v>1480</v>
      </c>
      <c r="D1658" s="21">
        <f t="shared" si="50"/>
        <v>1074522</v>
      </c>
      <c r="E1658" s="24">
        <f t="shared" si="51"/>
        <v>1493344</v>
      </c>
      <c r="F1658" s="104">
        <v>135392</v>
      </c>
      <c r="G1658" s="104">
        <v>0</v>
      </c>
      <c r="H1658" s="113">
        <v>110816</v>
      </c>
      <c r="I1658" s="113">
        <v>0</v>
      </c>
      <c r="J1658" s="31">
        <v>142693</v>
      </c>
      <c r="K1658" s="32">
        <v>0</v>
      </c>
      <c r="L1658" s="113">
        <v>119528</v>
      </c>
      <c r="M1658" s="113">
        <v>0</v>
      </c>
      <c r="N1658" s="31">
        <v>104585</v>
      </c>
      <c r="O1658" s="32">
        <v>0</v>
      </c>
      <c r="P1658" s="113">
        <v>152099</v>
      </c>
      <c r="Q1658" s="113">
        <v>704739</v>
      </c>
      <c r="R1658" s="31">
        <v>127967</v>
      </c>
      <c r="S1658" s="32">
        <v>388901</v>
      </c>
      <c r="T1658" s="113">
        <v>122585</v>
      </c>
      <c r="U1658" s="113">
        <v>119528</v>
      </c>
      <c r="V1658" s="31">
        <v>157901</v>
      </c>
      <c r="W1658" s="32">
        <v>280176</v>
      </c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1705</v>
      </c>
      <c r="B1659" s="111" t="s">
        <v>1481</v>
      </c>
      <c r="C1659" s="112" t="s">
        <v>1482</v>
      </c>
      <c r="D1659" s="21">
        <f t="shared" si="50"/>
        <v>377466</v>
      </c>
      <c r="E1659" s="24">
        <f t="shared" si="51"/>
        <v>568921.59</v>
      </c>
      <c r="F1659" s="104">
        <v>52206</v>
      </c>
      <c r="G1659" s="104">
        <v>0</v>
      </c>
      <c r="H1659" s="113">
        <v>69229</v>
      </c>
      <c r="I1659" s="113">
        <v>0</v>
      </c>
      <c r="J1659" s="31">
        <v>43649</v>
      </c>
      <c r="K1659" s="32">
        <v>0</v>
      </c>
      <c r="L1659" s="113">
        <v>46229</v>
      </c>
      <c r="M1659" s="113">
        <v>0</v>
      </c>
      <c r="N1659" s="31">
        <v>14175</v>
      </c>
      <c r="O1659" s="32">
        <v>0</v>
      </c>
      <c r="P1659" s="113">
        <v>45897</v>
      </c>
      <c r="Q1659" s="113">
        <v>270766</v>
      </c>
      <c r="R1659" s="31">
        <v>40945</v>
      </c>
      <c r="S1659" s="32">
        <v>165084</v>
      </c>
      <c r="T1659" s="113">
        <v>50888</v>
      </c>
      <c r="U1659" s="113">
        <v>46229</v>
      </c>
      <c r="V1659" s="31">
        <v>57897</v>
      </c>
      <c r="W1659" s="32">
        <v>86842.59</v>
      </c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1705</v>
      </c>
      <c r="B1660" s="111" t="s">
        <v>1483</v>
      </c>
      <c r="C1660" s="112" t="s">
        <v>1484</v>
      </c>
      <c r="D1660" s="21">
        <f t="shared" si="50"/>
        <v>0</v>
      </c>
      <c r="E1660" s="24">
        <f t="shared" si="51"/>
        <v>0</v>
      </c>
      <c r="F1660" s="104"/>
      <c r="G1660" s="104"/>
      <c r="H1660" s="105"/>
      <c r="I1660" s="105"/>
      <c r="J1660" s="31"/>
      <c r="K1660" s="32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1705</v>
      </c>
      <c r="B1661" s="111" t="s">
        <v>1485</v>
      </c>
      <c r="C1661" s="112" t="s">
        <v>1486</v>
      </c>
      <c r="D1661" s="21">
        <f t="shared" si="50"/>
        <v>21464</v>
      </c>
      <c r="E1661" s="24">
        <f t="shared" si="51"/>
        <v>6057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1705</v>
      </c>
      <c r="B1662" s="111" t="s">
        <v>1487</v>
      </c>
      <c r="C1662" s="112" t="s">
        <v>1488</v>
      </c>
      <c r="D1662" s="21">
        <f t="shared" si="50"/>
        <v>167806</v>
      </c>
      <c r="E1662" s="24">
        <f t="shared" si="51"/>
        <v>160770</v>
      </c>
      <c r="F1662" s="104">
        <v>21817</v>
      </c>
      <c r="G1662" s="104">
        <v>6300</v>
      </c>
      <c r="H1662" s="113">
        <v>15249</v>
      </c>
      <c r="I1662" s="113">
        <v>30826</v>
      </c>
      <c r="J1662" s="106">
        <v>21464</v>
      </c>
      <c r="K1662" s="107">
        <v>6057</v>
      </c>
      <c r="L1662" s="113">
        <v>17635</v>
      </c>
      <c r="M1662" s="113">
        <v>6960</v>
      </c>
      <c r="N1662" s="31">
        <v>21140</v>
      </c>
      <c r="O1662" s="32">
        <v>14584</v>
      </c>
      <c r="P1662" s="105">
        <v>19459</v>
      </c>
      <c r="Q1662" s="105">
        <v>19013</v>
      </c>
      <c r="R1662" s="31">
        <v>12653</v>
      </c>
      <c r="S1662" s="32">
        <v>21317</v>
      </c>
      <c r="T1662" s="113">
        <v>13834</v>
      </c>
      <c r="U1662" s="113">
        <v>52580</v>
      </c>
      <c r="V1662" s="31">
        <v>19556</v>
      </c>
      <c r="W1662" s="32">
        <v>9190</v>
      </c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1705</v>
      </c>
      <c r="B1663" s="111" t="s">
        <v>1489</v>
      </c>
      <c r="C1663" s="112" t="s">
        <v>70</v>
      </c>
      <c r="D1663" s="21">
        <f t="shared" si="50"/>
        <v>268137</v>
      </c>
      <c r="E1663" s="24">
        <f t="shared" si="51"/>
        <v>192186</v>
      </c>
      <c r="F1663" s="104">
        <v>19371</v>
      </c>
      <c r="G1663" s="104">
        <v>0</v>
      </c>
      <c r="H1663" s="113">
        <v>24207</v>
      </c>
      <c r="I1663" s="113">
        <v>733</v>
      </c>
      <c r="J1663" s="31">
        <v>26463</v>
      </c>
      <c r="K1663" s="32">
        <v>0</v>
      </c>
      <c r="L1663" s="113">
        <v>10670</v>
      </c>
      <c r="M1663" s="113">
        <v>0</v>
      </c>
      <c r="N1663" s="31">
        <v>5865</v>
      </c>
      <c r="O1663" s="32">
        <v>4813</v>
      </c>
      <c r="P1663" s="113">
        <v>21803</v>
      </c>
      <c r="Q1663" s="113">
        <v>0</v>
      </c>
      <c r="R1663" s="31">
        <v>12736</v>
      </c>
      <c r="S1663" s="32">
        <v>95750</v>
      </c>
      <c r="T1663" s="113">
        <v>111720</v>
      </c>
      <c r="U1663" s="113">
        <v>63255</v>
      </c>
      <c r="V1663" s="31">
        <v>61765</v>
      </c>
      <c r="W1663" s="32">
        <v>27635</v>
      </c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1705</v>
      </c>
      <c r="B1664" s="111" t="s">
        <v>1490</v>
      </c>
      <c r="C1664" s="112" t="s">
        <v>1491</v>
      </c>
      <c r="D1664" s="21">
        <f t="shared" si="50"/>
        <v>0</v>
      </c>
      <c r="E1664" s="24">
        <f t="shared" si="51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1705</v>
      </c>
      <c r="B1665" s="111" t="s">
        <v>1492</v>
      </c>
      <c r="C1665" s="112" t="s">
        <v>1493</v>
      </c>
      <c r="D1665" s="21">
        <f t="shared" si="50"/>
        <v>485736</v>
      </c>
      <c r="E1665" s="24">
        <f t="shared" si="51"/>
        <v>848468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1705</v>
      </c>
      <c r="B1666" s="111" t="s">
        <v>1494</v>
      </c>
      <c r="C1666" s="112" t="s">
        <v>71</v>
      </c>
      <c r="D1666" s="21">
        <f t="shared" si="50"/>
        <v>3772844</v>
      </c>
      <c r="E1666" s="24">
        <f t="shared" si="51"/>
        <v>3546149.6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31">
        <v>485736</v>
      </c>
      <c r="K1666" s="32">
        <v>848468</v>
      </c>
      <c r="L1666" s="105">
        <v>490342</v>
      </c>
      <c r="M1666" s="105">
        <v>470530</v>
      </c>
      <c r="N1666" s="106">
        <v>394751</v>
      </c>
      <c r="O1666" s="107">
        <v>215444.14</v>
      </c>
      <c r="P1666" s="113">
        <v>526164.5</v>
      </c>
      <c r="Q1666" s="113">
        <v>376283.11</v>
      </c>
      <c r="R1666" s="106">
        <v>410242</v>
      </c>
      <c r="S1666" s="107">
        <v>448721</v>
      </c>
      <c r="T1666" s="105">
        <v>449890</v>
      </c>
      <c r="U1666" s="105">
        <v>126668</v>
      </c>
      <c r="V1666" s="106">
        <v>438596.5</v>
      </c>
      <c r="W1666" s="107">
        <v>742384</v>
      </c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1705</v>
      </c>
      <c r="B1667" s="111" t="s">
        <v>1495</v>
      </c>
      <c r="C1667" s="112" t="s">
        <v>1496</v>
      </c>
      <c r="D1667" s="21">
        <f t="shared" ref="D1667:D1730" si="52">F1667+H1667+J1668+L1667+N1667+P1667+R1667+T1667+V1667+X1667+Z1667+AB1667</f>
        <v>1161964.23</v>
      </c>
      <c r="E1667" s="24">
        <f t="shared" ref="E1667:E1730" si="53">G1667+I1667+K1668+M1667+O1667+Q1667+S1667+U1667+W1667+Y1667+AA1667+AC1667</f>
        <v>1295132.23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>
        <v>123942.5</v>
      </c>
      <c r="K1667" s="107">
        <v>23022.85</v>
      </c>
      <c r="L1667" s="105">
        <v>92562</v>
      </c>
      <c r="M1667" s="105">
        <v>119721.04</v>
      </c>
      <c r="N1667" s="106">
        <v>122682.5</v>
      </c>
      <c r="O1667" s="107">
        <v>509398.5</v>
      </c>
      <c r="P1667" s="105">
        <v>165876.23000000001</v>
      </c>
      <c r="Q1667" s="105">
        <v>8649.23</v>
      </c>
      <c r="R1667" s="106">
        <v>170453</v>
      </c>
      <c r="S1667" s="107">
        <v>19792.13</v>
      </c>
      <c r="T1667" s="105">
        <v>85784.5</v>
      </c>
      <c r="U1667" s="105">
        <v>397547.53</v>
      </c>
      <c r="V1667" s="106">
        <v>181876</v>
      </c>
      <c r="W1667" s="107">
        <v>179445.75</v>
      </c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1705</v>
      </c>
      <c r="B1668" s="111" t="s">
        <v>1497</v>
      </c>
      <c r="C1668" s="112" t="s">
        <v>1498</v>
      </c>
      <c r="D1668" s="21">
        <f t="shared" si="52"/>
        <v>96537</v>
      </c>
      <c r="E1668" s="24">
        <f t="shared" si="53"/>
        <v>96537</v>
      </c>
      <c r="F1668" s="104">
        <v>4095</v>
      </c>
      <c r="G1668" s="104">
        <v>4095</v>
      </c>
      <c r="H1668" s="113">
        <v>3503</v>
      </c>
      <c r="I1668" s="113">
        <v>3503</v>
      </c>
      <c r="J1668" s="106">
        <v>615</v>
      </c>
      <c r="K1668" s="107">
        <v>615</v>
      </c>
      <c r="L1668" s="113">
        <v>20921</v>
      </c>
      <c r="M1668" s="113">
        <v>20921</v>
      </c>
      <c r="N1668" s="31">
        <v>2592</v>
      </c>
      <c r="O1668" s="32">
        <v>2592</v>
      </c>
      <c r="P1668" s="105">
        <v>16815</v>
      </c>
      <c r="Q1668" s="105">
        <v>16815</v>
      </c>
      <c r="R1668" s="31">
        <v>12464</v>
      </c>
      <c r="S1668" s="32">
        <v>12464</v>
      </c>
      <c r="T1668" s="113">
        <v>24046</v>
      </c>
      <c r="U1668" s="113">
        <v>24046</v>
      </c>
      <c r="V1668" s="31">
        <v>12101</v>
      </c>
      <c r="W1668" s="32">
        <v>12101</v>
      </c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1705</v>
      </c>
      <c r="B1669" s="111" t="s">
        <v>1499</v>
      </c>
      <c r="C1669" s="112" t="s">
        <v>1500</v>
      </c>
      <c r="D1669" s="21">
        <f t="shared" si="52"/>
        <v>31630</v>
      </c>
      <c r="E1669" s="24">
        <f t="shared" si="53"/>
        <v>31580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>
        <v>7945</v>
      </c>
      <c r="S1669" s="32">
        <v>7945</v>
      </c>
      <c r="T1669" s="113"/>
      <c r="U1669" s="113"/>
      <c r="V1669" s="31">
        <v>11166</v>
      </c>
      <c r="W1669" s="32">
        <v>11166</v>
      </c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1705</v>
      </c>
      <c r="B1670" s="111" t="s">
        <v>1501</v>
      </c>
      <c r="C1670" s="112" t="s">
        <v>1502</v>
      </c>
      <c r="D1670" s="21">
        <f t="shared" si="52"/>
        <v>3653</v>
      </c>
      <c r="E1670" s="24">
        <f t="shared" si="53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>
        <v>50</v>
      </c>
      <c r="K1670" s="32">
        <v>0</v>
      </c>
      <c r="L1670" s="113">
        <v>795</v>
      </c>
      <c r="M1670" s="113">
        <v>0</v>
      </c>
      <c r="N1670" s="31">
        <v>0</v>
      </c>
      <c r="O1670" s="32">
        <v>0</v>
      </c>
      <c r="P1670" s="113">
        <v>0</v>
      </c>
      <c r="Q1670" s="113">
        <v>0</v>
      </c>
      <c r="R1670" s="31">
        <v>0</v>
      </c>
      <c r="S1670" s="32">
        <v>0</v>
      </c>
      <c r="T1670" s="113">
        <v>552</v>
      </c>
      <c r="U1670" s="113">
        <v>0</v>
      </c>
      <c r="V1670" s="31">
        <v>2070</v>
      </c>
      <c r="W1670" s="32">
        <v>0</v>
      </c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1705</v>
      </c>
      <c r="B1671" s="111" t="s">
        <v>1503</v>
      </c>
      <c r="C1671" s="112" t="s">
        <v>1504</v>
      </c>
      <c r="D1671" s="21">
        <f t="shared" si="52"/>
        <v>0</v>
      </c>
      <c r="E1671" s="24">
        <f t="shared" si="53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>
        <v>0</v>
      </c>
      <c r="K1671" s="32">
        <v>0</v>
      </c>
      <c r="L1671" s="113">
        <v>0</v>
      </c>
      <c r="M1671" s="113">
        <v>0</v>
      </c>
      <c r="N1671" s="31">
        <v>0</v>
      </c>
      <c r="O1671" s="32">
        <v>0</v>
      </c>
      <c r="P1671" s="113">
        <v>0</v>
      </c>
      <c r="Q1671" s="113">
        <v>0</v>
      </c>
      <c r="R1671" s="31">
        <v>0</v>
      </c>
      <c r="S1671" s="32">
        <v>0</v>
      </c>
      <c r="T1671" s="113">
        <v>0</v>
      </c>
      <c r="U1671" s="113">
        <v>0</v>
      </c>
      <c r="V1671" s="31">
        <v>0</v>
      </c>
      <c r="W1671" s="32">
        <v>0</v>
      </c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1705</v>
      </c>
      <c r="B1672" s="111" t="s">
        <v>1505</v>
      </c>
      <c r="C1672" s="112" t="s">
        <v>1662</v>
      </c>
      <c r="D1672" s="21">
        <f t="shared" si="52"/>
        <v>0</v>
      </c>
      <c r="E1672" s="24">
        <f t="shared" si="53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1705</v>
      </c>
      <c r="B1673" s="111" t="s">
        <v>1506</v>
      </c>
      <c r="C1673" s="112" t="s">
        <v>1507</v>
      </c>
      <c r="D1673" s="21">
        <f t="shared" si="52"/>
        <v>99244</v>
      </c>
      <c r="E1673" s="24">
        <f t="shared" si="53"/>
        <v>99244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1705</v>
      </c>
      <c r="B1674" s="111" t="s">
        <v>1508</v>
      </c>
      <c r="C1674" s="112" t="s">
        <v>1509</v>
      </c>
      <c r="D1674" s="21">
        <f t="shared" si="52"/>
        <v>624033</v>
      </c>
      <c r="E1674" s="24">
        <f t="shared" si="53"/>
        <v>624033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>
        <v>99244</v>
      </c>
      <c r="K1674" s="32">
        <v>99244</v>
      </c>
      <c r="L1674" s="113">
        <v>73129</v>
      </c>
      <c r="M1674" s="113">
        <v>73129</v>
      </c>
      <c r="N1674" s="31">
        <v>64524</v>
      </c>
      <c r="O1674" s="32">
        <v>64524</v>
      </c>
      <c r="P1674" s="113">
        <v>101175</v>
      </c>
      <c r="Q1674" s="113">
        <v>101175</v>
      </c>
      <c r="R1674" s="31">
        <v>79864</v>
      </c>
      <c r="S1674" s="32">
        <v>79864</v>
      </c>
      <c r="T1674" s="113">
        <v>71135</v>
      </c>
      <c r="U1674" s="113">
        <v>71135</v>
      </c>
      <c r="V1674" s="31">
        <v>101185</v>
      </c>
      <c r="W1674" s="32">
        <v>101185</v>
      </c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1705</v>
      </c>
      <c r="B1675" s="111" t="s">
        <v>1510</v>
      </c>
      <c r="C1675" s="112" t="s">
        <v>1511</v>
      </c>
      <c r="D1675" s="21">
        <f t="shared" si="52"/>
        <v>0</v>
      </c>
      <c r="E1675" s="24">
        <f t="shared" si="53"/>
        <v>0</v>
      </c>
      <c r="F1675" s="104"/>
      <c r="G1675" s="104"/>
      <c r="H1675" s="105"/>
      <c r="I1675" s="105"/>
      <c r="J1675" s="31"/>
      <c r="K1675" s="32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1705</v>
      </c>
      <c r="B1676" s="111" t="s">
        <v>1512</v>
      </c>
      <c r="C1676" s="112" t="s">
        <v>1513</v>
      </c>
      <c r="D1676" s="21">
        <f t="shared" si="52"/>
        <v>41513</v>
      </c>
      <c r="E1676" s="24">
        <f t="shared" si="53"/>
        <v>522153.35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1705</v>
      </c>
      <c r="B1677" s="111" t="s">
        <v>1514</v>
      </c>
      <c r="C1677" s="112" t="s">
        <v>1515</v>
      </c>
      <c r="D1677" s="21">
        <f t="shared" si="52"/>
        <v>159835</v>
      </c>
      <c r="E1677" s="24">
        <f t="shared" si="53"/>
        <v>103954</v>
      </c>
      <c r="F1677" s="104">
        <v>20676</v>
      </c>
      <c r="G1677" s="104">
        <v>0</v>
      </c>
      <c r="H1677" s="105">
        <v>35205</v>
      </c>
      <c r="I1677" s="105">
        <v>0</v>
      </c>
      <c r="J1677" s="106">
        <v>41513</v>
      </c>
      <c r="K1677" s="107">
        <v>522153.35</v>
      </c>
      <c r="L1677" s="105">
        <v>9914</v>
      </c>
      <c r="M1677" s="105">
        <v>9914</v>
      </c>
      <c r="N1677" s="106">
        <v>23394</v>
      </c>
      <c r="O1677" s="107">
        <v>23394</v>
      </c>
      <c r="P1677" s="105">
        <v>9816</v>
      </c>
      <c r="Q1677" s="105">
        <v>0</v>
      </c>
      <c r="R1677" s="106">
        <v>10293</v>
      </c>
      <c r="S1677" s="107">
        <v>0</v>
      </c>
      <c r="T1677" s="105">
        <v>25675</v>
      </c>
      <c r="U1677" s="105">
        <v>0</v>
      </c>
      <c r="V1677" s="106">
        <v>24862</v>
      </c>
      <c r="W1677" s="107">
        <v>70646</v>
      </c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1705</v>
      </c>
      <c r="B1678" s="111" t="s">
        <v>1516</v>
      </c>
      <c r="C1678" s="112" t="s">
        <v>57</v>
      </c>
      <c r="D1678" s="21">
        <f t="shared" si="52"/>
        <v>0</v>
      </c>
      <c r="E1678" s="24">
        <f t="shared" si="53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1705</v>
      </c>
      <c r="B1679" s="111" t="s">
        <v>1517</v>
      </c>
      <c r="C1679" s="112" t="s">
        <v>1518</v>
      </c>
      <c r="D1679" s="21">
        <f t="shared" si="52"/>
        <v>0</v>
      </c>
      <c r="E1679" s="24">
        <f t="shared" si="53"/>
        <v>0</v>
      </c>
      <c r="F1679" s="104"/>
      <c r="G1679" s="104"/>
      <c r="H1679" s="113"/>
      <c r="I1679" s="113"/>
      <c r="J1679" s="106"/>
      <c r="K1679" s="107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1705</v>
      </c>
      <c r="B1680" s="111" t="s">
        <v>1519</v>
      </c>
      <c r="C1680" s="112" t="s">
        <v>60</v>
      </c>
      <c r="D1680" s="21">
        <f t="shared" si="52"/>
        <v>0</v>
      </c>
      <c r="E1680" s="24">
        <f t="shared" si="53"/>
        <v>0</v>
      </c>
      <c r="F1680" s="104"/>
      <c r="G1680" s="104"/>
      <c r="H1680" s="105"/>
      <c r="I1680" s="105"/>
      <c r="J1680" s="31"/>
      <c r="K1680" s="32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1705</v>
      </c>
      <c r="B1681" s="111" t="s">
        <v>1520</v>
      </c>
      <c r="C1681" s="112" t="s">
        <v>62</v>
      </c>
      <c r="D1681" s="21">
        <f t="shared" si="52"/>
        <v>59468</v>
      </c>
      <c r="E1681" s="24">
        <f t="shared" si="53"/>
        <v>25820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1705</v>
      </c>
      <c r="B1682" s="111" t="s">
        <v>1521</v>
      </c>
      <c r="C1682" s="112" t="s">
        <v>1522</v>
      </c>
      <c r="D1682" s="21">
        <f t="shared" si="52"/>
        <v>549815.64</v>
      </c>
      <c r="E1682" s="24">
        <f t="shared" si="53"/>
        <v>226304.64000000001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106">
        <v>59468</v>
      </c>
      <c r="K1682" s="107">
        <v>25820</v>
      </c>
      <c r="L1682" s="113">
        <v>35130</v>
      </c>
      <c r="M1682" s="113">
        <v>22633</v>
      </c>
      <c r="N1682" s="31">
        <v>112121.14</v>
      </c>
      <c r="O1682" s="32">
        <v>64928.14</v>
      </c>
      <c r="P1682" s="105">
        <v>85633</v>
      </c>
      <c r="Q1682" s="105">
        <v>21100</v>
      </c>
      <c r="R1682" s="31">
        <v>32292</v>
      </c>
      <c r="S1682" s="32">
        <v>24677</v>
      </c>
      <c r="T1682" s="113">
        <v>62284</v>
      </c>
      <c r="U1682" s="113">
        <v>14164</v>
      </c>
      <c r="V1682" s="31">
        <v>46452</v>
      </c>
      <c r="W1682" s="32">
        <v>12549</v>
      </c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1705</v>
      </c>
      <c r="B1683" s="111" t="s">
        <v>1523</v>
      </c>
      <c r="C1683" s="112" t="s">
        <v>1524</v>
      </c>
      <c r="D1683" s="21">
        <f t="shared" si="52"/>
        <v>195537.11</v>
      </c>
      <c r="E1683" s="24">
        <f t="shared" si="53"/>
        <v>87988.11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31">
        <v>24710</v>
      </c>
      <c r="K1683" s="32">
        <v>670</v>
      </c>
      <c r="L1683" s="105">
        <v>21529</v>
      </c>
      <c r="M1683" s="105">
        <v>7772</v>
      </c>
      <c r="N1683" s="106">
        <v>20526</v>
      </c>
      <c r="O1683" s="107">
        <v>500</v>
      </c>
      <c r="P1683" s="113">
        <v>29314</v>
      </c>
      <c r="Q1683" s="113">
        <v>9975</v>
      </c>
      <c r="R1683" s="106">
        <v>8956</v>
      </c>
      <c r="S1683" s="107">
        <v>2225</v>
      </c>
      <c r="T1683" s="105">
        <v>11505</v>
      </c>
      <c r="U1683" s="105">
        <v>5234</v>
      </c>
      <c r="V1683" s="106">
        <v>4984</v>
      </c>
      <c r="W1683" s="107">
        <v>5349</v>
      </c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1705</v>
      </c>
      <c r="B1684" s="111" t="s">
        <v>1525</v>
      </c>
      <c r="C1684" s="112" t="s">
        <v>1526</v>
      </c>
      <c r="D1684" s="21">
        <f t="shared" si="52"/>
        <v>0</v>
      </c>
      <c r="E1684" s="24">
        <f t="shared" si="53"/>
        <v>7489</v>
      </c>
      <c r="F1684" s="104"/>
      <c r="G1684" s="104"/>
      <c r="H1684" s="113"/>
      <c r="I1684" s="113"/>
      <c r="J1684" s="106"/>
      <c r="K1684" s="107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1705</v>
      </c>
      <c r="B1685" s="111" t="s">
        <v>1527</v>
      </c>
      <c r="C1685" s="112" t="s">
        <v>1528</v>
      </c>
      <c r="D1685" s="21">
        <f t="shared" si="52"/>
        <v>22042</v>
      </c>
      <c r="E1685" s="24">
        <f t="shared" si="53"/>
        <v>18399</v>
      </c>
      <c r="F1685" s="104">
        <v>1921</v>
      </c>
      <c r="G1685" s="104">
        <v>0</v>
      </c>
      <c r="H1685" s="105">
        <v>0</v>
      </c>
      <c r="I1685" s="105">
        <v>0</v>
      </c>
      <c r="J1685" s="31">
        <v>0</v>
      </c>
      <c r="K1685" s="32">
        <v>7489</v>
      </c>
      <c r="L1685" s="105">
        <v>4108</v>
      </c>
      <c r="M1685" s="105">
        <v>1898</v>
      </c>
      <c r="N1685" s="106">
        <v>2578</v>
      </c>
      <c r="O1685" s="107">
        <v>0</v>
      </c>
      <c r="P1685" s="113">
        <v>5279</v>
      </c>
      <c r="Q1685" s="113">
        <v>2031</v>
      </c>
      <c r="R1685" s="106">
        <v>3151</v>
      </c>
      <c r="S1685" s="107">
        <v>14470</v>
      </c>
      <c r="T1685" s="105">
        <v>5005</v>
      </c>
      <c r="U1685" s="105">
        <v>0</v>
      </c>
      <c r="V1685" s="106">
        <v>0</v>
      </c>
      <c r="W1685" s="107">
        <v>0</v>
      </c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1705</v>
      </c>
      <c r="B1686" s="111" t="s">
        <v>1529</v>
      </c>
      <c r="C1686" s="112" t="s">
        <v>1530</v>
      </c>
      <c r="D1686" s="21">
        <f t="shared" si="52"/>
        <v>0</v>
      </c>
      <c r="E1686" s="24">
        <f t="shared" si="53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1705</v>
      </c>
      <c r="B1687" s="111" t="s">
        <v>1531</v>
      </c>
      <c r="C1687" s="112" t="s">
        <v>1532</v>
      </c>
      <c r="D1687" s="21">
        <f t="shared" si="52"/>
        <v>0</v>
      </c>
      <c r="E1687" s="24">
        <f t="shared" si="53"/>
        <v>0</v>
      </c>
      <c r="F1687" s="104"/>
      <c r="G1687" s="104"/>
      <c r="H1687" s="113"/>
      <c r="I1687" s="113"/>
      <c r="J1687" s="106"/>
      <c r="K1687" s="107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1705</v>
      </c>
      <c r="B1688" s="111" t="s">
        <v>1533</v>
      </c>
      <c r="C1688" s="112" t="s">
        <v>69</v>
      </c>
      <c r="D1688" s="21">
        <f t="shared" si="52"/>
        <v>0</v>
      </c>
      <c r="E1688" s="24">
        <f t="shared" si="53"/>
        <v>0</v>
      </c>
      <c r="F1688" s="104"/>
      <c r="G1688" s="104"/>
      <c r="H1688" s="105"/>
      <c r="I1688" s="105"/>
      <c r="J1688" s="31"/>
      <c r="K1688" s="32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1705</v>
      </c>
      <c r="B1689" s="111" t="s">
        <v>1534</v>
      </c>
      <c r="C1689" s="112" t="s">
        <v>1535</v>
      </c>
      <c r="D1689" s="21">
        <f t="shared" si="52"/>
        <v>0</v>
      </c>
      <c r="E1689" s="24">
        <f t="shared" si="53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1705</v>
      </c>
      <c r="B1690" s="111" t="s">
        <v>1536</v>
      </c>
      <c r="C1690" s="112" t="s">
        <v>1537</v>
      </c>
      <c r="D1690" s="21">
        <f t="shared" si="52"/>
        <v>46155</v>
      </c>
      <c r="E1690" s="24">
        <f t="shared" si="53"/>
        <v>17382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1705</v>
      </c>
      <c r="B1691" s="111" t="s">
        <v>1538</v>
      </c>
      <c r="C1691" s="112" t="s">
        <v>1539</v>
      </c>
      <c r="D1691" s="21">
        <f t="shared" si="52"/>
        <v>333047</v>
      </c>
      <c r="E1691" s="24">
        <f t="shared" si="53"/>
        <v>266265</v>
      </c>
      <c r="F1691" s="104">
        <v>19769</v>
      </c>
      <c r="G1691" s="104">
        <v>19579</v>
      </c>
      <c r="H1691" s="113">
        <v>48035</v>
      </c>
      <c r="I1691" s="113">
        <v>16484</v>
      </c>
      <c r="J1691" s="106">
        <v>46155</v>
      </c>
      <c r="K1691" s="107">
        <v>17382</v>
      </c>
      <c r="L1691" s="113">
        <v>49492</v>
      </c>
      <c r="M1691" s="113">
        <v>91632</v>
      </c>
      <c r="N1691" s="31">
        <v>32167</v>
      </c>
      <c r="O1691" s="32">
        <v>11279</v>
      </c>
      <c r="P1691" s="105">
        <v>48810</v>
      </c>
      <c r="Q1691" s="105">
        <v>32057</v>
      </c>
      <c r="R1691" s="31">
        <v>41585</v>
      </c>
      <c r="S1691" s="32">
        <v>6941</v>
      </c>
      <c r="T1691" s="113">
        <v>17077</v>
      </c>
      <c r="U1691" s="113">
        <v>32823</v>
      </c>
      <c r="V1691" s="31">
        <v>39616</v>
      </c>
      <c r="W1691" s="32">
        <v>25905</v>
      </c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1705</v>
      </c>
      <c r="B1692" s="111" t="s">
        <v>1540</v>
      </c>
      <c r="C1692" s="112" t="s">
        <v>1541</v>
      </c>
      <c r="D1692" s="21">
        <f t="shared" si="52"/>
        <v>409360</v>
      </c>
      <c r="E1692" s="24">
        <f t="shared" si="53"/>
        <v>232655</v>
      </c>
      <c r="F1692" s="104">
        <v>49753</v>
      </c>
      <c r="G1692" s="104">
        <v>9418</v>
      </c>
      <c r="H1692" s="105">
        <v>48709</v>
      </c>
      <c r="I1692" s="105">
        <v>34608</v>
      </c>
      <c r="J1692" s="31">
        <v>36496</v>
      </c>
      <c r="K1692" s="32">
        <v>29565</v>
      </c>
      <c r="L1692" s="105">
        <v>58843</v>
      </c>
      <c r="M1692" s="105">
        <v>81873</v>
      </c>
      <c r="N1692" s="106">
        <v>38534</v>
      </c>
      <c r="O1692" s="107">
        <v>10470</v>
      </c>
      <c r="P1692" s="113">
        <v>62271</v>
      </c>
      <c r="Q1692" s="113">
        <v>24595</v>
      </c>
      <c r="R1692" s="106">
        <v>19699</v>
      </c>
      <c r="S1692" s="107">
        <v>23349</v>
      </c>
      <c r="T1692" s="105">
        <v>22941</v>
      </c>
      <c r="U1692" s="105">
        <v>32951</v>
      </c>
      <c r="V1692" s="106">
        <v>31862</v>
      </c>
      <c r="W1692" s="107">
        <v>15391</v>
      </c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1705</v>
      </c>
      <c r="B1693" s="111" t="s">
        <v>1542</v>
      </c>
      <c r="C1693" s="112" t="s">
        <v>1543</v>
      </c>
      <c r="D1693" s="21">
        <f t="shared" si="52"/>
        <v>571414</v>
      </c>
      <c r="E1693" s="24">
        <f t="shared" si="53"/>
        <v>483766.45</v>
      </c>
      <c r="F1693" s="104">
        <v>66558</v>
      </c>
      <c r="G1693" s="104">
        <v>0</v>
      </c>
      <c r="H1693" s="113">
        <v>73108</v>
      </c>
      <c r="I1693" s="113">
        <v>0</v>
      </c>
      <c r="J1693" s="106">
        <v>76748</v>
      </c>
      <c r="K1693" s="107">
        <v>0</v>
      </c>
      <c r="L1693" s="113">
        <v>73252</v>
      </c>
      <c r="M1693" s="113">
        <v>206692.54</v>
      </c>
      <c r="N1693" s="31">
        <v>70293</v>
      </c>
      <c r="O1693" s="32">
        <v>35438.5</v>
      </c>
      <c r="P1693" s="105">
        <v>87936</v>
      </c>
      <c r="Q1693" s="105">
        <v>58629.96</v>
      </c>
      <c r="R1693" s="31">
        <v>48879</v>
      </c>
      <c r="S1693" s="32">
        <v>0</v>
      </c>
      <c r="T1693" s="113">
        <v>68747</v>
      </c>
      <c r="U1693" s="113">
        <v>180693</v>
      </c>
      <c r="V1693" s="31">
        <v>58404</v>
      </c>
      <c r="W1693" s="32">
        <v>0</v>
      </c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1705</v>
      </c>
      <c r="B1694" s="111" t="s">
        <v>1544</v>
      </c>
      <c r="C1694" s="112" t="s">
        <v>1545</v>
      </c>
      <c r="D1694" s="21">
        <f t="shared" si="52"/>
        <v>209108.1</v>
      </c>
      <c r="E1694" s="24">
        <f t="shared" si="53"/>
        <v>194283.61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>
        <v>24237</v>
      </c>
      <c r="K1694" s="32">
        <v>2312.4499999999998</v>
      </c>
      <c r="L1694" s="113">
        <v>0</v>
      </c>
      <c r="M1694" s="113">
        <v>101705.43</v>
      </c>
      <c r="N1694" s="31">
        <v>12425</v>
      </c>
      <c r="O1694" s="32">
        <v>5898</v>
      </c>
      <c r="P1694" s="113">
        <v>93538.1</v>
      </c>
      <c r="Q1694" s="113">
        <v>3018.64</v>
      </c>
      <c r="R1694" s="31">
        <v>15494</v>
      </c>
      <c r="S1694" s="32">
        <v>5566.06</v>
      </c>
      <c r="T1694" s="113">
        <v>27524</v>
      </c>
      <c r="U1694" s="113">
        <v>64769.55</v>
      </c>
      <c r="V1694" s="31">
        <v>9009</v>
      </c>
      <c r="W1694" s="32">
        <v>4262.78</v>
      </c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1705</v>
      </c>
      <c r="B1695" s="111" t="s">
        <v>1546</v>
      </c>
      <c r="C1695" s="112" t="s">
        <v>1547</v>
      </c>
      <c r="D1695" s="21">
        <f t="shared" si="52"/>
        <v>0</v>
      </c>
      <c r="E1695" s="24">
        <f t="shared" si="53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1705</v>
      </c>
      <c r="B1696" s="111" t="s">
        <v>1548</v>
      </c>
      <c r="C1696" s="112" t="s">
        <v>1549</v>
      </c>
      <c r="D1696" s="21">
        <f t="shared" si="52"/>
        <v>0</v>
      </c>
      <c r="E1696" s="24">
        <f t="shared" si="53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1705</v>
      </c>
      <c r="B1697" s="111" t="s">
        <v>41</v>
      </c>
      <c r="C1697" s="112" t="s">
        <v>1550</v>
      </c>
      <c r="D1697" s="21">
        <f t="shared" si="52"/>
        <v>0</v>
      </c>
      <c r="E1697" s="24">
        <f t="shared" si="53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1705</v>
      </c>
      <c r="B1698" s="111" t="s">
        <v>42</v>
      </c>
      <c r="C1698" s="112" t="s">
        <v>1551</v>
      </c>
      <c r="D1698" s="21">
        <f t="shared" si="52"/>
        <v>0</v>
      </c>
      <c r="E1698" s="24">
        <f t="shared" si="53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1705</v>
      </c>
      <c r="B1699" s="111" t="s">
        <v>43</v>
      </c>
      <c r="C1699" s="112" t="s">
        <v>44</v>
      </c>
      <c r="D1699" s="21">
        <f t="shared" si="52"/>
        <v>0</v>
      </c>
      <c r="E1699" s="24">
        <f t="shared" si="53"/>
        <v>0</v>
      </c>
      <c r="F1699" s="104"/>
      <c r="G1699" s="104"/>
      <c r="H1699" s="105"/>
      <c r="I1699" s="105"/>
      <c r="J1699" s="31"/>
      <c r="K1699" s="32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1705</v>
      </c>
      <c r="B1700" s="111" t="s">
        <v>45</v>
      </c>
      <c r="C1700" s="112" t="s">
        <v>1552</v>
      </c>
      <c r="D1700" s="21">
        <f t="shared" si="52"/>
        <v>26469.83</v>
      </c>
      <c r="E1700" s="24">
        <f t="shared" si="53"/>
        <v>0</v>
      </c>
      <c r="F1700" s="104"/>
      <c r="G1700" s="104"/>
      <c r="H1700" s="113"/>
      <c r="I1700" s="113"/>
      <c r="J1700" s="106"/>
      <c r="K1700" s="107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1705</v>
      </c>
      <c r="B1701" s="111" t="s">
        <v>46</v>
      </c>
      <c r="C1701" s="112" t="s">
        <v>1553</v>
      </c>
      <c r="D1701" s="21">
        <f t="shared" si="52"/>
        <v>10291395.280000001</v>
      </c>
      <c r="E1701" s="24">
        <f t="shared" si="53"/>
        <v>11310.21</v>
      </c>
      <c r="F1701" s="104">
        <v>15394.36</v>
      </c>
      <c r="G1701" s="104">
        <v>0</v>
      </c>
      <c r="H1701" s="105">
        <v>24063.65</v>
      </c>
      <c r="I1701" s="105">
        <v>0</v>
      </c>
      <c r="J1701" s="31">
        <v>26469.83</v>
      </c>
      <c r="K1701" s="32">
        <v>0</v>
      </c>
      <c r="L1701" s="105">
        <v>2372.2399999999998</v>
      </c>
      <c r="M1701" s="105">
        <v>0</v>
      </c>
      <c r="N1701" s="106">
        <v>0</v>
      </c>
      <c r="O1701" s="107">
        <v>8148.03</v>
      </c>
      <c r="P1701" s="113">
        <v>36612.1</v>
      </c>
      <c r="Q1701" s="113">
        <v>0</v>
      </c>
      <c r="R1701" s="106">
        <v>36299.9</v>
      </c>
      <c r="S1701" s="107">
        <v>0</v>
      </c>
      <c r="T1701" s="105">
        <v>31161.8</v>
      </c>
      <c r="U1701" s="105">
        <v>3162.18</v>
      </c>
      <c r="V1701" s="106">
        <v>32468.73</v>
      </c>
      <c r="W1701" s="107">
        <v>0</v>
      </c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1705</v>
      </c>
      <c r="B1702" s="111" t="s">
        <v>47</v>
      </c>
      <c r="C1702" s="112" t="s">
        <v>1554</v>
      </c>
      <c r="D1702" s="21">
        <f t="shared" si="52"/>
        <v>0</v>
      </c>
      <c r="E1702" s="24">
        <f t="shared" si="53"/>
        <v>1173989.94</v>
      </c>
      <c r="F1702" s="104"/>
      <c r="G1702" s="104"/>
      <c r="H1702" s="105"/>
      <c r="I1702" s="105"/>
      <c r="J1702" s="106">
        <v>10113022.5</v>
      </c>
      <c r="K1702" s="107">
        <v>0</v>
      </c>
      <c r="L1702" s="105">
        <v>0</v>
      </c>
      <c r="M1702" s="105">
        <v>497000</v>
      </c>
      <c r="N1702" s="106">
        <v>0</v>
      </c>
      <c r="O1702" s="107">
        <v>439900</v>
      </c>
      <c r="P1702" s="105">
        <v>0</v>
      </c>
      <c r="Q1702" s="105">
        <v>0</v>
      </c>
      <c r="R1702" s="106">
        <v>0</v>
      </c>
      <c r="S1702" s="107">
        <v>0</v>
      </c>
      <c r="T1702" s="105">
        <v>0</v>
      </c>
      <c r="U1702" s="105">
        <v>107330</v>
      </c>
      <c r="V1702" s="106">
        <v>0</v>
      </c>
      <c r="W1702" s="107">
        <v>129759.94</v>
      </c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1705</v>
      </c>
      <c r="B1703" s="111" t="s">
        <v>48</v>
      </c>
      <c r="C1703" s="112" t="s">
        <v>1555</v>
      </c>
      <c r="D1703" s="21">
        <f t="shared" si="52"/>
        <v>1194573.03</v>
      </c>
      <c r="E1703" s="24">
        <f t="shared" si="53"/>
        <v>1194573.03</v>
      </c>
      <c r="F1703" s="104"/>
      <c r="G1703" s="104"/>
      <c r="H1703" s="113"/>
      <c r="I1703" s="113"/>
      <c r="J1703" s="106"/>
      <c r="K1703" s="107"/>
      <c r="L1703" s="113"/>
      <c r="M1703" s="113"/>
      <c r="N1703" s="31">
        <v>118790.54</v>
      </c>
      <c r="O1703" s="32">
        <v>118790.54</v>
      </c>
      <c r="P1703" s="105">
        <v>154343.01</v>
      </c>
      <c r="Q1703" s="105">
        <v>154343.01</v>
      </c>
      <c r="R1703" s="31"/>
      <c r="S1703" s="32"/>
      <c r="T1703" s="113">
        <v>484082.89</v>
      </c>
      <c r="U1703" s="113">
        <v>484082.89</v>
      </c>
      <c r="V1703" s="31">
        <v>437356.59</v>
      </c>
      <c r="W1703" s="32">
        <v>437356.59</v>
      </c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1705</v>
      </c>
      <c r="B1704" s="111" t="s">
        <v>49</v>
      </c>
      <c r="C1704" s="112" t="s">
        <v>1556</v>
      </c>
      <c r="D1704" s="21">
        <f t="shared" si="52"/>
        <v>0</v>
      </c>
      <c r="E1704" s="24">
        <f t="shared" si="53"/>
        <v>0</v>
      </c>
      <c r="F1704" s="104"/>
      <c r="G1704" s="104"/>
      <c r="H1704" s="105"/>
      <c r="I1704" s="105"/>
      <c r="J1704" s="31"/>
      <c r="K1704" s="32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1705</v>
      </c>
      <c r="B1705" s="111" t="s">
        <v>50</v>
      </c>
      <c r="C1705" s="112" t="s">
        <v>1557</v>
      </c>
      <c r="D1705" s="21">
        <f t="shared" si="52"/>
        <v>0</v>
      </c>
      <c r="E1705" s="24">
        <f t="shared" si="53"/>
        <v>0</v>
      </c>
      <c r="F1705" s="104"/>
      <c r="G1705" s="104"/>
      <c r="H1705" s="113"/>
      <c r="I1705" s="113"/>
      <c r="J1705" s="106"/>
      <c r="K1705" s="107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1705</v>
      </c>
      <c r="B1706" s="111" t="s">
        <v>1558</v>
      </c>
      <c r="C1706" s="112" t="s">
        <v>1559</v>
      </c>
      <c r="D1706" s="21">
        <f t="shared" si="52"/>
        <v>749319.29</v>
      </c>
      <c r="E1706" s="24">
        <f t="shared" si="53"/>
        <v>781284.89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1705</v>
      </c>
      <c r="B1707" s="111" t="s">
        <v>51</v>
      </c>
      <c r="C1707" s="112" t="s">
        <v>1560</v>
      </c>
      <c r="D1707" s="21">
        <f t="shared" si="52"/>
        <v>6357454.6800000006</v>
      </c>
      <c r="E1707" s="24">
        <f t="shared" si="53"/>
        <v>5763238.5800000001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>
        <v>749319.29</v>
      </c>
      <c r="K1707" s="32">
        <v>781284.89</v>
      </c>
      <c r="L1707" s="113">
        <v>781284.89</v>
      </c>
      <c r="M1707" s="113">
        <v>793157.04</v>
      </c>
      <c r="N1707" s="31">
        <v>793157.04</v>
      </c>
      <c r="O1707" s="32">
        <v>837990.39</v>
      </c>
      <c r="P1707" s="113">
        <v>837990.39</v>
      </c>
      <c r="Q1707" s="113">
        <v>899296.74</v>
      </c>
      <c r="R1707" s="31">
        <v>899296.74</v>
      </c>
      <c r="S1707" s="32">
        <v>906530.99</v>
      </c>
      <c r="T1707" s="113">
        <v>906530.99</v>
      </c>
      <c r="U1707" s="113">
        <v>80189.05</v>
      </c>
      <c r="V1707" s="31">
        <v>80189.05</v>
      </c>
      <c r="W1707" s="32">
        <v>82901.289999999994</v>
      </c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1705</v>
      </c>
      <c r="B1708" s="111" t="s">
        <v>52</v>
      </c>
      <c r="C1708" s="112" t="s">
        <v>1561</v>
      </c>
      <c r="D1708" s="21">
        <f t="shared" si="52"/>
        <v>4983022.28</v>
      </c>
      <c r="E1708" s="24">
        <f t="shared" si="53"/>
        <v>4391637.6600000011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>
        <v>672022.4</v>
      </c>
      <c r="K1708" s="32">
        <v>694860.4</v>
      </c>
      <c r="L1708" s="113">
        <v>694860.4</v>
      </c>
      <c r="M1708" s="113">
        <v>707929.55</v>
      </c>
      <c r="N1708" s="31">
        <v>707929.55</v>
      </c>
      <c r="O1708" s="32">
        <v>726954.25</v>
      </c>
      <c r="P1708" s="113">
        <v>726954.25</v>
      </c>
      <c r="Q1708" s="113">
        <v>745326.3</v>
      </c>
      <c r="R1708" s="31">
        <v>745326.3</v>
      </c>
      <c r="S1708" s="32">
        <v>751720.75</v>
      </c>
      <c r="T1708" s="113">
        <v>751720.75</v>
      </c>
      <c r="U1708" s="113">
        <v>63804.480000000003</v>
      </c>
      <c r="V1708" s="31">
        <v>63804.480000000003</v>
      </c>
      <c r="W1708" s="32">
        <v>63775.28</v>
      </c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1705</v>
      </c>
      <c r="B1709" s="111" t="s">
        <v>1697</v>
      </c>
      <c r="C1709" s="112" t="s">
        <v>1562</v>
      </c>
      <c r="D1709" s="21">
        <f t="shared" si="52"/>
        <v>0</v>
      </c>
      <c r="E1709" s="24">
        <f t="shared" si="53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1705</v>
      </c>
      <c r="B1710" s="111" t="s">
        <v>1698</v>
      </c>
      <c r="C1710" s="112" t="s">
        <v>1663</v>
      </c>
      <c r="D1710" s="21">
        <f t="shared" si="52"/>
        <v>0</v>
      </c>
      <c r="E1710" s="24">
        <f t="shared" si="53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1705</v>
      </c>
      <c r="B1711" s="111" t="s">
        <v>53</v>
      </c>
      <c r="C1711" s="112" t="s">
        <v>1563</v>
      </c>
      <c r="D1711" s="21">
        <f t="shared" si="52"/>
        <v>0</v>
      </c>
      <c r="E1711" s="24">
        <f t="shared" si="53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1705</v>
      </c>
      <c r="B1712" s="111" t="s">
        <v>54</v>
      </c>
      <c r="C1712" s="112" t="s">
        <v>55</v>
      </c>
      <c r="D1712" s="21">
        <f t="shared" si="52"/>
        <v>0</v>
      </c>
      <c r="E1712" s="24">
        <f t="shared" si="53"/>
        <v>0</v>
      </c>
      <c r="F1712" s="104"/>
      <c r="G1712" s="104"/>
      <c r="H1712" s="105"/>
      <c r="I1712" s="105"/>
      <c r="J1712" s="31"/>
      <c r="K1712" s="32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1705</v>
      </c>
      <c r="B1713" s="111" t="s">
        <v>63</v>
      </c>
      <c r="C1713" s="112" t="s">
        <v>64</v>
      </c>
      <c r="D1713" s="21">
        <f t="shared" si="52"/>
        <v>0</v>
      </c>
      <c r="E1713" s="24">
        <f t="shared" si="53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1705</v>
      </c>
      <c r="B1714" s="111" t="s">
        <v>65</v>
      </c>
      <c r="C1714" s="112" t="s">
        <v>66</v>
      </c>
      <c r="D1714" s="21">
        <f t="shared" si="52"/>
        <v>0</v>
      </c>
      <c r="E1714" s="24">
        <f t="shared" si="53"/>
        <v>0</v>
      </c>
      <c r="F1714" s="104"/>
      <c r="G1714" s="104"/>
      <c r="H1714" s="113"/>
      <c r="I1714" s="113"/>
      <c r="J1714" s="106"/>
      <c r="K1714" s="107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1705</v>
      </c>
      <c r="B1715" s="111" t="s">
        <v>72</v>
      </c>
      <c r="C1715" s="112" t="s">
        <v>73</v>
      </c>
      <c r="D1715" s="21">
        <f t="shared" si="52"/>
        <v>0</v>
      </c>
      <c r="E1715" s="24">
        <f t="shared" si="53"/>
        <v>0</v>
      </c>
      <c r="F1715" s="104"/>
      <c r="G1715" s="104"/>
      <c r="H1715" s="105"/>
      <c r="I1715" s="105"/>
      <c r="J1715" s="31"/>
      <c r="K1715" s="32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1705</v>
      </c>
      <c r="B1716" s="111" t="s">
        <v>74</v>
      </c>
      <c r="C1716" s="112" t="s">
        <v>75</v>
      </c>
      <c r="D1716" s="21">
        <f t="shared" si="52"/>
        <v>0</v>
      </c>
      <c r="E1716" s="24">
        <f t="shared" si="53"/>
        <v>0</v>
      </c>
      <c r="F1716" s="104"/>
      <c r="G1716" s="104"/>
      <c r="H1716" s="113"/>
      <c r="I1716" s="113"/>
      <c r="J1716" s="106"/>
      <c r="K1716" s="107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1705</v>
      </c>
      <c r="B1717" s="111" t="s">
        <v>76</v>
      </c>
      <c r="C1717" s="112" t="s">
        <v>77</v>
      </c>
      <c r="D1717" s="21">
        <f t="shared" si="52"/>
        <v>0</v>
      </c>
      <c r="E1717" s="24">
        <f t="shared" si="53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1705</v>
      </c>
      <c r="B1718" s="111" t="s">
        <v>78</v>
      </c>
      <c r="C1718" s="112" t="s">
        <v>79</v>
      </c>
      <c r="D1718" s="21">
        <f t="shared" si="52"/>
        <v>0</v>
      </c>
      <c r="E1718" s="24">
        <f t="shared" si="53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1705</v>
      </c>
      <c r="B1719" s="111" t="s">
        <v>80</v>
      </c>
      <c r="C1719" s="112" t="s">
        <v>81</v>
      </c>
      <c r="D1719" s="21">
        <f t="shared" si="52"/>
        <v>552963.72</v>
      </c>
      <c r="E1719" s="24">
        <f t="shared" si="53"/>
        <v>1414639.67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1705</v>
      </c>
      <c r="B1720" s="111" t="s">
        <v>82</v>
      </c>
      <c r="C1720" s="112" t="s">
        <v>83</v>
      </c>
      <c r="D1720" s="21">
        <f t="shared" si="52"/>
        <v>16761325.120000001</v>
      </c>
      <c r="E1720" s="24">
        <f t="shared" si="53"/>
        <v>15190282.26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>
        <v>552963.72</v>
      </c>
      <c r="K1720" s="32">
        <v>1414639.67</v>
      </c>
      <c r="L1720" s="113">
        <v>1817644.59</v>
      </c>
      <c r="M1720" s="113">
        <v>1350693.73</v>
      </c>
      <c r="N1720" s="31">
        <v>1930889.36</v>
      </c>
      <c r="O1720" s="32">
        <v>1177869.07</v>
      </c>
      <c r="P1720" s="113">
        <v>1400063.73</v>
      </c>
      <c r="Q1720" s="113">
        <v>1886389.12</v>
      </c>
      <c r="R1720" s="31">
        <v>2381140.09</v>
      </c>
      <c r="S1720" s="32">
        <v>5078521.13</v>
      </c>
      <c r="T1720" s="113">
        <v>4183822.2</v>
      </c>
      <c r="U1720" s="113">
        <v>148911.87</v>
      </c>
      <c r="V1720" s="31">
        <v>2053183.54</v>
      </c>
      <c r="W1720" s="32">
        <v>2480291.33</v>
      </c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1705</v>
      </c>
      <c r="B1721" s="111" t="s">
        <v>84</v>
      </c>
      <c r="C1721" s="112" t="s">
        <v>85</v>
      </c>
      <c r="D1721" s="21">
        <f t="shared" si="52"/>
        <v>665480.49</v>
      </c>
      <c r="E1721" s="24">
        <f t="shared" si="53"/>
        <v>550381.66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1705</v>
      </c>
      <c r="B1722" s="111" t="s">
        <v>86</v>
      </c>
      <c r="C1722" s="112" t="s">
        <v>87</v>
      </c>
      <c r="D1722" s="21">
        <f t="shared" si="52"/>
        <v>5521728.1799999997</v>
      </c>
      <c r="E1722" s="24">
        <f t="shared" si="53"/>
        <v>5577903.9500000011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>
        <v>665480.49</v>
      </c>
      <c r="K1722" s="32">
        <v>550381.66</v>
      </c>
      <c r="L1722" s="113">
        <v>469617.4</v>
      </c>
      <c r="M1722" s="113">
        <v>500707.05</v>
      </c>
      <c r="N1722" s="31">
        <v>389917.4</v>
      </c>
      <c r="O1722" s="32">
        <v>491130.44</v>
      </c>
      <c r="P1722" s="113">
        <v>368710.95</v>
      </c>
      <c r="Q1722" s="113">
        <v>635009.1</v>
      </c>
      <c r="R1722" s="31">
        <v>173777.95</v>
      </c>
      <c r="S1722" s="32">
        <v>1697656.6</v>
      </c>
      <c r="T1722" s="113">
        <v>1473981.67</v>
      </c>
      <c r="U1722" s="113">
        <v>137285.4</v>
      </c>
      <c r="V1722" s="31">
        <v>803231.31</v>
      </c>
      <c r="W1722" s="32">
        <v>266586.5</v>
      </c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1705</v>
      </c>
      <c r="B1723" s="111" t="s">
        <v>88</v>
      </c>
      <c r="C1723" s="112" t="s">
        <v>89</v>
      </c>
      <c r="D1723" s="21">
        <f t="shared" si="52"/>
        <v>3415336.6</v>
      </c>
      <c r="E1723" s="24">
        <f t="shared" si="53"/>
        <v>3403766.5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>
        <v>542861</v>
      </c>
      <c r="K1723" s="32">
        <v>805181.8</v>
      </c>
      <c r="L1723" s="113">
        <v>705348</v>
      </c>
      <c r="M1723" s="113">
        <v>648722.30000000005</v>
      </c>
      <c r="N1723" s="31">
        <v>697060</v>
      </c>
      <c r="O1723" s="32">
        <v>536427.46</v>
      </c>
      <c r="P1723" s="113">
        <v>337745</v>
      </c>
      <c r="Q1723" s="113">
        <v>675853.24</v>
      </c>
      <c r="R1723" s="31">
        <v>520107</v>
      </c>
      <c r="S1723" s="32">
        <v>497696.2</v>
      </c>
      <c r="T1723" s="113">
        <v>189294</v>
      </c>
      <c r="U1723" s="113">
        <v>242115</v>
      </c>
      <c r="V1723" s="31">
        <v>350088</v>
      </c>
      <c r="W1723" s="32">
        <v>352848.2</v>
      </c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1705</v>
      </c>
      <c r="B1724" s="111" t="s">
        <v>90</v>
      </c>
      <c r="C1724" s="112" t="s">
        <v>91</v>
      </c>
      <c r="D1724" s="21">
        <f t="shared" si="52"/>
        <v>6015</v>
      </c>
      <c r="E1724" s="24">
        <f t="shared" si="53"/>
        <v>43265.18</v>
      </c>
      <c r="F1724" s="104"/>
      <c r="G1724" s="104"/>
      <c r="H1724" s="105"/>
      <c r="I1724" s="105"/>
      <c r="J1724" s="31"/>
      <c r="K1724" s="32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1705</v>
      </c>
      <c r="B1725" s="111" t="s">
        <v>92</v>
      </c>
      <c r="C1725" s="112" t="s">
        <v>93</v>
      </c>
      <c r="D1725" s="21">
        <f t="shared" si="52"/>
        <v>948039.72</v>
      </c>
      <c r="E1725" s="24">
        <f t="shared" si="53"/>
        <v>1051219.0900000001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>
        <v>6015</v>
      </c>
      <c r="K1725" s="107">
        <v>43265.18</v>
      </c>
      <c r="L1725" s="105">
        <v>26300</v>
      </c>
      <c r="M1725" s="105">
        <v>21744.92</v>
      </c>
      <c r="N1725" s="106">
        <v>21025.8</v>
      </c>
      <c r="O1725" s="107">
        <v>179855.51</v>
      </c>
      <c r="P1725" s="105">
        <v>53307.89</v>
      </c>
      <c r="Q1725" s="105">
        <v>87800.31</v>
      </c>
      <c r="R1725" s="106">
        <v>106619.4</v>
      </c>
      <c r="S1725" s="107">
        <v>372738.47</v>
      </c>
      <c r="T1725" s="105">
        <v>351322.58</v>
      </c>
      <c r="U1725" s="105">
        <v>11253.1</v>
      </c>
      <c r="V1725" s="106">
        <v>146639.04000000001</v>
      </c>
      <c r="W1725" s="107">
        <v>134145.48000000001</v>
      </c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1705</v>
      </c>
      <c r="B1726" s="111" t="s">
        <v>94</v>
      </c>
      <c r="C1726" s="112" t="s">
        <v>95</v>
      </c>
      <c r="D1726" s="21">
        <f t="shared" si="52"/>
        <v>926331</v>
      </c>
      <c r="E1726" s="24">
        <f t="shared" si="53"/>
        <v>926331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106">
        <v>116680</v>
      </c>
      <c r="K1726" s="107">
        <v>116680</v>
      </c>
      <c r="L1726" s="113">
        <v>105250</v>
      </c>
      <c r="M1726" s="113">
        <v>105250</v>
      </c>
      <c r="N1726" s="31">
        <v>66710</v>
      </c>
      <c r="O1726" s="32">
        <v>66710</v>
      </c>
      <c r="P1726" s="105">
        <v>117510</v>
      </c>
      <c r="Q1726" s="105">
        <v>117510</v>
      </c>
      <c r="R1726" s="31">
        <v>140230</v>
      </c>
      <c r="S1726" s="32">
        <v>140230</v>
      </c>
      <c r="T1726" s="113">
        <v>55230</v>
      </c>
      <c r="U1726" s="113">
        <v>55230</v>
      </c>
      <c r="V1726" s="31">
        <v>103295</v>
      </c>
      <c r="W1726" s="32">
        <v>103295</v>
      </c>
      <c r="X1726" s="113"/>
      <c r="Y1726" s="113"/>
      <c r="Z1726" s="31"/>
      <c r="AA1726" s="32"/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1705</v>
      </c>
      <c r="B1727" s="111" t="s">
        <v>96</v>
      </c>
      <c r="C1727" s="112" t="s">
        <v>97</v>
      </c>
      <c r="D1727" s="21">
        <f t="shared" si="52"/>
        <v>315506</v>
      </c>
      <c r="E1727" s="24">
        <f t="shared" si="53"/>
        <v>332934</v>
      </c>
      <c r="F1727" s="104"/>
      <c r="G1727" s="104"/>
      <c r="H1727" s="105"/>
      <c r="I1727" s="105"/>
      <c r="J1727" s="31"/>
      <c r="K1727" s="32"/>
      <c r="L1727" s="105"/>
      <c r="M1727" s="105"/>
      <c r="N1727" s="106">
        <v>91000</v>
      </c>
      <c r="O1727" s="107">
        <v>91000</v>
      </c>
      <c r="P1727" s="113">
        <v>175000</v>
      </c>
      <c r="Q1727" s="113">
        <v>175000</v>
      </c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1705</v>
      </c>
      <c r="B1728" s="111" t="s">
        <v>98</v>
      </c>
      <c r="C1728" s="112" t="s">
        <v>99</v>
      </c>
      <c r="D1728" s="21">
        <f t="shared" si="52"/>
        <v>1064234</v>
      </c>
      <c r="E1728" s="24">
        <f t="shared" si="53"/>
        <v>1550863.5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106">
        <v>49506</v>
      </c>
      <c r="K1728" s="107">
        <v>66934</v>
      </c>
      <c r="L1728" s="113">
        <v>20704</v>
      </c>
      <c r="M1728" s="113">
        <v>210681.3</v>
      </c>
      <c r="N1728" s="31">
        <v>165865</v>
      </c>
      <c r="O1728" s="32">
        <v>33035.4</v>
      </c>
      <c r="P1728" s="105">
        <v>107950</v>
      </c>
      <c r="Q1728" s="105">
        <v>120433.8</v>
      </c>
      <c r="R1728" s="31">
        <v>50000</v>
      </c>
      <c r="S1728" s="32">
        <v>924794.8</v>
      </c>
      <c r="T1728" s="113">
        <v>285630</v>
      </c>
      <c r="U1728" s="113">
        <v>17428</v>
      </c>
      <c r="V1728" s="31">
        <v>170590</v>
      </c>
      <c r="W1728" s="32">
        <v>164490</v>
      </c>
      <c r="X1728" s="113"/>
      <c r="Y1728" s="113"/>
      <c r="Z1728" s="31"/>
      <c r="AA1728" s="32"/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1705</v>
      </c>
      <c r="B1729" s="111" t="s">
        <v>100</v>
      </c>
      <c r="C1729" s="112" t="s">
        <v>101</v>
      </c>
      <c r="D1729" s="21">
        <f t="shared" si="52"/>
        <v>153120</v>
      </c>
      <c r="E1729" s="24">
        <f t="shared" si="53"/>
        <v>153120</v>
      </c>
      <c r="F1729" s="104">
        <v>3400</v>
      </c>
      <c r="G1729" s="104">
        <v>3400</v>
      </c>
      <c r="H1729" s="105">
        <v>1720</v>
      </c>
      <c r="I1729" s="105">
        <v>1720</v>
      </c>
      <c r="J1729" s="31">
        <v>970</v>
      </c>
      <c r="K1729" s="32">
        <v>970</v>
      </c>
      <c r="L1729" s="105">
        <v>5930</v>
      </c>
      <c r="M1729" s="105">
        <v>5930</v>
      </c>
      <c r="N1729" s="106">
        <v>8230</v>
      </c>
      <c r="O1729" s="107">
        <v>8230</v>
      </c>
      <c r="P1729" s="113">
        <v>6800</v>
      </c>
      <c r="Q1729" s="113">
        <v>6800</v>
      </c>
      <c r="R1729" s="106">
        <v>5500</v>
      </c>
      <c r="S1729" s="107">
        <v>5500</v>
      </c>
      <c r="T1729" s="105">
        <v>19220</v>
      </c>
      <c r="U1729" s="105">
        <v>19220</v>
      </c>
      <c r="V1729" s="106">
        <v>20330</v>
      </c>
      <c r="W1729" s="107">
        <v>20330</v>
      </c>
      <c r="X1729" s="105"/>
      <c r="Y1729" s="105"/>
      <c r="Z1729" s="106"/>
      <c r="AA1729" s="107"/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1705</v>
      </c>
      <c r="B1730" s="111" t="s">
        <v>102</v>
      </c>
      <c r="C1730" s="112" t="s">
        <v>103</v>
      </c>
      <c r="D1730" s="21">
        <f t="shared" si="52"/>
        <v>717131</v>
      </c>
      <c r="E1730" s="24">
        <f t="shared" si="53"/>
        <v>717131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>
        <v>81990</v>
      </c>
      <c r="K1730" s="107">
        <v>81990</v>
      </c>
      <c r="L1730" s="105">
        <v>90440</v>
      </c>
      <c r="M1730" s="105">
        <v>90440</v>
      </c>
      <c r="N1730" s="106">
        <v>86650</v>
      </c>
      <c r="O1730" s="107">
        <v>86650</v>
      </c>
      <c r="P1730" s="105">
        <v>95560</v>
      </c>
      <c r="Q1730" s="105">
        <v>95560</v>
      </c>
      <c r="R1730" s="106">
        <v>87450</v>
      </c>
      <c r="S1730" s="107">
        <v>87450</v>
      </c>
      <c r="T1730" s="105">
        <v>86240</v>
      </c>
      <c r="U1730" s="105">
        <v>86240</v>
      </c>
      <c r="V1730" s="106">
        <v>95714</v>
      </c>
      <c r="W1730" s="107">
        <v>95714</v>
      </c>
      <c r="X1730" s="105"/>
      <c r="Y1730" s="105"/>
      <c r="Z1730" s="106"/>
      <c r="AA1730" s="107"/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1705</v>
      </c>
      <c r="B1731" s="111" t="s">
        <v>104</v>
      </c>
      <c r="C1731" s="112" t="s">
        <v>105</v>
      </c>
      <c r="D1731" s="21">
        <f t="shared" ref="D1731:D1794" si="54">F1731+H1731+J1732+L1731+N1731+P1731+R1731+T1731+V1731+X1731+Z1731+AB1731</f>
        <v>108335</v>
      </c>
      <c r="E1731" s="24">
        <f t="shared" ref="E1731:E1794" si="55">G1731+I1731+K1732+M1731+O1731+Q1731+S1731+U1731+W1731+Y1731+AA1731+AC1731</f>
        <v>108335</v>
      </c>
      <c r="F1731" s="104">
        <v>21300</v>
      </c>
      <c r="G1731" s="104">
        <v>21300</v>
      </c>
      <c r="H1731" s="105"/>
      <c r="I1731" s="105"/>
      <c r="J1731" s="106">
        <v>17230</v>
      </c>
      <c r="K1731" s="107">
        <v>17230</v>
      </c>
      <c r="L1731" s="105">
        <v>24345</v>
      </c>
      <c r="M1731" s="105">
        <v>24345</v>
      </c>
      <c r="N1731" s="106">
        <v>23320</v>
      </c>
      <c r="O1731" s="107">
        <v>23320</v>
      </c>
      <c r="P1731" s="105"/>
      <c r="Q1731" s="105"/>
      <c r="R1731" s="106">
        <v>15090</v>
      </c>
      <c r="S1731" s="107">
        <v>15090</v>
      </c>
      <c r="T1731" s="105">
        <v>8035</v>
      </c>
      <c r="U1731" s="105">
        <v>8035</v>
      </c>
      <c r="V1731" s="106">
        <v>15045</v>
      </c>
      <c r="W1731" s="107">
        <v>15045</v>
      </c>
      <c r="X1731" s="105"/>
      <c r="Y1731" s="105"/>
      <c r="Z1731" s="106"/>
      <c r="AA1731" s="107"/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1705</v>
      </c>
      <c r="B1732" s="111" t="s">
        <v>106</v>
      </c>
      <c r="C1732" s="112" t="s">
        <v>107</v>
      </c>
      <c r="D1732" s="21">
        <f t="shared" si="54"/>
        <v>93140</v>
      </c>
      <c r="E1732" s="24">
        <f t="shared" si="55"/>
        <v>109140</v>
      </c>
      <c r="F1732" s="104"/>
      <c r="G1732" s="104"/>
      <c r="H1732" s="113"/>
      <c r="I1732" s="113"/>
      <c r="J1732" s="106">
        <v>1200</v>
      </c>
      <c r="K1732" s="107">
        <v>1200</v>
      </c>
      <c r="L1732" s="113">
        <v>1280</v>
      </c>
      <c r="M1732" s="113">
        <v>1280</v>
      </c>
      <c r="N1732" s="31"/>
      <c r="O1732" s="32"/>
      <c r="P1732" s="105"/>
      <c r="Q1732" s="105"/>
      <c r="R1732" s="31"/>
      <c r="S1732" s="32"/>
      <c r="T1732" s="113">
        <v>7200</v>
      </c>
      <c r="U1732" s="113">
        <v>7200</v>
      </c>
      <c r="V1732" s="31">
        <v>30700</v>
      </c>
      <c r="W1732" s="32">
        <v>30700</v>
      </c>
      <c r="X1732" s="113"/>
      <c r="Y1732" s="113"/>
      <c r="Z1732" s="31"/>
      <c r="AA1732" s="32"/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1705</v>
      </c>
      <c r="B1733" s="111" t="s">
        <v>108</v>
      </c>
      <c r="C1733" s="112" t="s">
        <v>109</v>
      </c>
      <c r="D1733" s="21">
        <f t="shared" si="54"/>
        <v>657340</v>
      </c>
      <c r="E1733" s="24">
        <f t="shared" si="55"/>
        <v>598557.55000000005</v>
      </c>
      <c r="F1733" s="104">
        <v>3500</v>
      </c>
      <c r="G1733" s="104">
        <v>0</v>
      </c>
      <c r="H1733" s="105">
        <v>109280</v>
      </c>
      <c r="I1733" s="105">
        <v>133280</v>
      </c>
      <c r="J1733" s="31">
        <v>53960</v>
      </c>
      <c r="K1733" s="32">
        <v>69960</v>
      </c>
      <c r="L1733" s="105">
        <v>10600</v>
      </c>
      <c r="M1733" s="105">
        <v>50900</v>
      </c>
      <c r="N1733" s="106">
        <v>73100</v>
      </c>
      <c r="O1733" s="107">
        <v>2100</v>
      </c>
      <c r="P1733" s="113">
        <v>67000</v>
      </c>
      <c r="Q1733" s="113">
        <v>65950</v>
      </c>
      <c r="R1733" s="106">
        <v>11150</v>
      </c>
      <c r="S1733" s="107">
        <v>107200</v>
      </c>
      <c r="T1733" s="105">
        <v>204690</v>
      </c>
      <c r="U1733" s="105">
        <v>0</v>
      </c>
      <c r="V1733" s="106">
        <v>81585</v>
      </c>
      <c r="W1733" s="107">
        <v>81585</v>
      </c>
      <c r="X1733" s="105"/>
      <c r="Y1733" s="105"/>
      <c r="Z1733" s="106"/>
      <c r="AA1733" s="107"/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1705</v>
      </c>
      <c r="B1734" s="111" t="s">
        <v>110</v>
      </c>
      <c r="C1734" s="112" t="s">
        <v>111</v>
      </c>
      <c r="D1734" s="21">
        <f t="shared" si="54"/>
        <v>1620958.87</v>
      </c>
      <c r="E1734" s="24">
        <f t="shared" si="55"/>
        <v>1461580.5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>
        <v>96435</v>
      </c>
      <c r="K1734" s="107">
        <v>157542.54999999999</v>
      </c>
      <c r="L1734" s="105">
        <v>199630</v>
      </c>
      <c r="M1734" s="105">
        <v>248195.12</v>
      </c>
      <c r="N1734" s="106">
        <v>47120</v>
      </c>
      <c r="O1734" s="107">
        <v>3620</v>
      </c>
      <c r="P1734" s="105">
        <v>446880</v>
      </c>
      <c r="Q1734" s="105">
        <v>446054.82</v>
      </c>
      <c r="R1734" s="106">
        <v>28770</v>
      </c>
      <c r="S1734" s="107">
        <v>443624.32</v>
      </c>
      <c r="T1734" s="105">
        <v>380888.87</v>
      </c>
      <c r="U1734" s="105">
        <v>0.95</v>
      </c>
      <c r="V1734" s="106">
        <v>222430</v>
      </c>
      <c r="W1734" s="107">
        <v>231210</v>
      </c>
      <c r="X1734" s="105"/>
      <c r="Y1734" s="105"/>
      <c r="Z1734" s="106"/>
      <c r="AA1734" s="107"/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1705</v>
      </c>
      <c r="B1735" s="111" t="s">
        <v>112</v>
      </c>
      <c r="C1735" s="112" t="s">
        <v>113</v>
      </c>
      <c r="D1735" s="21">
        <f t="shared" si="54"/>
        <v>413696</v>
      </c>
      <c r="E1735" s="24">
        <f t="shared" si="55"/>
        <v>413696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>
        <v>18110</v>
      </c>
      <c r="K1735" s="107">
        <v>18110</v>
      </c>
      <c r="L1735" s="105">
        <v>19875</v>
      </c>
      <c r="M1735" s="105">
        <v>19875</v>
      </c>
      <c r="N1735" s="106">
        <v>59422</v>
      </c>
      <c r="O1735" s="107">
        <v>59422</v>
      </c>
      <c r="P1735" s="105">
        <v>28940</v>
      </c>
      <c r="Q1735" s="105">
        <v>28940</v>
      </c>
      <c r="R1735" s="106">
        <v>107370</v>
      </c>
      <c r="S1735" s="107">
        <v>107370</v>
      </c>
      <c r="T1735" s="105">
        <v>10323</v>
      </c>
      <c r="U1735" s="105">
        <v>10323</v>
      </c>
      <c r="V1735" s="106">
        <v>22386</v>
      </c>
      <c r="W1735" s="107">
        <v>22386</v>
      </c>
      <c r="X1735" s="105"/>
      <c r="Y1735" s="105"/>
      <c r="Z1735" s="106"/>
      <c r="AA1735" s="107"/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1705</v>
      </c>
      <c r="B1736" s="111" t="s">
        <v>114</v>
      </c>
      <c r="C1736" s="112" t="s">
        <v>115</v>
      </c>
      <c r="D1736" s="21">
        <f t="shared" si="54"/>
        <v>13580</v>
      </c>
      <c r="E1736" s="24">
        <f t="shared" si="55"/>
        <v>24704.629999999997</v>
      </c>
      <c r="F1736" s="104"/>
      <c r="G1736" s="104"/>
      <c r="H1736" s="105"/>
      <c r="I1736" s="105"/>
      <c r="J1736" s="106"/>
      <c r="K1736" s="107"/>
      <c r="L1736" s="105">
        <v>1000</v>
      </c>
      <c r="M1736" s="105">
        <v>1000</v>
      </c>
      <c r="N1736" s="106"/>
      <c r="O1736" s="107"/>
      <c r="P1736" s="105"/>
      <c r="Q1736" s="105"/>
      <c r="R1736" s="106">
        <v>10400</v>
      </c>
      <c r="S1736" s="107">
        <v>10400</v>
      </c>
      <c r="T1736" s="105"/>
      <c r="U1736" s="105"/>
      <c r="V1736" s="106">
        <v>2180</v>
      </c>
      <c r="W1736" s="107">
        <v>2180</v>
      </c>
      <c r="X1736" s="105"/>
      <c r="Y1736" s="105"/>
      <c r="Z1736" s="106"/>
      <c r="AA1736" s="107"/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1705</v>
      </c>
      <c r="B1737" s="111" t="s">
        <v>116</v>
      </c>
      <c r="C1737" s="112" t="s">
        <v>117</v>
      </c>
      <c r="D1737" s="21">
        <f t="shared" si="54"/>
        <v>36503.17</v>
      </c>
      <c r="E1737" s="24">
        <f t="shared" si="55"/>
        <v>81703.659999999989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>
        <v>0</v>
      </c>
      <c r="K1737" s="107">
        <v>11124.63</v>
      </c>
      <c r="L1737" s="105">
        <v>0</v>
      </c>
      <c r="M1737" s="105">
        <v>11124.63</v>
      </c>
      <c r="N1737" s="106">
        <v>0</v>
      </c>
      <c r="O1737" s="107">
        <v>11124.63</v>
      </c>
      <c r="P1737" s="105">
        <v>0</v>
      </c>
      <c r="Q1737" s="105">
        <v>11124.63</v>
      </c>
      <c r="R1737" s="106">
        <v>0</v>
      </c>
      <c r="S1737" s="107">
        <v>11124.62</v>
      </c>
      <c r="T1737" s="105">
        <v>36503.17</v>
      </c>
      <c r="U1737" s="105">
        <v>11913.98</v>
      </c>
      <c r="V1737" s="106">
        <v>0</v>
      </c>
      <c r="W1737" s="107">
        <v>3041.92</v>
      </c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1705</v>
      </c>
      <c r="B1738" s="111" t="s">
        <v>118</v>
      </c>
      <c r="C1738" s="112" t="s">
        <v>119</v>
      </c>
      <c r="D1738" s="21">
        <f t="shared" si="54"/>
        <v>1129292</v>
      </c>
      <c r="E1738" s="24">
        <f t="shared" si="55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1705</v>
      </c>
      <c r="B1739" s="111" t="s">
        <v>120</v>
      </c>
      <c r="C1739" s="112" t="s">
        <v>121</v>
      </c>
      <c r="D1739" s="21">
        <f t="shared" si="54"/>
        <v>0</v>
      </c>
      <c r="E1739" s="24">
        <f t="shared" si="55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1705</v>
      </c>
      <c r="B1740" s="111" t="s">
        <v>122</v>
      </c>
      <c r="C1740" s="112" t="s">
        <v>123</v>
      </c>
      <c r="D1740" s="21">
        <f t="shared" si="54"/>
        <v>0</v>
      </c>
      <c r="E1740" s="24">
        <f t="shared" si="55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1705</v>
      </c>
      <c r="B1741" s="111" t="s">
        <v>124</v>
      </c>
      <c r="C1741" s="112" t="s">
        <v>125</v>
      </c>
      <c r="D1741" s="21">
        <f t="shared" si="54"/>
        <v>0</v>
      </c>
      <c r="E1741" s="24">
        <f t="shared" si="55"/>
        <v>0</v>
      </c>
      <c r="F1741" s="104"/>
      <c r="G1741" s="104"/>
      <c r="H1741" s="113"/>
      <c r="I1741" s="113"/>
      <c r="J1741" s="106"/>
      <c r="K1741" s="107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1705</v>
      </c>
      <c r="B1742" s="111" t="s">
        <v>126</v>
      </c>
      <c r="C1742" s="112" t="s">
        <v>127</v>
      </c>
      <c r="D1742" s="21">
        <f t="shared" si="54"/>
        <v>0</v>
      </c>
      <c r="E1742" s="24">
        <f t="shared" si="55"/>
        <v>0</v>
      </c>
      <c r="F1742" s="104"/>
      <c r="G1742" s="104"/>
      <c r="H1742" s="105"/>
      <c r="I1742" s="105"/>
      <c r="J1742" s="31"/>
      <c r="K1742" s="32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1705</v>
      </c>
      <c r="B1743" s="111" t="s">
        <v>128</v>
      </c>
      <c r="C1743" s="112" t="s">
        <v>129</v>
      </c>
      <c r="D1743" s="21">
        <f t="shared" si="54"/>
        <v>0</v>
      </c>
      <c r="E1743" s="24">
        <f t="shared" si="55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1705</v>
      </c>
      <c r="B1744" s="111" t="s">
        <v>130</v>
      </c>
      <c r="C1744" s="112" t="s">
        <v>131</v>
      </c>
      <c r="D1744" s="21">
        <f t="shared" si="54"/>
        <v>0</v>
      </c>
      <c r="E1744" s="24">
        <f t="shared" si="55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1705</v>
      </c>
      <c r="B1745" s="111" t="s">
        <v>132</v>
      </c>
      <c r="C1745" s="112" t="s">
        <v>133</v>
      </c>
      <c r="D1745" s="21">
        <f t="shared" si="54"/>
        <v>0</v>
      </c>
      <c r="E1745" s="24">
        <f t="shared" si="55"/>
        <v>36986.31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1705</v>
      </c>
      <c r="B1746" s="111" t="s">
        <v>134</v>
      </c>
      <c r="C1746" s="112" t="s">
        <v>135</v>
      </c>
      <c r="D1746" s="21">
        <f t="shared" si="54"/>
        <v>0</v>
      </c>
      <c r="E1746" s="24">
        <f t="shared" si="55"/>
        <v>289924.96999999997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>
        <v>0</v>
      </c>
      <c r="K1746" s="107">
        <v>36986.31</v>
      </c>
      <c r="L1746" s="105">
        <v>0</v>
      </c>
      <c r="M1746" s="105">
        <v>36986.31</v>
      </c>
      <c r="N1746" s="106">
        <v>0</v>
      </c>
      <c r="O1746" s="107">
        <v>33406.99</v>
      </c>
      <c r="P1746" s="105">
        <v>0</v>
      </c>
      <c r="Q1746" s="105">
        <v>38179.42</v>
      </c>
      <c r="R1746" s="106">
        <v>0</v>
      </c>
      <c r="S1746" s="107">
        <v>35793.21</v>
      </c>
      <c r="T1746" s="105">
        <v>0</v>
      </c>
      <c r="U1746" s="105">
        <v>36986.31</v>
      </c>
      <c r="V1746" s="106">
        <v>0</v>
      </c>
      <c r="W1746" s="107">
        <v>35793.21</v>
      </c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1705</v>
      </c>
      <c r="B1747" s="111" t="s">
        <v>136</v>
      </c>
      <c r="C1747" s="112" t="s">
        <v>137</v>
      </c>
      <c r="D1747" s="21">
        <f t="shared" si="54"/>
        <v>0</v>
      </c>
      <c r="E1747" s="24">
        <f t="shared" si="55"/>
        <v>0</v>
      </c>
      <c r="F1747" s="104">
        <v>0</v>
      </c>
      <c r="G1747" s="104">
        <v>0</v>
      </c>
      <c r="H1747" s="113">
        <v>0</v>
      </c>
      <c r="I1747" s="113">
        <v>0</v>
      </c>
      <c r="J1747" s="106">
        <v>0</v>
      </c>
      <c r="K1747" s="107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1705</v>
      </c>
      <c r="B1748" s="111" t="s">
        <v>138</v>
      </c>
      <c r="C1748" s="112" t="s">
        <v>139</v>
      </c>
      <c r="D1748" s="21">
        <f t="shared" si="54"/>
        <v>0</v>
      </c>
      <c r="E1748" s="24">
        <f t="shared" si="55"/>
        <v>36879.43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1705</v>
      </c>
      <c r="B1749" s="111" t="s">
        <v>140</v>
      </c>
      <c r="C1749" s="112" t="s">
        <v>141</v>
      </c>
      <c r="D1749" s="21">
        <f t="shared" si="54"/>
        <v>0</v>
      </c>
      <c r="E1749" s="24">
        <f t="shared" si="55"/>
        <v>325966.63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31">
        <v>0</v>
      </c>
      <c r="K1749" s="32">
        <v>36879.43</v>
      </c>
      <c r="L1749" s="105">
        <v>0</v>
      </c>
      <c r="M1749" s="105">
        <v>36879.43</v>
      </c>
      <c r="N1749" s="106">
        <v>0</v>
      </c>
      <c r="O1749" s="107">
        <v>70189.94</v>
      </c>
      <c r="P1749" s="113">
        <v>0</v>
      </c>
      <c r="Q1749" s="113">
        <v>38069.089999999997</v>
      </c>
      <c r="R1749" s="106">
        <v>0</v>
      </c>
      <c r="S1749" s="107">
        <v>35689.769999999997</v>
      </c>
      <c r="T1749" s="105">
        <v>0</v>
      </c>
      <c r="U1749" s="105">
        <v>36879.43</v>
      </c>
      <c r="V1749" s="106">
        <v>0</v>
      </c>
      <c r="W1749" s="107">
        <v>35689.769999999997</v>
      </c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1705</v>
      </c>
      <c r="B1750" s="111" t="s">
        <v>142</v>
      </c>
      <c r="C1750" s="112" t="s">
        <v>143</v>
      </c>
      <c r="D1750" s="21">
        <f t="shared" si="54"/>
        <v>0</v>
      </c>
      <c r="E1750" s="24">
        <f t="shared" si="55"/>
        <v>0</v>
      </c>
      <c r="F1750" s="104">
        <v>0</v>
      </c>
      <c r="G1750" s="104">
        <v>0</v>
      </c>
      <c r="H1750" s="113">
        <v>0</v>
      </c>
      <c r="I1750" s="113">
        <v>0</v>
      </c>
      <c r="J1750" s="106">
        <v>0</v>
      </c>
      <c r="K1750" s="107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>
        <v>0</v>
      </c>
      <c r="S1750" s="32">
        <v>0</v>
      </c>
      <c r="T1750" s="113">
        <v>0</v>
      </c>
      <c r="U1750" s="113">
        <v>0</v>
      </c>
      <c r="V1750" s="31">
        <v>0</v>
      </c>
      <c r="W1750" s="32">
        <v>0</v>
      </c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1705</v>
      </c>
      <c r="B1751" s="111" t="s">
        <v>144</v>
      </c>
      <c r="C1751" s="112" t="s">
        <v>145</v>
      </c>
      <c r="D1751" s="21">
        <f t="shared" si="54"/>
        <v>0</v>
      </c>
      <c r="E1751" s="24">
        <f t="shared" si="55"/>
        <v>3390.47</v>
      </c>
      <c r="F1751" s="104"/>
      <c r="G1751" s="104"/>
      <c r="H1751" s="105"/>
      <c r="I1751" s="105"/>
      <c r="J1751" s="31"/>
      <c r="K1751" s="32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1705</v>
      </c>
      <c r="B1752" s="111" t="s">
        <v>146</v>
      </c>
      <c r="C1752" s="112" t="s">
        <v>147</v>
      </c>
      <c r="D1752" s="21">
        <f t="shared" si="54"/>
        <v>0</v>
      </c>
      <c r="E1752" s="24">
        <f t="shared" si="55"/>
        <v>26576.909999999996</v>
      </c>
      <c r="F1752" s="104">
        <v>0</v>
      </c>
      <c r="G1752" s="104">
        <v>3390.47</v>
      </c>
      <c r="H1752" s="105">
        <v>0</v>
      </c>
      <c r="I1752" s="105">
        <v>3281.1</v>
      </c>
      <c r="J1752" s="106">
        <v>0</v>
      </c>
      <c r="K1752" s="107">
        <v>3390.47</v>
      </c>
      <c r="L1752" s="105">
        <v>0</v>
      </c>
      <c r="M1752" s="105">
        <v>3390.47</v>
      </c>
      <c r="N1752" s="106">
        <v>0</v>
      </c>
      <c r="O1752" s="107">
        <v>3062.36</v>
      </c>
      <c r="P1752" s="105">
        <v>0</v>
      </c>
      <c r="Q1752" s="105">
        <v>3499.84</v>
      </c>
      <c r="R1752" s="106">
        <v>0</v>
      </c>
      <c r="S1752" s="107">
        <v>3281.1</v>
      </c>
      <c r="T1752" s="105">
        <v>0</v>
      </c>
      <c r="U1752" s="105">
        <v>3390.47</v>
      </c>
      <c r="V1752" s="106">
        <v>0</v>
      </c>
      <c r="W1752" s="107">
        <v>3281.1</v>
      </c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1705</v>
      </c>
      <c r="B1753" s="111" t="s">
        <v>148</v>
      </c>
      <c r="C1753" s="112" t="s">
        <v>149</v>
      </c>
      <c r="D1753" s="21">
        <f t="shared" si="54"/>
        <v>0</v>
      </c>
      <c r="E1753" s="24">
        <f t="shared" si="55"/>
        <v>0</v>
      </c>
      <c r="F1753" s="104"/>
      <c r="G1753" s="104"/>
      <c r="H1753" s="113"/>
      <c r="I1753" s="113"/>
      <c r="J1753" s="106"/>
      <c r="K1753" s="107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1705</v>
      </c>
      <c r="B1754" s="111" t="s">
        <v>150</v>
      </c>
      <c r="C1754" s="112" t="s">
        <v>151</v>
      </c>
      <c r="D1754" s="21">
        <f t="shared" si="54"/>
        <v>0</v>
      </c>
      <c r="E1754" s="24">
        <f t="shared" si="55"/>
        <v>0</v>
      </c>
      <c r="F1754" s="104"/>
      <c r="G1754" s="104"/>
      <c r="H1754" s="105"/>
      <c r="I1754" s="105"/>
      <c r="J1754" s="31"/>
      <c r="K1754" s="32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1705</v>
      </c>
      <c r="B1755" s="111" t="s">
        <v>152</v>
      </c>
      <c r="C1755" s="112" t="s">
        <v>153</v>
      </c>
      <c r="D1755" s="21">
        <f t="shared" si="54"/>
        <v>0</v>
      </c>
      <c r="E1755" s="24">
        <f t="shared" si="55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1705</v>
      </c>
      <c r="B1756" s="111" t="s">
        <v>154</v>
      </c>
      <c r="C1756" s="112" t="s">
        <v>155</v>
      </c>
      <c r="D1756" s="21">
        <f t="shared" si="54"/>
        <v>0</v>
      </c>
      <c r="E1756" s="24">
        <f t="shared" si="55"/>
        <v>0</v>
      </c>
      <c r="F1756" s="104"/>
      <c r="G1756" s="104"/>
      <c r="H1756" s="113"/>
      <c r="I1756" s="113"/>
      <c r="J1756" s="106"/>
      <c r="K1756" s="107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1705</v>
      </c>
      <c r="B1757" s="111" t="s">
        <v>156</v>
      </c>
      <c r="C1757" s="112" t="s">
        <v>157</v>
      </c>
      <c r="D1757" s="21">
        <f t="shared" si="54"/>
        <v>0</v>
      </c>
      <c r="E1757" s="24">
        <f t="shared" si="55"/>
        <v>0</v>
      </c>
      <c r="F1757" s="104">
        <v>0</v>
      </c>
      <c r="G1757" s="104">
        <v>0</v>
      </c>
      <c r="H1757" s="105">
        <v>0</v>
      </c>
      <c r="I1757" s="105">
        <v>0</v>
      </c>
      <c r="J1757" s="31">
        <v>0</v>
      </c>
      <c r="K1757" s="32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1705</v>
      </c>
      <c r="B1758" s="111" t="s">
        <v>158</v>
      </c>
      <c r="C1758" s="112" t="s">
        <v>159</v>
      </c>
      <c r="D1758" s="21">
        <f t="shared" si="54"/>
        <v>0</v>
      </c>
      <c r="E1758" s="24">
        <f t="shared" si="55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1705</v>
      </c>
      <c r="B1759" s="111" t="s">
        <v>160</v>
      </c>
      <c r="C1759" s="112" t="s">
        <v>161</v>
      </c>
      <c r="D1759" s="21">
        <f t="shared" si="54"/>
        <v>0</v>
      </c>
      <c r="E1759" s="24">
        <f t="shared" si="55"/>
        <v>0</v>
      </c>
      <c r="F1759" s="104">
        <v>0</v>
      </c>
      <c r="G1759" s="104">
        <v>0</v>
      </c>
      <c r="H1759" s="113">
        <v>0</v>
      </c>
      <c r="I1759" s="113">
        <v>0</v>
      </c>
      <c r="J1759" s="106">
        <v>0</v>
      </c>
      <c r="K1759" s="107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>
        <v>0</v>
      </c>
      <c r="S1759" s="32">
        <v>0</v>
      </c>
      <c r="T1759" s="113">
        <v>0</v>
      </c>
      <c r="U1759" s="113">
        <v>0</v>
      </c>
      <c r="V1759" s="31">
        <v>0</v>
      </c>
      <c r="W1759" s="32">
        <v>0</v>
      </c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1705</v>
      </c>
      <c r="B1760" s="111" t="s">
        <v>162</v>
      </c>
      <c r="C1760" s="112" t="s">
        <v>163</v>
      </c>
      <c r="D1760" s="21">
        <f t="shared" si="54"/>
        <v>0</v>
      </c>
      <c r="E1760" s="24">
        <f t="shared" si="55"/>
        <v>0</v>
      </c>
      <c r="F1760" s="104">
        <v>0</v>
      </c>
      <c r="G1760" s="104">
        <v>0</v>
      </c>
      <c r="H1760" s="105">
        <v>0</v>
      </c>
      <c r="I1760" s="105">
        <v>0</v>
      </c>
      <c r="J1760" s="31">
        <v>0</v>
      </c>
      <c r="K1760" s="32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>
        <v>0</v>
      </c>
      <c r="Q1760" s="113">
        <v>0</v>
      </c>
      <c r="R1760" s="106">
        <v>0</v>
      </c>
      <c r="S1760" s="107">
        <v>0</v>
      </c>
      <c r="T1760" s="105">
        <v>0</v>
      </c>
      <c r="U1760" s="105">
        <v>0</v>
      </c>
      <c r="V1760" s="106">
        <v>0</v>
      </c>
      <c r="W1760" s="107">
        <v>0</v>
      </c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1705</v>
      </c>
      <c r="B1761" s="111" t="s">
        <v>164</v>
      </c>
      <c r="C1761" s="112" t="s">
        <v>165</v>
      </c>
      <c r="D1761" s="21">
        <f t="shared" si="54"/>
        <v>0</v>
      </c>
      <c r="E1761" s="24">
        <f t="shared" si="55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1705</v>
      </c>
      <c r="B1762" s="111" t="s">
        <v>166</v>
      </c>
      <c r="C1762" s="112" t="s">
        <v>167</v>
      </c>
      <c r="D1762" s="21">
        <f t="shared" si="54"/>
        <v>0</v>
      </c>
      <c r="E1762" s="24">
        <f t="shared" si="55"/>
        <v>0</v>
      </c>
      <c r="F1762" s="104"/>
      <c r="G1762" s="104"/>
      <c r="H1762" s="113"/>
      <c r="I1762" s="113"/>
      <c r="J1762" s="106"/>
      <c r="K1762" s="107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1705</v>
      </c>
      <c r="B1763" s="111" t="s">
        <v>168</v>
      </c>
      <c r="C1763" s="112" t="s">
        <v>169</v>
      </c>
      <c r="D1763" s="21">
        <f t="shared" si="54"/>
        <v>0</v>
      </c>
      <c r="E1763" s="24">
        <f t="shared" si="55"/>
        <v>0</v>
      </c>
      <c r="F1763" s="104"/>
      <c r="G1763" s="104"/>
      <c r="H1763" s="105"/>
      <c r="I1763" s="105"/>
      <c r="J1763" s="31"/>
      <c r="K1763" s="32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1705</v>
      </c>
      <c r="B1764" s="111" t="s">
        <v>170</v>
      </c>
      <c r="C1764" s="112" t="s">
        <v>171</v>
      </c>
      <c r="D1764" s="21">
        <f t="shared" si="54"/>
        <v>0</v>
      </c>
      <c r="E1764" s="24">
        <f t="shared" si="55"/>
        <v>0</v>
      </c>
      <c r="F1764" s="104"/>
      <c r="G1764" s="104"/>
      <c r="H1764" s="113"/>
      <c r="I1764" s="113"/>
      <c r="J1764" s="106"/>
      <c r="K1764" s="107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1705</v>
      </c>
      <c r="B1765" s="111" t="s">
        <v>172</v>
      </c>
      <c r="C1765" s="112" t="s">
        <v>173</v>
      </c>
      <c r="D1765" s="21">
        <f t="shared" si="54"/>
        <v>0</v>
      </c>
      <c r="E1765" s="24">
        <f t="shared" si="55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1705</v>
      </c>
      <c r="B1766" s="111" t="s">
        <v>174</v>
      </c>
      <c r="C1766" s="112" t="s">
        <v>175</v>
      </c>
      <c r="D1766" s="21">
        <f t="shared" si="54"/>
        <v>0</v>
      </c>
      <c r="E1766" s="24">
        <f t="shared" si="55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1705</v>
      </c>
      <c r="B1767" s="111" t="s">
        <v>176</v>
      </c>
      <c r="C1767" s="112" t="s">
        <v>177</v>
      </c>
      <c r="D1767" s="21">
        <f t="shared" si="54"/>
        <v>0</v>
      </c>
      <c r="E1767" s="24">
        <f t="shared" si="55"/>
        <v>0</v>
      </c>
      <c r="F1767" s="104"/>
      <c r="G1767" s="104"/>
      <c r="H1767" s="105"/>
      <c r="I1767" s="105"/>
      <c r="J1767" s="31"/>
      <c r="K1767" s="32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1705</v>
      </c>
      <c r="B1768" s="111" t="s">
        <v>178</v>
      </c>
      <c r="C1768" s="112" t="s">
        <v>179</v>
      </c>
      <c r="D1768" s="21">
        <f t="shared" si="54"/>
        <v>0</v>
      </c>
      <c r="E1768" s="24">
        <f t="shared" si="55"/>
        <v>0</v>
      </c>
      <c r="F1768" s="104"/>
      <c r="G1768" s="104"/>
      <c r="H1768" s="113"/>
      <c r="I1768" s="113"/>
      <c r="J1768" s="106"/>
      <c r="K1768" s="107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1705</v>
      </c>
      <c r="B1769" s="111" t="s">
        <v>180</v>
      </c>
      <c r="C1769" s="112" t="s">
        <v>181</v>
      </c>
      <c r="D1769" s="21">
        <f t="shared" si="54"/>
        <v>0</v>
      </c>
      <c r="E1769" s="24">
        <f t="shared" si="55"/>
        <v>0</v>
      </c>
      <c r="F1769" s="104">
        <v>0</v>
      </c>
      <c r="G1769" s="104">
        <v>0</v>
      </c>
      <c r="H1769" s="105">
        <v>0</v>
      </c>
      <c r="I1769" s="105">
        <v>0</v>
      </c>
      <c r="J1769" s="31">
        <v>0</v>
      </c>
      <c r="K1769" s="32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1705</v>
      </c>
      <c r="B1770" s="111" t="s">
        <v>182</v>
      </c>
      <c r="C1770" s="112" t="s">
        <v>183</v>
      </c>
      <c r="D1770" s="21">
        <f t="shared" si="54"/>
        <v>0</v>
      </c>
      <c r="E1770" s="24">
        <f t="shared" si="55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1705</v>
      </c>
      <c r="B1771" s="111" t="s">
        <v>184</v>
      </c>
      <c r="C1771" s="112" t="s">
        <v>185</v>
      </c>
      <c r="D1771" s="21">
        <f t="shared" si="54"/>
        <v>0</v>
      </c>
      <c r="E1771" s="24">
        <f t="shared" si="55"/>
        <v>163.07</v>
      </c>
      <c r="F1771" s="104">
        <v>0</v>
      </c>
      <c r="G1771" s="104">
        <v>0</v>
      </c>
      <c r="H1771" s="113">
        <v>0</v>
      </c>
      <c r="I1771" s="113">
        <v>0</v>
      </c>
      <c r="J1771" s="106">
        <v>0</v>
      </c>
      <c r="K1771" s="107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>
        <v>0</v>
      </c>
      <c r="S1771" s="32">
        <v>0</v>
      </c>
      <c r="T1771" s="113">
        <v>0</v>
      </c>
      <c r="U1771" s="113">
        <v>0</v>
      </c>
      <c r="V1771" s="31">
        <v>0</v>
      </c>
      <c r="W1771" s="32">
        <v>0</v>
      </c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1705</v>
      </c>
      <c r="B1772" s="111" t="s">
        <v>186</v>
      </c>
      <c r="C1772" s="112" t="s">
        <v>187</v>
      </c>
      <c r="D1772" s="21">
        <f t="shared" si="54"/>
        <v>0</v>
      </c>
      <c r="E1772" s="24">
        <f t="shared" si="55"/>
        <v>6086.1</v>
      </c>
      <c r="F1772" s="104">
        <v>0</v>
      </c>
      <c r="G1772" s="104">
        <v>163.07</v>
      </c>
      <c r="H1772" s="105">
        <v>0</v>
      </c>
      <c r="I1772" s="105">
        <v>157.81</v>
      </c>
      <c r="J1772" s="31">
        <v>0</v>
      </c>
      <c r="K1772" s="32">
        <v>163.07</v>
      </c>
      <c r="L1772" s="105">
        <v>0</v>
      </c>
      <c r="M1772" s="105">
        <v>163.07</v>
      </c>
      <c r="N1772" s="106">
        <v>0</v>
      </c>
      <c r="O1772" s="107">
        <v>148.05000000000001</v>
      </c>
      <c r="P1772" s="113">
        <v>0</v>
      </c>
      <c r="Q1772" s="113">
        <v>168.33</v>
      </c>
      <c r="R1772" s="106">
        <v>0</v>
      </c>
      <c r="S1772" s="107">
        <v>0</v>
      </c>
      <c r="T1772" s="105">
        <v>0</v>
      </c>
      <c r="U1772" s="105">
        <v>0</v>
      </c>
      <c r="V1772" s="106">
        <v>0</v>
      </c>
      <c r="W1772" s="107">
        <v>0</v>
      </c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1705</v>
      </c>
      <c r="B1773" s="111" t="s">
        <v>188</v>
      </c>
      <c r="C1773" s="112" t="s">
        <v>189</v>
      </c>
      <c r="D1773" s="21">
        <f t="shared" si="54"/>
        <v>0</v>
      </c>
      <c r="E1773" s="24">
        <f t="shared" si="55"/>
        <v>45808.510000000009</v>
      </c>
      <c r="F1773" s="104">
        <v>0</v>
      </c>
      <c r="G1773" s="104">
        <v>7624.6</v>
      </c>
      <c r="H1773" s="113">
        <v>0</v>
      </c>
      <c r="I1773" s="113">
        <v>7151.3</v>
      </c>
      <c r="J1773" s="106">
        <v>0</v>
      </c>
      <c r="K1773" s="107">
        <v>5285.77</v>
      </c>
      <c r="L1773" s="113">
        <v>0</v>
      </c>
      <c r="M1773" s="113">
        <v>5285.77</v>
      </c>
      <c r="N1773" s="31">
        <v>0</v>
      </c>
      <c r="O1773" s="32">
        <v>4774.25</v>
      </c>
      <c r="P1773" s="105">
        <v>0</v>
      </c>
      <c r="Q1773" s="105">
        <v>5456.28</v>
      </c>
      <c r="R1773" s="31">
        <v>0</v>
      </c>
      <c r="S1773" s="32">
        <v>5115.2700000000004</v>
      </c>
      <c r="T1773" s="113">
        <v>0</v>
      </c>
      <c r="U1773" s="113">
        <v>5285.77</v>
      </c>
      <c r="V1773" s="31">
        <v>0</v>
      </c>
      <c r="W1773" s="32">
        <v>5115.2700000000004</v>
      </c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1705</v>
      </c>
      <c r="B1774" s="111" t="s">
        <v>190</v>
      </c>
      <c r="C1774" s="112" t="s">
        <v>191</v>
      </c>
      <c r="D1774" s="21">
        <f t="shared" si="54"/>
        <v>0</v>
      </c>
      <c r="E1774" s="24">
        <f t="shared" si="55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>
        <v>0</v>
      </c>
      <c r="S1774" s="32">
        <v>0</v>
      </c>
      <c r="T1774" s="113">
        <v>0</v>
      </c>
      <c r="U1774" s="113">
        <v>0</v>
      </c>
      <c r="V1774" s="31">
        <v>0</v>
      </c>
      <c r="W1774" s="32">
        <v>0</v>
      </c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1705</v>
      </c>
      <c r="B1775" s="111" t="s">
        <v>192</v>
      </c>
      <c r="C1775" s="112" t="s">
        <v>193</v>
      </c>
      <c r="D1775" s="21">
        <f t="shared" si="54"/>
        <v>0</v>
      </c>
      <c r="E1775" s="24">
        <f t="shared" si="55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1705</v>
      </c>
      <c r="B1776" s="111" t="s">
        <v>194</v>
      </c>
      <c r="C1776" s="112" t="s">
        <v>195</v>
      </c>
      <c r="D1776" s="21">
        <f t="shared" si="54"/>
        <v>0</v>
      </c>
      <c r="E1776" s="24">
        <f t="shared" si="55"/>
        <v>0</v>
      </c>
      <c r="F1776" s="104">
        <v>0</v>
      </c>
      <c r="G1776" s="104">
        <v>0</v>
      </c>
      <c r="H1776" s="105">
        <v>0</v>
      </c>
      <c r="I1776" s="105">
        <v>0</v>
      </c>
      <c r="J1776" s="31">
        <v>0</v>
      </c>
      <c r="K1776" s="32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>
        <v>0</v>
      </c>
      <c r="S1776" s="107">
        <v>0</v>
      </c>
      <c r="T1776" s="105">
        <v>0</v>
      </c>
      <c r="U1776" s="105">
        <v>0</v>
      </c>
      <c r="V1776" s="106">
        <v>0</v>
      </c>
      <c r="W1776" s="107">
        <v>0</v>
      </c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1705</v>
      </c>
      <c r="B1777" s="111" t="s">
        <v>196</v>
      </c>
      <c r="C1777" s="112" t="s">
        <v>197</v>
      </c>
      <c r="D1777" s="21">
        <f t="shared" si="54"/>
        <v>0</v>
      </c>
      <c r="E1777" s="24">
        <f t="shared" si="55"/>
        <v>0</v>
      </c>
      <c r="F1777" s="104">
        <v>0</v>
      </c>
      <c r="G1777" s="104">
        <v>0</v>
      </c>
      <c r="H1777" s="113">
        <v>0</v>
      </c>
      <c r="I1777" s="113">
        <v>0</v>
      </c>
      <c r="J1777" s="106">
        <v>0</v>
      </c>
      <c r="K1777" s="107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0</v>
      </c>
      <c r="S1777" s="32">
        <v>0</v>
      </c>
      <c r="T1777" s="113">
        <v>0</v>
      </c>
      <c r="U1777" s="113">
        <v>0</v>
      </c>
      <c r="V1777" s="31">
        <v>0</v>
      </c>
      <c r="W1777" s="32">
        <v>0</v>
      </c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1705</v>
      </c>
      <c r="B1778" s="111" t="s">
        <v>198</v>
      </c>
      <c r="C1778" s="112" t="s">
        <v>199</v>
      </c>
      <c r="D1778" s="21">
        <f t="shared" si="54"/>
        <v>0</v>
      </c>
      <c r="E1778" s="24">
        <f t="shared" si="55"/>
        <v>0</v>
      </c>
      <c r="F1778" s="104"/>
      <c r="G1778" s="104"/>
      <c r="H1778" s="105"/>
      <c r="I1778" s="105"/>
      <c r="J1778" s="31"/>
      <c r="K1778" s="32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1705</v>
      </c>
      <c r="B1779" s="111" t="s">
        <v>200</v>
      </c>
      <c r="C1779" s="112" t="s">
        <v>201</v>
      </c>
      <c r="D1779" s="21">
        <f t="shared" si="54"/>
        <v>0</v>
      </c>
      <c r="E1779" s="24">
        <f t="shared" si="55"/>
        <v>0</v>
      </c>
      <c r="F1779" s="104"/>
      <c r="G1779" s="104"/>
      <c r="H1779" s="113"/>
      <c r="I1779" s="113"/>
      <c r="J1779" s="106"/>
      <c r="K1779" s="107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1705</v>
      </c>
      <c r="B1780" s="111" t="s">
        <v>202</v>
      </c>
      <c r="C1780" s="112" t="s">
        <v>203</v>
      </c>
      <c r="D1780" s="21">
        <f t="shared" si="54"/>
        <v>0</v>
      </c>
      <c r="E1780" s="24">
        <f t="shared" si="55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1705</v>
      </c>
      <c r="B1781" s="111" t="s">
        <v>204</v>
      </c>
      <c r="C1781" s="112" t="s">
        <v>205</v>
      </c>
      <c r="D1781" s="21">
        <f t="shared" si="54"/>
        <v>0</v>
      </c>
      <c r="E1781" s="24">
        <f t="shared" si="55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1705</v>
      </c>
      <c r="B1782" s="111" t="s">
        <v>206</v>
      </c>
      <c r="C1782" s="112" t="s">
        <v>207</v>
      </c>
      <c r="D1782" s="21">
        <f t="shared" si="54"/>
        <v>0</v>
      </c>
      <c r="E1782" s="24">
        <f t="shared" si="55"/>
        <v>10529.07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>
        <v>0</v>
      </c>
      <c r="S1782" s="32">
        <v>0</v>
      </c>
      <c r="T1782" s="113">
        <v>0</v>
      </c>
      <c r="U1782" s="113">
        <v>0</v>
      </c>
      <c r="V1782" s="31">
        <v>0</v>
      </c>
      <c r="W1782" s="32">
        <v>0</v>
      </c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1705</v>
      </c>
      <c r="B1783" s="111" t="s">
        <v>208</v>
      </c>
      <c r="C1783" s="112" t="s">
        <v>209</v>
      </c>
      <c r="D1783" s="21">
        <f t="shared" si="54"/>
        <v>3191</v>
      </c>
      <c r="E1783" s="24">
        <f t="shared" si="55"/>
        <v>57521.090000000004</v>
      </c>
      <c r="F1783" s="104">
        <v>0</v>
      </c>
      <c r="G1783" s="104">
        <v>7338.08</v>
      </c>
      <c r="H1783" s="113">
        <v>0</v>
      </c>
      <c r="I1783" s="113">
        <v>7101.37</v>
      </c>
      <c r="J1783" s="31">
        <v>0</v>
      </c>
      <c r="K1783" s="32">
        <v>10529.07</v>
      </c>
      <c r="L1783" s="113">
        <v>0</v>
      </c>
      <c r="M1783" s="113">
        <v>7338.08</v>
      </c>
      <c r="N1783" s="31">
        <v>3191</v>
      </c>
      <c r="O1783" s="32">
        <v>6627.95</v>
      </c>
      <c r="P1783" s="113">
        <v>0</v>
      </c>
      <c r="Q1783" s="113">
        <v>7574.79</v>
      </c>
      <c r="R1783" s="31">
        <v>0</v>
      </c>
      <c r="S1783" s="32">
        <v>7101.37</v>
      </c>
      <c r="T1783" s="113">
        <v>0</v>
      </c>
      <c r="U1783" s="113">
        <v>7338.08</v>
      </c>
      <c r="V1783" s="31">
        <v>0</v>
      </c>
      <c r="W1783" s="32">
        <v>7101.37</v>
      </c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1705</v>
      </c>
      <c r="B1784" s="111" t="s">
        <v>210</v>
      </c>
      <c r="C1784" s="112" t="s">
        <v>211</v>
      </c>
      <c r="D1784" s="21">
        <f t="shared" si="54"/>
        <v>0</v>
      </c>
      <c r="E1784" s="24">
        <f t="shared" si="55"/>
        <v>255098.54</v>
      </c>
      <c r="F1784" s="104">
        <v>0</v>
      </c>
      <c r="G1784" s="104">
        <v>28861.51</v>
      </c>
      <c r="H1784" s="113">
        <v>0</v>
      </c>
      <c r="I1784" s="113">
        <v>27930.5</v>
      </c>
      <c r="J1784" s="31">
        <v>0</v>
      </c>
      <c r="K1784" s="32">
        <v>0</v>
      </c>
      <c r="L1784" s="113">
        <v>0</v>
      </c>
      <c r="M1784" s="113">
        <v>28861.51</v>
      </c>
      <c r="N1784" s="31">
        <v>0</v>
      </c>
      <c r="O1784" s="32">
        <v>54929.98</v>
      </c>
      <c r="P1784" s="113">
        <v>0</v>
      </c>
      <c r="Q1784" s="113">
        <v>29792.53</v>
      </c>
      <c r="R1784" s="31">
        <v>0</v>
      </c>
      <c r="S1784" s="32">
        <v>27930.5</v>
      </c>
      <c r="T1784" s="113">
        <v>0</v>
      </c>
      <c r="U1784" s="113">
        <v>28861.51</v>
      </c>
      <c r="V1784" s="31">
        <v>0</v>
      </c>
      <c r="W1784" s="32">
        <v>27930.5</v>
      </c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1705</v>
      </c>
      <c r="B1785" s="111" t="s">
        <v>212</v>
      </c>
      <c r="C1785" s="112" t="s">
        <v>213</v>
      </c>
      <c r="D1785" s="21">
        <f t="shared" si="54"/>
        <v>0</v>
      </c>
      <c r="E1785" s="24">
        <f t="shared" si="55"/>
        <v>107010.63</v>
      </c>
      <c r="F1785" s="104">
        <v>0</v>
      </c>
      <c r="G1785" s="104">
        <v>10529.07</v>
      </c>
      <c r="H1785" s="113">
        <v>0</v>
      </c>
      <c r="I1785" s="113">
        <v>10189.43</v>
      </c>
      <c r="J1785" s="31">
        <v>0</v>
      </c>
      <c r="K1785" s="32">
        <v>0</v>
      </c>
      <c r="L1785" s="113">
        <v>0</v>
      </c>
      <c r="M1785" s="113">
        <v>10529.07</v>
      </c>
      <c r="N1785" s="31">
        <v>0</v>
      </c>
      <c r="O1785" s="32">
        <v>20039.23</v>
      </c>
      <c r="P1785" s="113">
        <v>0</v>
      </c>
      <c r="Q1785" s="113">
        <v>10868.72</v>
      </c>
      <c r="R1785" s="31">
        <v>0</v>
      </c>
      <c r="S1785" s="32">
        <v>10654.05</v>
      </c>
      <c r="T1785" s="113">
        <v>0</v>
      </c>
      <c r="U1785" s="113">
        <v>11009.19</v>
      </c>
      <c r="V1785" s="31">
        <v>0</v>
      </c>
      <c r="W1785" s="32">
        <v>10654.05</v>
      </c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1705</v>
      </c>
      <c r="B1786" s="111" t="s">
        <v>214</v>
      </c>
      <c r="C1786" s="112" t="s">
        <v>215</v>
      </c>
      <c r="D1786" s="21">
        <f t="shared" si="54"/>
        <v>0</v>
      </c>
      <c r="E1786" s="24">
        <f t="shared" si="55"/>
        <v>84352.090000000011</v>
      </c>
      <c r="F1786" s="104">
        <v>0</v>
      </c>
      <c r="G1786" s="104">
        <v>12537.82</v>
      </c>
      <c r="H1786" s="113">
        <v>0</v>
      </c>
      <c r="I1786" s="113">
        <v>12133.37</v>
      </c>
      <c r="J1786" s="31">
        <v>0</v>
      </c>
      <c r="K1786" s="32">
        <v>12537.82</v>
      </c>
      <c r="L1786" s="113">
        <v>0</v>
      </c>
      <c r="M1786" s="113">
        <v>12537.82</v>
      </c>
      <c r="N1786" s="31">
        <v>0</v>
      </c>
      <c r="O1786" s="32">
        <v>11324.48</v>
      </c>
      <c r="P1786" s="113">
        <v>0</v>
      </c>
      <c r="Q1786" s="113">
        <v>12942.26</v>
      </c>
      <c r="R1786" s="31">
        <v>0</v>
      </c>
      <c r="S1786" s="32">
        <v>9078.2000000000007</v>
      </c>
      <c r="T1786" s="113">
        <v>0</v>
      </c>
      <c r="U1786" s="113">
        <v>7012.17</v>
      </c>
      <c r="V1786" s="31">
        <v>0</v>
      </c>
      <c r="W1786" s="32">
        <v>6785.97</v>
      </c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1705</v>
      </c>
      <c r="B1787" s="111" t="s">
        <v>216</v>
      </c>
      <c r="C1787" s="112" t="s">
        <v>217</v>
      </c>
      <c r="D1787" s="21">
        <f t="shared" si="54"/>
        <v>0</v>
      </c>
      <c r="E1787" s="24">
        <f t="shared" si="55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1705</v>
      </c>
      <c r="B1788" s="111" t="s">
        <v>218</v>
      </c>
      <c r="C1788" s="112" t="s">
        <v>1564</v>
      </c>
      <c r="D1788" s="21">
        <f t="shared" si="54"/>
        <v>0</v>
      </c>
      <c r="E1788" s="24">
        <f t="shared" si="55"/>
        <v>1653.96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1705</v>
      </c>
      <c r="B1789" s="111" t="s">
        <v>219</v>
      </c>
      <c r="C1789" s="112" t="s">
        <v>1565</v>
      </c>
      <c r="D1789" s="21">
        <f t="shared" si="54"/>
        <v>0</v>
      </c>
      <c r="E1789" s="24">
        <f t="shared" si="55"/>
        <v>16201.66</v>
      </c>
      <c r="F1789" s="104">
        <v>0</v>
      </c>
      <c r="G1789" s="104">
        <v>1653.96</v>
      </c>
      <c r="H1789" s="113">
        <v>0</v>
      </c>
      <c r="I1789" s="113">
        <v>1600.6</v>
      </c>
      <c r="J1789" s="31">
        <v>0</v>
      </c>
      <c r="K1789" s="32">
        <v>1653.96</v>
      </c>
      <c r="L1789" s="113">
        <v>0</v>
      </c>
      <c r="M1789" s="113">
        <v>1653.96</v>
      </c>
      <c r="N1789" s="31">
        <v>0</v>
      </c>
      <c r="O1789" s="32">
        <v>1493.9</v>
      </c>
      <c r="P1789" s="113">
        <v>0</v>
      </c>
      <c r="Q1789" s="113">
        <v>1707.31</v>
      </c>
      <c r="R1789" s="31">
        <v>0</v>
      </c>
      <c r="S1789" s="32">
        <v>2667.67</v>
      </c>
      <c r="T1789" s="113">
        <v>0</v>
      </c>
      <c r="U1789" s="113">
        <v>2756.59</v>
      </c>
      <c r="V1789" s="31">
        <v>0</v>
      </c>
      <c r="W1789" s="32">
        <v>2667.67</v>
      </c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1705</v>
      </c>
      <c r="B1790" s="111" t="s">
        <v>220</v>
      </c>
      <c r="C1790" s="112" t="s">
        <v>221</v>
      </c>
      <c r="D1790" s="21">
        <f t="shared" si="54"/>
        <v>0</v>
      </c>
      <c r="E1790" s="24">
        <f t="shared" si="55"/>
        <v>20471.55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1705</v>
      </c>
      <c r="B1791" s="111" t="s">
        <v>222</v>
      </c>
      <c r="C1791" s="112" t="s">
        <v>223</v>
      </c>
      <c r="D1791" s="21">
        <f t="shared" si="54"/>
        <v>660.33</v>
      </c>
      <c r="E1791" s="24">
        <f t="shared" si="55"/>
        <v>155498.28999999998</v>
      </c>
      <c r="F1791" s="104">
        <v>0</v>
      </c>
      <c r="G1791" s="104">
        <v>20471.55</v>
      </c>
      <c r="H1791" s="105">
        <v>0</v>
      </c>
      <c r="I1791" s="105">
        <v>19811.18</v>
      </c>
      <c r="J1791" s="31">
        <v>0</v>
      </c>
      <c r="K1791" s="32">
        <v>20471.55</v>
      </c>
      <c r="L1791" s="105">
        <v>0</v>
      </c>
      <c r="M1791" s="105">
        <v>20471.55</v>
      </c>
      <c r="N1791" s="106">
        <v>660.33</v>
      </c>
      <c r="O1791" s="107">
        <v>18402.990000000002</v>
      </c>
      <c r="P1791" s="113">
        <v>0</v>
      </c>
      <c r="Q1791" s="113">
        <v>19748.82</v>
      </c>
      <c r="R1791" s="106">
        <v>0</v>
      </c>
      <c r="S1791" s="107">
        <v>18656.77</v>
      </c>
      <c r="T1791" s="105">
        <v>0</v>
      </c>
      <c r="U1791" s="105">
        <v>19278.66</v>
      </c>
      <c r="V1791" s="106">
        <v>0</v>
      </c>
      <c r="W1791" s="107">
        <v>18656.77</v>
      </c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1705</v>
      </c>
      <c r="B1792" s="111" t="s">
        <v>224</v>
      </c>
      <c r="C1792" s="112" t="s">
        <v>225</v>
      </c>
      <c r="D1792" s="21">
        <f t="shared" si="54"/>
        <v>0</v>
      </c>
      <c r="E1792" s="24">
        <f t="shared" si="55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1705</v>
      </c>
      <c r="B1793" s="111" t="s">
        <v>226</v>
      </c>
      <c r="C1793" s="112" t="s">
        <v>227</v>
      </c>
      <c r="D1793" s="21">
        <f t="shared" si="54"/>
        <v>0</v>
      </c>
      <c r="E1793" s="24">
        <f t="shared" si="55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1705</v>
      </c>
      <c r="B1794" s="111" t="s">
        <v>228</v>
      </c>
      <c r="C1794" s="112" t="s">
        <v>229</v>
      </c>
      <c r="D1794" s="21">
        <f t="shared" si="54"/>
        <v>0</v>
      </c>
      <c r="E1794" s="24">
        <f t="shared" si="55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>
        <v>0</v>
      </c>
      <c r="S1794" s="107">
        <v>0</v>
      </c>
      <c r="T1794" s="105">
        <v>0</v>
      </c>
      <c r="U1794" s="105">
        <v>0</v>
      </c>
      <c r="V1794" s="106">
        <v>0</v>
      </c>
      <c r="W1794" s="107">
        <v>0</v>
      </c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1705</v>
      </c>
      <c r="B1795" s="111" t="s">
        <v>230</v>
      </c>
      <c r="C1795" s="112" t="s">
        <v>231</v>
      </c>
      <c r="D1795" s="21">
        <f t="shared" ref="D1795:D1858" si="56">F1795+H1795+J1796+L1795+N1795+P1795+R1795+T1795+V1795+X1795+Z1795+AB1795</f>
        <v>0</v>
      </c>
      <c r="E1795" s="24">
        <f t="shared" ref="E1795:E1858" si="57">G1795+I1795+K1796+M1795+O1795+Q1795+S1795+U1795+W1795+Y1795+AA1795+AC1795</f>
        <v>753.77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1705</v>
      </c>
      <c r="B1796" s="111" t="s">
        <v>232</v>
      </c>
      <c r="C1796" s="112" t="s">
        <v>233</v>
      </c>
      <c r="D1796" s="21">
        <f t="shared" si="56"/>
        <v>339.74</v>
      </c>
      <c r="E1796" s="24">
        <f t="shared" si="57"/>
        <v>6248.28</v>
      </c>
      <c r="F1796" s="104">
        <v>0</v>
      </c>
      <c r="G1796" s="104">
        <v>753.77</v>
      </c>
      <c r="H1796" s="105">
        <v>0</v>
      </c>
      <c r="I1796" s="105">
        <v>729.45</v>
      </c>
      <c r="J1796" s="106">
        <v>0</v>
      </c>
      <c r="K1796" s="107">
        <v>753.77</v>
      </c>
      <c r="L1796" s="105">
        <v>0</v>
      </c>
      <c r="M1796" s="105">
        <v>1093.49</v>
      </c>
      <c r="N1796" s="106">
        <v>339.74</v>
      </c>
      <c r="O1796" s="107">
        <v>680.82</v>
      </c>
      <c r="P1796" s="105">
        <v>0</v>
      </c>
      <c r="Q1796" s="105">
        <v>778.08</v>
      </c>
      <c r="R1796" s="106">
        <v>0</v>
      </c>
      <c r="S1796" s="107">
        <v>729.45</v>
      </c>
      <c r="T1796" s="105">
        <v>0</v>
      </c>
      <c r="U1796" s="105">
        <v>753.77</v>
      </c>
      <c r="V1796" s="106">
        <v>0</v>
      </c>
      <c r="W1796" s="107">
        <v>729.45</v>
      </c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1705</v>
      </c>
      <c r="B1797" s="111" t="s">
        <v>234</v>
      </c>
      <c r="C1797" s="112" t="s">
        <v>235</v>
      </c>
      <c r="D1797" s="21">
        <f t="shared" si="56"/>
        <v>0</v>
      </c>
      <c r="E1797" s="24">
        <f t="shared" si="57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1705</v>
      </c>
      <c r="B1798" s="111" t="s">
        <v>236</v>
      </c>
      <c r="C1798" s="112" t="s">
        <v>237</v>
      </c>
      <c r="D1798" s="21">
        <f t="shared" si="56"/>
        <v>0</v>
      </c>
      <c r="E1798" s="24">
        <f t="shared" si="57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1705</v>
      </c>
      <c r="B1799" s="111" t="s">
        <v>238</v>
      </c>
      <c r="C1799" s="112" t="s">
        <v>239</v>
      </c>
      <c r="D1799" s="21">
        <f t="shared" si="56"/>
        <v>0</v>
      </c>
      <c r="E1799" s="24">
        <f t="shared" si="57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1705</v>
      </c>
      <c r="B1800" s="111" t="s">
        <v>240</v>
      </c>
      <c r="C1800" s="112" t="s">
        <v>241</v>
      </c>
      <c r="D1800" s="21">
        <f t="shared" si="56"/>
        <v>0</v>
      </c>
      <c r="E1800" s="24">
        <f t="shared" si="57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>
        <v>0</v>
      </c>
      <c r="S1800" s="107">
        <v>0</v>
      </c>
      <c r="T1800" s="105">
        <v>0</v>
      </c>
      <c r="U1800" s="105">
        <v>0</v>
      </c>
      <c r="V1800" s="106">
        <v>0</v>
      </c>
      <c r="W1800" s="107">
        <v>0</v>
      </c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1705</v>
      </c>
      <c r="B1801" s="111" t="s">
        <v>242</v>
      </c>
      <c r="C1801" s="112" t="s">
        <v>243</v>
      </c>
      <c r="D1801" s="21">
        <f t="shared" si="56"/>
        <v>0</v>
      </c>
      <c r="E1801" s="24">
        <f t="shared" si="57"/>
        <v>17177.400000000001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1705</v>
      </c>
      <c r="B1802" s="111" t="s">
        <v>244</v>
      </c>
      <c r="C1802" s="112" t="s">
        <v>245</v>
      </c>
      <c r="D1802" s="21">
        <f t="shared" si="56"/>
        <v>0</v>
      </c>
      <c r="E1802" s="24">
        <f t="shared" si="57"/>
        <v>134648.65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>
        <v>0</v>
      </c>
      <c r="K1802" s="107">
        <v>17177.400000000001</v>
      </c>
      <c r="L1802" s="105">
        <v>0</v>
      </c>
      <c r="M1802" s="105">
        <v>17177.400000000001</v>
      </c>
      <c r="N1802" s="106">
        <v>0</v>
      </c>
      <c r="O1802" s="107">
        <v>15515.07</v>
      </c>
      <c r="P1802" s="105">
        <v>0</v>
      </c>
      <c r="Q1802" s="105">
        <v>17731.509999999998</v>
      </c>
      <c r="R1802" s="106">
        <v>0</v>
      </c>
      <c r="S1802" s="107">
        <v>16623.29</v>
      </c>
      <c r="T1802" s="105">
        <v>0</v>
      </c>
      <c r="U1802" s="105">
        <v>17177.400000000001</v>
      </c>
      <c r="V1802" s="106">
        <v>0</v>
      </c>
      <c r="W1802" s="107">
        <v>16623.29</v>
      </c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1705</v>
      </c>
      <c r="B1803" s="111" t="s">
        <v>246</v>
      </c>
      <c r="C1803" s="112" t="s">
        <v>247</v>
      </c>
      <c r="D1803" s="21">
        <f t="shared" si="56"/>
        <v>0</v>
      </c>
      <c r="E1803" s="24">
        <f t="shared" si="57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>
        <v>0</v>
      </c>
      <c r="S1803" s="107">
        <v>0</v>
      </c>
      <c r="T1803" s="105">
        <v>0</v>
      </c>
      <c r="U1803" s="105">
        <v>0</v>
      </c>
      <c r="V1803" s="106">
        <v>0</v>
      </c>
      <c r="W1803" s="107">
        <v>0</v>
      </c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1705</v>
      </c>
      <c r="B1804" s="111" t="s">
        <v>248</v>
      </c>
      <c r="C1804" s="112" t="s">
        <v>249</v>
      </c>
      <c r="D1804" s="21">
        <f t="shared" si="56"/>
        <v>0</v>
      </c>
      <c r="E1804" s="24">
        <f t="shared" si="57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1705</v>
      </c>
      <c r="B1805" s="111" t="s">
        <v>250</v>
      </c>
      <c r="C1805" s="112" t="s">
        <v>251</v>
      </c>
      <c r="D1805" s="21">
        <f t="shared" si="56"/>
        <v>0</v>
      </c>
      <c r="E1805" s="24">
        <f t="shared" si="57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>
        <v>0</v>
      </c>
      <c r="S1805" s="107">
        <v>0</v>
      </c>
      <c r="T1805" s="105">
        <v>0</v>
      </c>
      <c r="U1805" s="105">
        <v>0</v>
      </c>
      <c r="V1805" s="106">
        <v>0</v>
      </c>
      <c r="W1805" s="107">
        <v>0</v>
      </c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1705</v>
      </c>
      <c r="B1806" s="111" t="s">
        <v>252</v>
      </c>
      <c r="C1806" s="112" t="s">
        <v>253</v>
      </c>
      <c r="D1806" s="21">
        <f t="shared" si="56"/>
        <v>0</v>
      </c>
      <c r="E1806" s="24">
        <f t="shared" si="57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>
        <v>0</v>
      </c>
      <c r="S1806" s="107">
        <v>0</v>
      </c>
      <c r="T1806" s="105">
        <v>0</v>
      </c>
      <c r="U1806" s="105">
        <v>0</v>
      </c>
      <c r="V1806" s="106">
        <v>0</v>
      </c>
      <c r="W1806" s="107">
        <v>0</v>
      </c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1705</v>
      </c>
      <c r="B1807" s="111" t="s">
        <v>254</v>
      </c>
      <c r="C1807" s="112" t="s">
        <v>255</v>
      </c>
      <c r="D1807" s="21">
        <f t="shared" si="56"/>
        <v>0</v>
      </c>
      <c r="E1807" s="24">
        <f t="shared" si="57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1705</v>
      </c>
      <c r="B1808" s="111" t="s">
        <v>256</v>
      </c>
      <c r="C1808" s="112" t="s">
        <v>257</v>
      </c>
      <c r="D1808" s="21">
        <f t="shared" si="56"/>
        <v>0</v>
      </c>
      <c r="E1808" s="24">
        <f t="shared" si="57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>
        <v>0</v>
      </c>
      <c r="S1808" s="107">
        <v>0</v>
      </c>
      <c r="T1808" s="105">
        <v>0</v>
      </c>
      <c r="U1808" s="105">
        <v>0</v>
      </c>
      <c r="V1808" s="106">
        <v>0</v>
      </c>
      <c r="W1808" s="107">
        <v>0</v>
      </c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1705</v>
      </c>
      <c r="B1809" s="111" t="s">
        <v>258</v>
      </c>
      <c r="C1809" s="112" t="s">
        <v>259</v>
      </c>
      <c r="D1809" s="21">
        <f t="shared" si="56"/>
        <v>0</v>
      </c>
      <c r="E1809" s="24">
        <f t="shared" si="57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1705</v>
      </c>
      <c r="B1810" s="111" t="s">
        <v>260</v>
      </c>
      <c r="C1810" s="112" t="s">
        <v>261</v>
      </c>
      <c r="D1810" s="21">
        <f t="shared" si="56"/>
        <v>0</v>
      </c>
      <c r="E1810" s="24">
        <f t="shared" si="57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1705</v>
      </c>
      <c r="B1811" s="111" t="s">
        <v>262</v>
      </c>
      <c r="C1811" s="112" t="s">
        <v>263</v>
      </c>
      <c r="D1811" s="21">
        <f t="shared" si="56"/>
        <v>0</v>
      </c>
      <c r="E1811" s="24">
        <f t="shared" si="57"/>
        <v>0</v>
      </c>
      <c r="F1811" s="104"/>
      <c r="G1811" s="104"/>
      <c r="H1811" s="113"/>
      <c r="I1811" s="113"/>
      <c r="J1811" s="106"/>
      <c r="K1811" s="107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1705</v>
      </c>
      <c r="B1812" s="111" t="s">
        <v>264</v>
      </c>
      <c r="C1812" s="112" t="s">
        <v>265</v>
      </c>
      <c r="D1812" s="21">
        <f t="shared" si="56"/>
        <v>1175000</v>
      </c>
      <c r="E1812" s="24">
        <f t="shared" si="57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1175000</v>
      </c>
      <c r="Q1812" s="113">
        <v>0</v>
      </c>
      <c r="R1812" s="31">
        <v>0</v>
      </c>
      <c r="S1812" s="32">
        <v>0</v>
      </c>
      <c r="T1812" s="113">
        <v>0</v>
      </c>
      <c r="U1812" s="113">
        <v>0</v>
      </c>
      <c r="V1812" s="31">
        <v>0</v>
      </c>
      <c r="W1812" s="32">
        <v>0</v>
      </c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1705</v>
      </c>
      <c r="B1813" s="111" t="s">
        <v>266</v>
      </c>
      <c r="C1813" s="112" t="s">
        <v>267</v>
      </c>
      <c r="D1813" s="21">
        <f t="shared" si="56"/>
        <v>0</v>
      </c>
      <c r="E1813" s="24">
        <f t="shared" si="57"/>
        <v>1664.66</v>
      </c>
      <c r="F1813" s="104"/>
      <c r="G1813" s="104"/>
      <c r="H1813" s="105"/>
      <c r="I1813" s="105"/>
      <c r="J1813" s="31"/>
      <c r="K1813" s="32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1705</v>
      </c>
      <c r="B1814" s="111" t="s">
        <v>268</v>
      </c>
      <c r="C1814" s="112" t="s">
        <v>269</v>
      </c>
      <c r="D1814" s="21">
        <f t="shared" si="56"/>
        <v>411357.26</v>
      </c>
      <c r="E1814" s="24">
        <f t="shared" si="57"/>
        <v>561081.77</v>
      </c>
      <c r="F1814" s="104">
        <v>0</v>
      </c>
      <c r="G1814" s="104">
        <v>1664.66</v>
      </c>
      <c r="H1814" s="113">
        <v>0</v>
      </c>
      <c r="I1814" s="113">
        <v>1610.96</v>
      </c>
      <c r="J1814" s="106">
        <v>0</v>
      </c>
      <c r="K1814" s="107">
        <v>1664.66</v>
      </c>
      <c r="L1814" s="113">
        <v>0</v>
      </c>
      <c r="M1814" s="113">
        <v>1664.66</v>
      </c>
      <c r="N1814" s="31">
        <v>0</v>
      </c>
      <c r="O1814" s="32">
        <v>0</v>
      </c>
      <c r="P1814" s="105">
        <v>0</v>
      </c>
      <c r="Q1814" s="105">
        <v>433678.36</v>
      </c>
      <c r="R1814" s="31">
        <v>411357.26</v>
      </c>
      <c r="S1814" s="32">
        <v>39770.53</v>
      </c>
      <c r="T1814" s="113">
        <v>0</v>
      </c>
      <c r="U1814" s="113">
        <v>42024.11</v>
      </c>
      <c r="V1814" s="31">
        <v>0</v>
      </c>
      <c r="W1814" s="32">
        <v>40668.49</v>
      </c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1705</v>
      </c>
      <c r="B1815" s="111" t="s">
        <v>270</v>
      </c>
      <c r="C1815" s="112" t="s">
        <v>271</v>
      </c>
      <c r="D1815" s="21">
        <f t="shared" si="56"/>
        <v>0</v>
      </c>
      <c r="E1815" s="24">
        <f t="shared" si="57"/>
        <v>0</v>
      </c>
      <c r="F1815" s="104">
        <v>0</v>
      </c>
      <c r="G1815" s="104">
        <v>0</v>
      </c>
      <c r="H1815" s="105">
        <v>0</v>
      </c>
      <c r="I1815" s="105">
        <v>0</v>
      </c>
      <c r="J1815" s="31">
        <v>0</v>
      </c>
      <c r="K1815" s="32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>
        <v>0</v>
      </c>
      <c r="S1815" s="107">
        <v>0</v>
      </c>
      <c r="T1815" s="105">
        <v>0</v>
      </c>
      <c r="U1815" s="105">
        <v>0</v>
      </c>
      <c r="V1815" s="106">
        <v>0</v>
      </c>
      <c r="W1815" s="107">
        <v>0</v>
      </c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1705</v>
      </c>
      <c r="B1816" s="111" t="s">
        <v>272</v>
      </c>
      <c r="C1816" s="112" t="s">
        <v>273</v>
      </c>
      <c r="D1816" s="21">
        <f t="shared" si="56"/>
        <v>0</v>
      </c>
      <c r="E1816" s="24">
        <f t="shared" si="57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1705</v>
      </c>
      <c r="B1817" s="111" t="s">
        <v>274</v>
      </c>
      <c r="C1817" s="112" t="s">
        <v>275</v>
      </c>
      <c r="D1817" s="21">
        <f t="shared" si="56"/>
        <v>0</v>
      </c>
      <c r="E1817" s="24">
        <f t="shared" si="57"/>
        <v>0</v>
      </c>
      <c r="F1817" s="104">
        <v>0</v>
      </c>
      <c r="G1817" s="104">
        <v>0</v>
      </c>
      <c r="H1817" s="113">
        <v>0</v>
      </c>
      <c r="I1817" s="113">
        <v>0</v>
      </c>
      <c r="J1817" s="106">
        <v>0</v>
      </c>
      <c r="K1817" s="107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>
        <v>0</v>
      </c>
      <c r="S1817" s="32">
        <v>0</v>
      </c>
      <c r="T1817" s="113">
        <v>0</v>
      </c>
      <c r="U1817" s="113">
        <v>0</v>
      </c>
      <c r="V1817" s="31">
        <v>0</v>
      </c>
      <c r="W1817" s="32">
        <v>0</v>
      </c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1705</v>
      </c>
      <c r="B1818" s="111" t="s">
        <v>276</v>
      </c>
      <c r="C1818" s="112" t="s">
        <v>277</v>
      </c>
      <c r="D1818" s="21">
        <f t="shared" si="56"/>
        <v>0</v>
      </c>
      <c r="E1818" s="24">
        <f t="shared" si="57"/>
        <v>0</v>
      </c>
      <c r="F1818" s="104"/>
      <c r="G1818" s="104"/>
      <c r="H1818" s="105"/>
      <c r="I1818" s="105"/>
      <c r="J1818" s="31"/>
      <c r="K1818" s="32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1705</v>
      </c>
      <c r="B1819" s="111" t="s">
        <v>278</v>
      </c>
      <c r="C1819" s="112" t="s">
        <v>279</v>
      </c>
      <c r="D1819" s="21">
        <f t="shared" si="56"/>
        <v>0</v>
      </c>
      <c r="E1819" s="24">
        <f t="shared" si="57"/>
        <v>0</v>
      </c>
      <c r="F1819" s="104"/>
      <c r="G1819" s="104"/>
      <c r="H1819" s="113"/>
      <c r="I1819" s="113"/>
      <c r="J1819" s="106"/>
      <c r="K1819" s="107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1705</v>
      </c>
      <c r="B1820" s="111" t="s">
        <v>280</v>
      </c>
      <c r="C1820" s="112" t="s">
        <v>1566</v>
      </c>
      <c r="D1820" s="21">
        <f t="shared" si="56"/>
        <v>0</v>
      </c>
      <c r="E1820" s="24">
        <f t="shared" si="57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1705</v>
      </c>
      <c r="B1821" s="111" t="s">
        <v>281</v>
      </c>
      <c r="C1821" s="112" t="s">
        <v>282</v>
      </c>
      <c r="D1821" s="21">
        <f t="shared" si="56"/>
        <v>0</v>
      </c>
      <c r="E1821" s="24">
        <f t="shared" si="57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>
        <v>0</v>
      </c>
      <c r="S1821" s="32">
        <v>0</v>
      </c>
      <c r="T1821" s="113">
        <v>0</v>
      </c>
      <c r="U1821" s="113">
        <v>0</v>
      </c>
      <c r="V1821" s="31">
        <v>0</v>
      </c>
      <c r="W1821" s="32">
        <v>0</v>
      </c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1705</v>
      </c>
      <c r="B1822" s="111" t="s">
        <v>283</v>
      </c>
      <c r="C1822" s="112" t="s">
        <v>284</v>
      </c>
      <c r="D1822" s="21">
        <f t="shared" si="56"/>
        <v>0</v>
      </c>
      <c r="E1822" s="24">
        <f t="shared" si="57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1705</v>
      </c>
      <c r="B1823" s="111" t="s">
        <v>285</v>
      </c>
      <c r="C1823" s="112" t="s">
        <v>286</v>
      </c>
      <c r="D1823" s="21">
        <f t="shared" si="56"/>
        <v>0</v>
      </c>
      <c r="E1823" s="24">
        <f t="shared" si="57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>
        <v>0</v>
      </c>
      <c r="S1823" s="32">
        <v>0</v>
      </c>
      <c r="T1823" s="113">
        <v>0</v>
      </c>
      <c r="U1823" s="113">
        <v>0</v>
      </c>
      <c r="V1823" s="31">
        <v>0</v>
      </c>
      <c r="W1823" s="32">
        <v>0</v>
      </c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1705</v>
      </c>
      <c r="B1824" s="111" t="s">
        <v>287</v>
      </c>
      <c r="C1824" s="112" t="s">
        <v>288</v>
      </c>
      <c r="D1824" s="21">
        <f t="shared" si="56"/>
        <v>0</v>
      </c>
      <c r="E1824" s="24">
        <f t="shared" si="57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1705</v>
      </c>
      <c r="B1825" s="111" t="s">
        <v>289</v>
      </c>
      <c r="C1825" s="112" t="s">
        <v>290</v>
      </c>
      <c r="D1825" s="21">
        <f t="shared" si="56"/>
        <v>0</v>
      </c>
      <c r="E1825" s="24">
        <f t="shared" si="57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1705</v>
      </c>
      <c r="B1826" s="111" t="s">
        <v>291</v>
      </c>
      <c r="C1826" s="112" t="s">
        <v>1567</v>
      </c>
      <c r="D1826" s="21">
        <f t="shared" si="56"/>
        <v>0</v>
      </c>
      <c r="E1826" s="24">
        <f t="shared" si="57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1705</v>
      </c>
      <c r="B1827" s="111" t="s">
        <v>292</v>
      </c>
      <c r="C1827" s="112" t="s">
        <v>293</v>
      </c>
      <c r="D1827" s="21">
        <f t="shared" si="56"/>
        <v>0</v>
      </c>
      <c r="E1827" s="24">
        <f t="shared" si="57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1705</v>
      </c>
      <c r="B1828" s="111" t="s">
        <v>294</v>
      </c>
      <c r="C1828" s="112" t="s">
        <v>295</v>
      </c>
      <c r="D1828" s="21">
        <f t="shared" si="56"/>
        <v>0</v>
      </c>
      <c r="E1828" s="24">
        <f t="shared" si="57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1705</v>
      </c>
      <c r="B1829" s="111" t="s">
        <v>296</v>
      </c>
      <c r="C1829" s="112" t="s">
        <v>1568</v>
      </c>
      <c r="D1829" s="21">
        <f t="shared" si="56"/>
        <v>0</v>
      </c>
      <c r="E1829" s="24">
        <f t="shared" si="57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1705</v>
      </c>
      <c r="B1830" s="111" t="s">
        <v>297</v>
      </c>
      <c r="C1830" s="112" t="s">
        <v>298</v>
      </c>
      <c r="D1830" s="21">
        <f t="shared" si="56"/>
        <v>0</v>
      </c>
      <c r="E1830" s="24">
        <f t="shared" si="57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1705</v>
      </c>
      <c r="B1831" s="111" t="s">
        <v>299</v>
      </c>
      <c r="C1831" s="112" t="s">
        <v>300</v>
      </c>
      <c r="D1831" s="21">
        <f t="shared" si="56"/>
        <v>0</v>
      </c>
      <c r="E1831" s="24">
        <f t="shared" si="57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1705</v>
      </c>
      <c r="B1832" s="111" t="s">
        <v>301</v>
      </c>
      <c r="C1832" s="112" t="s">
        <v>1569</v>
      </c>
      <c r="D1832" s="21">
        <f t="shared" si="56"/>
        <v>0</v>
      </c>
      <c r="E1832" s="24">
        <f t="shared" si="57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1705</v>
      </c>
      <c r="B1833" s="111" t="s">
        <v>302</v>
      </c>
      <c r="C1833" s="112" t="s">
        <v>303</v>
      </c>
      <c r="D1833" s="21">
        <f t="shared" si="56"/>
        <v>0</v>
      </c>
      <c r="E1833" s="24">
        <f t="shared" si="57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1705</v>
      </c>
      <c r="B1834" s="111" t="s">
        <v>304</v>
      </c>
      <c r="C1834" s="112" t="s">
        <v>305</v>
      </c>
      <c r="D1834" s="21">
        <f t="shared" si="56"/>
        <v>0</v>
      </c>
      <c r="E1834" s="24">
        <f t="shared" si="57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1705</v>
      </c>
      <c r="B1835" s="111" t="s">
        <v>306</v>
      </c>
      <c r="C1835" s="112" t="s">
        <v>307</v>
      </c>
      <c r="D1835" s="21">
        <f t="shared" si="56"/>
        <v>6500</v>
      </c>
      <c r="E1835" s="24">
        <f t="shared" si="57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1705</v>
      </c>
      <c r="B1836" s="111" t="s">
        <v>308</v>
      </c>
      <c r="C1836" s="112" t="s">
        <v>309</v>
      </c>
      <c r="D1836" s="21">
        <f t="shared" si="56"/>
        <v>263740</v>
      </c>
      <c r="E1836" s="24">
        <f t="shared" si="57"/>
        <v>215317</v>
      </c>
      <c r="F1836" s="104">
        <v>0</v>
      </c>
      <c r="G1836" s="104">
        <v>0</v>
      </c>
      <c r="H1836" s="113">
        <v>0</v>
      </c>
      <c r="I1836" s="113">
        <v>0</v>
      </c>
      <c r="J1836" s="31">
        <v>6500</v>
      </c>
      <c r="K1836" s="32">
        <v>0</v>
      </c>
      <c r="L1836" s="113">
        <v>32000</v>
      </c>
      <c r="M1836" s="113">
        <v>0</v>
      </c>
      <c r="N1836" s="31">
        <v>72900</v>
      </c>
      <c r="O1836" s="32">
        <v>215317</v>
      </c>
      <c r="P1836" s="113">
        <v>110400</v>
      </c>
      <c r="Q1836" s="113">
        <v>0</v>
      </c>
      <c r="R1836" s="31">
        <v>0</v>
      </c>
      <c r="S1836" s="32">
        <v>0</v>
      </c>
      <c r="T1836" s="113">
        <v>48440</v>
      </c>
      <c r="U1836" s="113">
        <v>0</v>
      </c>
      <c r="V1836" s="31">
        <v>0</v>
      </c>
      <c r="W1836" s="32">
        <v>0</v>
      </c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1705</v>
      </c>
      <c r="B1837" s="111" t="s">
        <v>310</v>
      </c>
      <c r="C1837" s="112" t="s">
        <v>311</v>
      </c>
      <c r="D1837" s="21">
        <f t="shared" si="56"/>
        <v>90961.64</v>
      </c>
      <c r="E1837" s="24">
        <f t="shared" si="57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90961.64</v>
      </c>
      <c r="O1837" s="32">
        <v>0</v>
      </c>
      <c r="P1837" s="113">
        <v>0</v>
      </c>
      <c r="Q1837" s="113">
        <v>0</v>
      </c>
      <c r="R1837" s="31">
        <v>0</v>
      </c>
      <c r="S1837" s="32">
        <v>0</v>
      </c>
      <c r="T1837" s="113">
        <v>0</v>
      </c>
      <c r="U1837" s="113">
        <v>0</v>
      </c>
      <c r="V1837" s="31">
        <v>0</v>
      </c>
      <c r="W1837" s="32">
        <v>0</v>
      </c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1705</v>
      </c>
      <c r="B1838" s="111" t="s">
        <v>312</v>
      </c>
      <c r="C1838" s="112" t="s">
        <v>313</v>
      </c>
      <c r="D1838" s="21">
        <f t="shared" si="56"/>
        <v>0</v>
      </c>
      <c r="E1838" s="24">
        <f t="shared" si="57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0</v>
      </c>
      <c r="U1838" s="113">
        <v>0</v>
      </c>
      <c r="V1838" s="31">
        <v>0</v>
      </c>
      <c r="W1838" s="32">
        <v>0</v>
      </c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1705</v>
      </c>
      <c r="B1839" s="111" t="s">
        <v>314</v>
      </c>
      <c r="C1839" s="112" t="s">
        <v>315</v>
      </c>
      <c r="D1839" s="21">
        <f t="shared" si="56"/>
        <v>0</v>
      </c>
      <c r="E1839" s="24">
        <f t="shared" si="57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>
        <v>0</v>
      </c>
      <c r="Q1839" s="113">
        <v>0</v>
      </c>
      <c r="R1839" s="31">
        <v>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1705</v>
      </c>
      <c r="B1840" s="111" t="s">
        <v>316</v>
      </c>
      <c r="C1840" s="112" t="s">
        <v>317</v>
      </c>
      <c r="D1840" s="21">
        <f t="shared" si="56"/>
        <v>7335.62</v>
      </c>
      <c r="E1840" s="24">
        <f t="shared" si="57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5900</v>
      </c>
      <c r="M1840" s="113">
        <v>0</v>
      </c>
      <c r="N1840" s="31">
        <v>1435.62</v>
      </c>
      <c r="O1840" s="32">
        <v>0</v>
      </c>
      <c r="P1840" s="113">
        <v>0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1705</v>
      </c>
      <c r="B1841" s="111" t="s">
        <v>318</v>
      </c>
      <c r="C1841" s="112" t="s">
        <v>319</v>
      </c>
      <c r="D1841" s="21">
        <f t="shared" si="56"/>
        <v>80000</v>
      </c>
      <c r="E1841" s="24">
        <f t="shared" si="57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1705</v>
      </c>
      <c r="B1842" s="111" t="s">
        <v>320</v>
      </c>
      <c r="C1842" s="112" t="s">
        <v>321</v>
      </c>
      <c r="D1842" s="21">
        <f t="shared" si="56"/>
        <v>4278929</v>
      </c>
      <c r="E1842" s="24">
        <f t="shared" si="57"/>
        <v>120000</v>
      </c>
      <c r="F1842" s="104">
        <v>0</v>
      </c>
      <c r="G1842" s="104">
        <v>0</v>
      </c>
      <c r="H1842" s="113">
        <v>0</v>
      </c>
      <c r="I1842" s="113">
        <v>0</v>
      </c>
      <c r="J1842" s="31">
        <v>80000</v>
      </c>
      <c r="K1842" s="32">
        <v>0</v>
      </c>
      <c r="L1842" s="113">
        <v>270000</v>
      </c>
      <c r="M1842" s="113">
        <v>0</v>
      </c>
      <c r="N1842" s="31">
        <v>1022981</v>
      </c>
      <c r="O1842" s="32">
        <v>0</v>
      </c>
      <c r="P1842" s="113">
        <v>1129998</v>
      </c>
      <c r="Q1842" s="113">
        <v>0</v>
      </c>
      <c r="R1842" s="31">
        <v>1201823.83</v>
      </c>
      <c r="S1842" s="32">
        <v>120000</v>
      </c>
      <c r="T1842" s="113">
        <v>654126.17000000004</v>
      </c>
      <c r="U1842" s="113">
        <v>0</v>
      </c>
      <c r="V1842" s="31">
        <v>0</v>
      </c>
      <c r="W1842" s="32">
        <v>0</v>
      </c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1705</v>
      </c>
      <c r="B1843" s="111" t="s">
        <v>322</v>
      </c>
      <c r="C1843" s="112" t="s">
        <v>323</v>
      </c>
      <c r="D1843" s="21">
        <f t="shared" si="56"/>
        <v>142300</v>
      </c>
      <c r="E1843" s="24">
        <f t="shared" si="57"/>
        <v>125740</v>
      </c>
      <c r="F1843" s="104">
        <v>27800</v>
      </c>
      <c r="G1843" s="104">
        <v>0</v>
      </c>
      <c r="H1843" s="105">
        <v>0</v>
      </c>
      <c r="I1843" s="105">
        <v>0</v>
      </c>
      <c r="J1843" s="31">
        <v>0</v>
      </c>
      <c r="K1843" s="32">
        <v>0</v>
      </c>
      <c r="L1843" s="105">
        <v>0</v>
      </c>
      <c r="M1843" s="105">
        <v>0</v>
      </c>
      <c r="N1843" s="106">
        <v>0</v>
      </c>
      <c r="O1843" s="107">
        <v>125740</v>
      </c>
      <c r="P1843" s="113">
        <v>80200</v>
      </c>
      <c r="Q1843" s="113">
        <v>0</v>
      </c>
      <c r="R1843" s="106">
        <v>0</v>
      </c>
      <c r="S1843" s="107">
        <v>0</v>
      </c>
      <c r="T1843" s="105">
        <v>14800</v>
      </c>
      <c r="U1843" s="105">
        <v>0</v>
      </c>
      <c r="V1843" s="106">
        <v>19500</v>
      </c>
      <c r="W1843" s="107">
        <v>0</v>
      </c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1705</v>
      </c>
      <c r="B1844" s="111" t="s">
        <v>324</v>
      </c>
      <c r="C1844" s="112" t="s">
        <v>325</v>
      </c>
      <c r="D1844" s="21">
        <f t="shared" si="56"/>
        <v>49970</v>
      </c>
      <c r="E1844" s="24">
        <f t="shared" si="57"/>
        <v>16980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49970</v>
      </c>
      <c r="M1844" s="105">
        <v>0</v>
      </c>
      <c r="N1844" s="106">
        <v>0</v>
      </c>
      <c r="O1844" s="107">
        <v>16980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1705</v>
      </c>
      <c r="B1845" s="111" t="s">
        <v>326</v>
      </c>
      <c r="C1845" s="112" t="s">
        <v>327</v>
      </c>
      <c r="D1845" s="21">
        <f t="shared" si="56"/>
        <v>13090</v>
      </c>
      <c r="E1845" s="24">
        <f t="shared" si="57"/>
        <v>35270.339999999997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10540</v>
      </c>
      <c r="M1845" s="105">
        <v>0</v>
      </c>
      <c r="N1845" s="106">
        <v>0</v>
      </c>
      <c r="O1845" s="107">
        <v>10540</v>
      </c>
      <c r="P1845" s="105">
        <v>0</v>
      </c>
      <c r="Q1845" s="105">
        <v>0</v>
      </c>
      <c r="R1845" s="106">
        <v>0</v>
      </c>
      <c r="S1845" s="107">
        <v>0</v>
      </c>
      <c r="T1845" s="105">
        <v>0</v>
      </c>
      <c r="U1845" s="105">
        <v>0</v>
      </c>
      <c r="V1845" s="106">
        <v>2550</v>
      </c>
      <c r="W1845" s="107">
        <v>0</v>
      </c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1705</v>
      </c>
      <c r="B1846" s="111" t="s">
        <v>328</v>
      </c>
      <c r="C1846" s="112" t="s">
        <v>329</v>
      </c>
      <c r="D1846" s="21">
        <f t="shared" si="56"/>
        <v>0</v>
      </c>
      <c r="E1846" s="24">
        <f t="shared" si="57"/>
        <v>289612.95999999996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>
        <v>0</v>
      </c>
      <c r="K1846" s="107">
        <v>24730.34</v>
      </c>
      <c r="L1846" s="105">
        <v>0</v>
      </c>
      <c r="M1846" s="105">
        <v>23338.880000000001</v>
      </c>
      <c r="N1846" s="106">
        <v>0</v>
      </c>
      <c r="O1846" s="107">
        <v>72726</v>
      </c>
      <c r="P1846" s="105">
        <v>0</v>
      </c>
      <c r="Q1846" s="105">
        <v>29359.34</v>
      </c>
      <c r="R1846" s="106">
        <v>0</v>
      </c>
      <c r="S1846" s="107">
        <v>27284.52</v>
      </c>
      <c r="T1846" s="105">
        <v>0</v>
      </c>
      <c r="U1846" s="105">
        <v>29051.73</v>
      </c>
      <c r="V1846" s="106">
        <v>0</v>
      </c>
      <c r="W1846" s="107">
        <v>22193.3</v>
      </c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1705</v>
      </c>
      <c r="B1847" s="111" t="s">
        <v>330</v>
      </c>
      <c r="C1847" s="112" t="s">
        <v>331</v>
      </c>
      <c r="D1847" s="21">
        <f t="shared" si="56"/>
        <v>0</v>
      </c>
      <c r="E1847" s="24">
        <f t="shared" si="57"/>
        <v>469111.59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>
        <v>0</v>
      </c>
      <c r="K1847" s="107">
        <v>36775.339999999997</v>
      </c>
      <c r="L1847" s="105">
        <v>0</v>
      </c>
      <c r="M1847" s="105">
        <v>36775.339999999997</v>
      </c>
      <c r="N1847" s="106">
        <v>0</v>
      </c>
      <c r="O1847" s="107">
        <v>212205.47</v>
      </c>
      <c r="P1847" s="105">
        <v>0</v>
      </c>
      <c r="Q1847" s="105">
        <v>37961.64</v>
      </c>
      <c r="R1847" s="106">
        <v>0</v>
      </c>
      <c r="S1847" s="107">
        <v>35589.040000000001</v>
      </c>
      <c r="T1847" s="105">
        <v>0</v>
      </c>
      <c r="U1847" s="105">
        <v>36775.339999999997</v>
      </c>
      <c r="V1847" s="106">
        <v>0</v>
      </c>
      <c r="W1847" s="107">
        <v>35589.040000000001</v>
      </c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1705</v>
      </c>
      <c r="B1848" s="111" t="s">
        <v>332</v>
      </c>
      <c r="C1848" s="112" t="s">
        <v>333</v>
      </c>
      <c r="D1848" s="21">
        <f t="shared" si="56"/>
        <v>0</v>
      </c>
      <c r="E1848" s="24">
        <f t="shared" si="57"/>
        <v>45800.960000000006</v>
      </c>
      <c r="F1848" s="104">
        <v>0</v>
      </c>
      <c r="G1848" s="104">
        <v>3635.98</v>
      </c>
      <c r="H1848" s="105">
        <v>0</v>
      </c>
      <c r="I1848" s="105">
        <v>3249.53</v>
      </c>
      <c r="J1848" s="106">
        <v>0</v>
      </c>
      <c r="K1848" s="107">
        <v>1851.34</v>
      </c>
      <c r="L1848" s="105">
        <v>0</v>
      </c>
      <c r="M1848" s="105">
        <v>3357.85</v>
      </c>
      <c r="N1848" s="106">
        <v>0</v>
      </c>
      <c r="O1848" s="107">
        <v>22938.75</v>
      </c>
      <c r="P1848" s="105">
        <v>0</v>
      </c>
      <c r="Q1848" s="105">
        <v>3450.05</v>
      </c>
      <c r="R1848" s="106">
        <v>0</v>
      </c>
      <c r="S1848" s="107">
        <v>3022.68</v>
      </c>
      <c r="T1848" s="105">
        <v>0</v>
      </c>
      <c r="U1848" s="105">
        <v>3123.44</v>
      </c>
      <c r="V1848" s="106">
        <v>0</v>
      </c>
      <c r="W1848" s="107">
        <v>3022.68</v>
      </c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1705</v>
      </c>
      <c r="B1849" s="111" t="s">
        <v>334</v>
      </c>
      <c r="C1849" s="112" t="s">
        <v>335</v>
      </c>
      <c r="D1849" s="21">
        <f t="shared" si="56"/>
        <v>0</v>
      </c>
      <c r="E1849" s="24">
        <f t="shared" si="57"/>
        <v>16866.53</v>
      </c>
      <c r="F1849" s="104">
        <v>0</v>
      </c>
      <c r="G1849" s="104">
        <v>1851.34</v>
      </c>
      <c r="H1849" s="113">
        <v>0</v>
      </c>
      <c r="I1849" s="113">
        <v>1791.62</v>
      </c>
      <c r="J1849" s="106">
        <v>0</v>
      </c>
      <c r="K1849" s="107">
        <v>0</v>
      </c>
      <c r="L1849" s="113">
        <v>0</v>
      </c>
      <c r="M1849" s="113">
        <v>1824.1</v>
      </c>
      <c r="N1849" s="31">
        <v>0</v>
      </c>
      <c r="O1849" s="32">
        <v>5795.21</v>
      </c>
      <c r="P1849" s="105">
        <v>0</v>
      </c>
      <c r="Q1849" s="105">
        <v>1071.3399999999999</v>
      </c>
      <c r="R1849" s="31">
        <v>0</v>
      </c>
      <c r="S1849" s="32">
        <v>1004.38</v>
      </c>
      <c r="T1849" s="113">
        <v>0</v>
      </c>
      <c r="U1849" s="113">
        <v>1037.8599999999999</v>
      </c>
      <c r="V1849" s="31">
        <v>0</v>
      </c>
      <c r="W1849" s="32">
        <v>1004.38</v>
      </c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1705</v>
      </c>
      <c r="B1850" s="111" t="s">
        <v>336</v>
      </c>
      <c r="C1850" s="112" t="s">
        <v>337</v>
      </c>
      <c r="D1850" s="21">
        <f t="shared" si="56"/>
        <v>0</v>
      </c>
      <c r="E1850" s="24">
        <f t="shared" si="57"/>
        <v>18938.36</v>
      </c>
      <c r="F1850" s="104">
        <v>0</v>
      </c>
      <c r="G1850" s="104">
        <v>1486.3</v>
      </c>
      <c r="H1850" s="113">
        <v>0</v>
      </c>
      <c r="I1850" s="113">
        <v>1438.36</v>
      </c>
      <c r="J1850" s="31">
        <v>0</v>
      </c>
      <c r="K1850" s="32">
        <v>1486.3</v>
      </c>
      <c r="L1850" s="113">
        <v>0</v>
      </c>
      <c r="M1850" s="113">
        <v>1486.3</v>
      </c>
      <c r="N1850" s="31">
        <v>0</v>
      </c>
      <c r="O1850" s="32">
        <v>8630.1299999999992</v>
      </c>
      <c r="P1850" s="113">
        <v>0</v>
      </c>
      <c r="Q1850" s="113">
        <v>1534.25</v>
      </c>
      <c r="R1850" s="31">
        <v>0</v>
      </c>
      <c r="S1850" s="32">
        <v>1438.36</v>
      </c>
      <c r="T1850" s="113">
        <v>0</v>
      </c>
      <c r="U1850" s="113">
        <v>1486.3</v>
      </c>
      <c r="V1850" s="31">
        <v>0</v>
      </c>
      <c r="W1850" s="32">
        <v>1438.36</v>
      </c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1705</v>
      </c>
      <c r="B1851" s="111" t="s">
        <v>338</v>
      </c>
      <c r="C1851" s="112" t="s">
        <v>339</v>
      </c>
      <c r="D1851" s="21">
        <f t="shared" si="56"/>
        <v>0</v>
      </c>
      <c r="E1851" s="24">
        <f t="shared" si="57"/>
        <v>232384.13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1705</v>
      </c>
      <c r="B1852" s="111" t="s">
        <v>340</v>
      </c>
      <c r="C1852" s="112" t="s">
        <v>341</v>
      </c>
      <c r="D1852" s="21">
        <f t="shared" si="56"/>
        <v>692649.43</v>
      </c>
      <c r="E1852" s="24">
        <f t="shared" si="57"/>
        <v>3655661.76</v>
      </c>
      <c r="F1852" s="104">
        <v>0</v>
      </c>
      <c r="G1852" s="104">
        <v>236036.71</v>
      </c>
      <c r="H1852" s="105">
        <v>0</v>
      </c>
      <c r="I1852" s="105">
        <v>226904.74</v>
      </c>
      <c r="J1852" s="31">
        <v>0</v>
      </c>
      <c r="K1852" s="32">
        <v>232384.13</v>
      </c>
      <c r="L1852" s="105">
        <v>0</v>
      </c>
      <c r="M1852" s="105">
        <v>231221.34</v>
      </c>
      <c r="N1852" s="106">
        <v>0</v>
      </c>
      <c r="O1852" s="107">
        <v>1038664.17</v>
      </c>
      <c r="P1852" s="113">
        <v>0</v>
      </c>
      <c r="Q1852" s="113">
        <v>1009030.22</v>
      </c>
      <c r="R1852" s="106">
        <v>692649.43</v>
      </c>
      <c r="S1852" s="107">
        <v>294900.5</v>
      </c>
      <c r="T1852" s="105">
        <v>0</v>
      </c>
      <c r="U1852" s="105">
        <v>305863.78999999998</v>
      </c>
      <c r="V1852" s="106">
        <v>0</v>
      </c>
      <c r="W1852" s="107">
        <v>295226.34000000003</v>
      </c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1705</v>
      </c>
      <c r="B1853" s="111" t="s">
        <v>342</v>
      </c>
      <c r="C1853" s="112" t="s">
        <v>343</v>
      </c>
      <c r="D1853" s="21">
        <f t="shared" si="56"/>
        <v>0</v>
      </c>
      <c r="E1853" s="24">
        <f t="shared" si="57"/>
        <v>400197.59999999992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>
        <v>0</v>
      </c>
      <c r="K1853" s="107">
        <v>17813.95</v>
      </c>
      <c r="L1853" s="105">
        <v>0</v>
      </c>
      <c r="M1853" s="105">
        <v>16200.25</v>
      </c>
      <c r="N1853" s="106">
        <v>0</v>
      </c>
      <c r="O1853" s="107">
        <v>214592.65</v>
      </c>
      <c r="P1853" s="105">
        <v>0</v>
      </c>
      <c r="Q1853" s="105">
        <v>28842.37</v>
      </c>
      <c r="R1853" s="106">
        <v>0</v>
      </c>
      <c r="S1853" s="107">
        <v>27039.73</v>
      </c>
      <c r="T1853" s="105">
        <v>0</v>
      </c>
      <c r="U1853" s="105">
        <v>27941.05</v>
      </c>
      <c r="V1853" s="106">
        <v>0</v>
      </c>
      <c r="W1853" s="107">
        <v>26998.23</v>
      </c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1705</v>
      </c>
      <c r="B1854" s="111" t="s">
        <v>344</v>
      </c>
      <c r="C1854" s="112" t="s">
        <v>345</v>
      </c>
      <c r="D1854" s="21">
        <f t="shared" si="56"/>
        <v>15325.72</v>
      </c>
      <c r="E1854" s="24">
        <f t="shared" si="57"/>
        <v>152084.51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106">
        <v>0</v>
      </c>
      <c r="K1854" s="107">
        <v>18735.89</v>
      </c>
      <c r="L1854" s="113">
        <v>0</v>
      </c>
      <c r="M1854" s="113">
        <v>19669.849999999999</v>
      </c>
      <c r="N1854" s="31">
        <v>15325.72</v>
      </c>
      <c r="O1854" s="32">
        <v>17765.32</v>
      </c>
      <c r="P1854" s="105">
        <v>0</v>
      </c>
      <c r="Q1854" s="105">
        <v>20076.419999999998</v>
      </c>
      <c r="R1854" s="31">
        <v>0</v>
      </c>
      <c r="S1854" s="32">
        <v>18821.64</v>
      </c>
      <c r="T1854" s="113">
        <v>0</v>
      </c>
      <c r="U1854" s="113">
        <v>19449.03</v>
      </c>
      <c r="V1854" s="31">
        <v>0</v>
      </c>
      <c r="W1854" s="32">
        <v>18821.64</v>
      </c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1705</v>
      </c>
      <c r="B1855" s="111" t="s">
        <v>346</v>
      </c>
      <c r="C1855" s="112" t="s">
        <v>347</v>
      </c>
      <c r="D1855" s="21">
        <f t="shared" si="56"/>
        <v>0</v>
      </c>
      <c r="E1855" s="24">
        <f t="shared" si="57"/>
        <v>2391.46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>
        <v>0</v>
      </c>
      <c r="K1855" s="32">
        <v>613.21</v>
      </c>
      <c r="L1855" s="113">
        <v>0</v>
      </c>
      <c r="M1855" s="113">
        <v>591.41999999999996</v>
      </c>
      <c r="N1855" s="31">
        <v>0</v>
      </c>
      <c r="O1855" s="32">
        <v>593.41</v>
      </c>
      <c r="P1855" s="113">
        <v>0</v>
      </c>
      <c r="Q1855" s="113">
        <v>0</v>
      </c>
      <c r="R1855" s="31">
        <v>0</v>
      </c>
      <c r="S1855" s="32">
        <v>0</v>
      </c>
      <c r="T1855" s="113">
        <v>0</v>
      </c>
      <c r="U1855" s="113">
        <v>0</v>
      </c>
      <c r="V1855" s="31">
        <v>0</v>
      </c>
      <c r="W1855" s="32">
        <v>0</v>
      </c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1705</v>
      </c>
      <c r="B1856" s="111" t="s">
        <v>348</v>
      </c>
      <c r="C1856" s="112" t="s">
        <v>349</v>
      </c>
      <c r="D1856" s="21">
        <f t="shared" si="56"/>
        <v>0</v>
      </c>
      <c r="E1856" s="24">
        <f t="shared" si="57"/>
        <v>0</v>
      </c>
      <c r="F1856" s="104"/>
      <c r="G1856" s="104"/>
      <c r="H1856" s="105"/>
      <c r="I1856" s="105"/>
      <c r="J1856" s="31"/>
      <c r="K1856" s="32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1705</v>
      </c>
      <c r="B1857" s="111" t="s">
        <v>350</v>
      </c>
      <c r="C1857" s="112" t="s">
        <v>351</v>
      </c>
      <c r="D1857" s="21">
        <f t="shared" si="56"/>
        <v>0</v>
      </c>
      <c r="E1857" s="24">
        <f t="shared" si="57"/>
        <v>0</v>
      </c>
      <c r="F1857" s="104"/>
      <c r="G1857" s="104"/>
      <c r="H1857" s="113"/>
      <c r="I1857" s="113"/>
      <c r="J1857" s="106"/>
      <c r="K1857" s="107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1705</v>
      </c>
      <c r="B1858" s="111" t="s">
        <v>352</v>
      </c>
      <c r="C1858" s="112" t="s">
        <v>353</v>
      </c>
      <c r="D1858" s="21">
        <f t="shared" si="56"/>
        <v>0</v>
      </c>
      <c r="E1858" s="24">
        <f t="shared" si="57"/>
        <v>75000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75000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1705</v>
      </c>
      <c r="B1859" s="111" t="s">
        <v>354</v>
      </c>
      <c r="C1859" s="112" t="s">
        <v>355</v>
      </c>
      <c r="D1859" s="21">
        <f t="shared" ref="D1859:D1922" si="58">F1859+H1859+J1860+L1859+N1859+P1859+R1859+T1859+V1859+X1859+Z1859+AB1859</f>
        <v>0</v>
      </c>
      <c r="E1859" s="24">
        <f t="shared" ref="E1859:E1922" si="59">G1859+I1859+K1860+M1859+O1859+Q1859+S1859+U1859+W1859+Y1859+AA1859+AC1859</f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1705</v>
      </c>
      <c r="B1860" s="111" t="s">
        <v>356</v>
      </c>
      <c r="C1860" s="112" t="s">
        <v>357</v>
      </c>
      <c r="D1860" s="21">
        <f t="shared" si="58"/>
        <v>75000</v>
      </c>
      <c r="E1860" s="24">
        <f t="shared" si="59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75000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1705</v>
      </c>
      <c r="B1861" s="111" t="s">
        <v>358</v>
      </c>
      <c r="C1861" s="112" t="s">
        <v>359</v>
      </c>
      <c r="D1861" s="21">
        <f t="shared" si="58"/>
        <v>75000</v>
      </c>
      <c r="E1861" s="24">
        <f t="shared" si="59"/>
        <v>0</v>
      </c>
      <c r="F1861" s="104">
        <v>0</v>
      </c>
      <c r="G1861" s="104">
        <v>0</v>
      </c>
      <c r="H1861" s="105">
        <v>0</v>
      </c>
      <c r="I1861" s="105">
        <v>0</v>
      </c>
      <c r="J1861" s="31">
        <v>0</v>
      </c>
      <c r="K1861" s="32">
        <v>0</v>
      </c>
      <c r="L1861" s="105">
        <v>0</v>
      </c>
      <c r="M1861" s="105">
        <v>0</v>
      </c>
      <c r="N1861" s="106">
        <v>75000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1705</v>
      </c>
      <c r="B1862" s="111" t="s">
        <v>360</v>
      </c>
      <c r="C1862" s="112" t="s">
        <v>361</v>
      </c>
      <c r="D1862" s="21">
        <f t="shared" si="58"/>
        <v>0</v>
      </c>
      <c r="E1862" s="24">
        <f t="shared" si="59"/>
        <v>0</v>
      </c>
      <c r="F1862" s="104"/>
      <c r="G1862" s="104"/>
      <c r="H1862" s="113"/>
      <c r="I1862" s="113"/>
      <c r="J1862" s="106"/>
      <c r="K1862" s="107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1705</v>
      </c>
      <c r="B1863" s="111" t="s">
        <v>362</v>
      </c>
      <c r="C1863" s="112" t="s">
        <v>363</v>
      </c>
      <c r="D1863" s="21">
        <f t="shared" si="58"/>
        <v>0</v>
      </c>
      <c r="E1863" s="24">
        <f t="shared" si="59"/>
        <v>95053.8</v>
      </c>
      <c r="F1863" s="104"/>
      <c r="G1863" s="104"/>
      <c r="H1863" s="113"/>
      <c r="I1863" s="113"/>
      <c r="J1863" s="31"/>
      <c r="K1863" s="32"/>
      <c r="L1863" s="113"/>
      <c r="M1863" s="113"/>
      <c r="N1863" s="31">
        <v>0</v>
      </c>
      <c r="O1863" s="32">
        <v>86615.44</v>
      </c>
      <c r="P1863" s="113">
        <v>0</v>
      </c>
      <c r="Q1863" s="113">
        <v>1753.42</v>
      </c>
      <c r="R1863" s="31">
        <v>0</v>
      </c>
      <c r="S1863" s="32">
        <v>1643.84</v>
      </c>
      <c r="T1863" s="113">
        <v>0</v>
      </c>
      <c r="U1863" s="113">
        <v>1698.63</v>
      </c>
      <c r="V1863" s="31">
        <v>0</v>
      </c>
      <c r="W1863" s="32">
        <v>3342.47</v>
      </c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1705</v>
      </c>
      <c r="B1864" s="111" t="s">
        <v>364</v>
      </c>
      <c r="C1864" s="112" t="s">
        <v>365</v>
      </c>
      <c r="D1864" s="21">
        <f t="shared" si="58"/>
        <v>0</v>
      </c>
      <c r="E1864" s="24">
        <f t="shared" si="59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1705</v>
      </c>
      <c r="B1865" s="111" t="s">
        <v>366</v>
      </c>
      <c r="C1865" s="112" t="s">
        <v>367</v>
      </c>
      <c r="D1865" s="21">
        <f t="shared" si="58"/>
        <v>0</v>
      </c>
      <c r="E1865" s="24">
        <f t="shared" si="59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1705</v>
      </c>
      <c r="B1866" s="111" t="s">
        <v>368</v>
      </c>
      <c r="C1866" s="112" t="s">
        <v>369</v>
      </c>
      <c r="D1866" s="21">
        <f t="shared" si="58"/>
        <v>0</v>
      </c>
      <c r="E1866" s="24">
        <f t="shared" si="59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1705</v>
      </c>
      <c r="B1867" s="111" t="s">
        <v>370</v>
      </c>
      <c r="C1867" s="112" t="s">
        <v>371</v>
      </c>
      <c r="D1867" s="21">
        <f t="shared" si="58"/>
        <v>0</v>
      </c>
      <c r="E1867" s="24">
        <f t="shared" si="59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1705</v>
      </c>
      <c r="B1868" s="111" t="s">
        <v>372</v>
      </c>
      <c r="C1868" s="112" t="s">
        <v>373</v>
      </c>
      <c r="D1868" s="21">
        <f t="shared" si="58"/>
        <v>0</v>
      </c>
      <c r="E1868" s="24">
        <f t="shared" si="59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1705</v>
      </c>
      <c r="B1869" s="111" t="s">
        <v>374</v>
      </c>
      <c r="C1869" s="112" t="s">
        <v>375</v>
      </c>
      <c r="D1869" s="21">
        <f t="shared" si="58"/>
        <v>0</v>
      </c>
      <c r="E1869" s="24">
        <f t="shared" si="59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1705</v>
      </c>
      <c r="B1870" s="111" t="s">
        <v>376</v>
      </c>
      <c r="C1870" s="112" t="s">
        <v>377</v>
      </c>
      <c r="D1870" s="21">
        <f t="shared" si="58"/>
        <v>0</v>
      </c>
      <c r="E1870" s="24">
        <f t="shared" si="59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1705</v>
      </c>
      <c r="B1871" s="111" t="s">
        <v>378</v>
      </c>
      <c r="C1871" s="112" t="s">
        <v>379</v>
      </c>
      <c r="D1871" s="21">
        <f t="shared" si="58"/>
        <v>0</v>
      </c>
      <c r="E1871" s="24">
        <f t="shared" si="59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1705</v>
      </c>
      <c r="B1872" s="111" t="s">
        <v>380</v>
      </c>
      <c r="C1872" s="112" t="s">
        <v>381</v>
      </c>
      <c r="D1872" s="21">
        <f t="shared" si="58"/>
        <v>0</v>
      </c>
      <c r="E1872" s="24">
        <f t="shared" si="59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1705</v>
      </c>
      <c r="B1873" s="111" t="s">
        <v>382</v>
      </c>
      <c r="C1873" s="112" t="s">
        <v>383</v>
      </c>
      <c r="D1873" s="21">
        <f t="shared" si="58"/>
        <v>0</v>
      </c>
      <c r="E1873" s="24">
        <f t="shared" si="59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1705</v>
      </c>
      <c r="B1874" s="111" t="s">
        <v>384</v>
      </c>
      <c r="C1874" s="112" t="s">
        <v>1570</v>
      </c>
      <c r="D1874" s="21">
        <f t="shared" si="58"/>
        <v>0</v>
      </c>
      <c r="E1874" s="24">
        <f t="shared" si="59"/>
        <v>0</v>
      </c>
      <c r="F1874" s="104"/>
      <c r="G1874" s="104"/>
      <c r="H1874" s="105"/>
      <c r="I1874" s="105"/>
      <c r="J1874" s="31"/>
      <c r="K1874" s="32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1705</v>
      </c>
      <c r="B1875" s="111" t="s">
        <v>386</v>
      </c>
      <c r="C1875" s="112" t="s">
        <v>1664</v>
      </c>
      <c r="D1875" s="21">
        <f t="shared" si="58"/>
        <v>0</v>
      </c>
      <c r="E1875" s="24">
        <f t="shared" si="59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1705</v>
      </c>
      <c r="B1876" s="111" t="s">
        <v>388</v>
      </c>
      <c r="C1876" s="112" t="s">
        <v>1665</v>
      </c>
      <c r="D1876" s="21">
        <f t="shared" si="58"/>
        <v>0</v>
      </c>
      <c r="E1876" s="24">
        <f t="shared" si="59"/>
        <v>0</v>
      </c>
      <c r="F1876" s="104"/>
      <c r="G1876" s="104"/>
      <c r="H1876" s="113"/>
      <c r="I1876" s="113"/>
      <c r="J1876" s="106"/>
      <c r="K1876" s="107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1705</v>
      </c>
      <c r="B1877" s="111" t="s">
        <v>390</v>
      </c>
      <c r="C1877" s="112" t="s">
        <v>391</v>
      </c>
      <c r="D1877" s="21">
        <f t="shared" si="58"/>
        <v>0</v>
      </c>
      <c r="E1877" s="24">
        <f t="shared" si="59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1705</v>
      </c>
      <c r="B1878" s="111" t="s">
        <v>392</v>
      </c>
      <c r="C1878" s="112" t="s">
        <v>393</v>
      </c>
      <c r="D1878" s="21">
        <f t="shared" si="58"/>
        <v>0</v>
      </c>
      <c r="E1878" s="24">
        <f t="shared" si="59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1705</v>
      </c>
      <c r="B1879" s="111" t="s">
        <v>394</v>
      </c>
      <c r="C1879" s="112" t="s">
        <v>395</v>
      </c>
      <c r="D1879" s="21">
        <f t="shared" si="58"/>
        <v>0</v>
      </c>
      <c r="E1879" s="24">
        <f t="shared" si="59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1705</v>
      </c>
      <c r="B1880" s="111" t="s">
        <v>396</v>
      </c>
      <c r="C1880" s="112" t="s">
        <v>397</v>
      </c>
      <c r="D1880" s="21">
        <f t="shared" si="58"/>
        <v>0</v>
      </c>
      <c r="E1880" s="24">
        <f t="shared" si="59"/>
        <v>0</v>
      </c>
      <c r="F1880" s="104"/>
      <c r="G1880" s="104"/>
      <c r="H1880" s="105"/>
      <c r="I1880" s="105"/>
      <c r="J1880" s="31"/>
      <c r="K1880" s="32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1705</v>
      </c>
      <c r="B1881" s="111" t="s">
        <v>398</v>
      </c>
      <c r="C1881" s="112" t="s">
        <v>1571</v>
      </c>
      <c r="D1881" s="21">
        <f t="shared" si="58"/>
        <v>0</v>
      </c>
      <c r="E1881" s="24">
        <f t="shared" si="59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1705</v>
      </c>
      <c r="B1882" s="111" t="s">
        <v>400</v>
      </c>
      <c r="C1882" s="112" t="s">
        <v>1666</v>
      </c>
      <c r="D1882" s="21">
        <f t="shared" si="58"/>
        <v>0</v>
      </c>
      <c r="E1882" s="24">
        <f t="shared" si="59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1705</v>
      </c>
      <c r="B1883" s="111" t="s">
        <v>402</v>
      </c>
      <c r="C1883" s="112" t="s">
        <v>403</v>
      </c>
      <c r="D1883" s="21">
        <f t="shared" si="58"/>
        <v>0</v>
      </c>
      <c r="E1883" s="24">
        <f t="shared" si="59"/>
        <v>0</v>
      </c>
      <c r="F1883" s="104"/>
      <c r="G1883" s="104"/>
      <c r="H1883" s="113"/>
      <c r="I1883" s="113"/>
      <c r="J1883" s="106"/>
      <c r="K1883" s="107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1705</v>
      </c>
      <c r="B1884" s="111" t="s">
        <v>404</v>
      </c>
      <c r="C1884" s="112" t="s">
        <v>1572</v>
      </c>
      <c r="D1884" s="21">
        <f t="shared" si="58"/>
        <v>0</v>
      </c>
      <c r="E1884" s="24">
        <f t="shared" si="59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1705</v>
      </c>
      <c r="B1885" s="111" t="s">
        <v>406</v>
      </c>
      <c r="C1885" s="112" t="s">
        <v>1573</v>
      </c>
      <c r="D1885" s="21">
        <f t="shared" si="58"/>
        <v>0</v>
      </c>
      <c r="E1885" s="24">
        <f t="shared" si="59"/>
        <v>0</v>
      </c>
      <c r="F1885" s="104"/>
      <c r="G1885" s="104"/>
      <c r="H1885" s="105"/>
      <c r="I1885" s="105"/>
      <c r="J1885" s="31"/>
      <c r="K1885" s="32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1705</v>
      </c>
      <c r="B1886" s="111" t="s">
        <v>408</v>
      </c>
      <c r="C1886" s="112" t="s">
        <v>1574</v>
      </c>
      <c r="D1886" s="21">
        <f t="shared" si="58"/>
        <v>0</v>
      </c>
      <c r="E1886" s="24">
        <f t="shared" si="59"/>
        <v>0</v>
      </c>
      <c r="F1886" s="104"/>
      <c r="G1886" s="104"/>
      <c r="H1886" s="113"/>
      <c r="I1886" s="113"/>
      <c r="J1886" s="106"/>
      <c r="K1886" s="107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1705</v>
      </c>
      <c r="B1887" s="111" t="s">
        <v>410</v>
      </c>
      <c r="C1887" s="112" t="s">
        <v>1575</v>
      </c>
      <c r="D1887" s="21">
        <f t="shared" si="58"/>
        <v>1069010</v>
      </c>
      <c r="E1887" s="24">
        <f t="shared" si="59"/>
        <v>403172.9</v>
      </c>
      <c r="F1887" s="104"/>
      <c r="G1887" s="104"/>
      <c r="H1887" s="105"/>
      <c r="I1887" s="105"/>
      <c r="J1887" s="31"/>
      <c r="K1887" s="32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1705</v>
      </c>
      <c r="B1888" s="111" t="s">
        <v>412</v>
      </c>
      <c r="C1888" s="112" t="s">
        <v>413</v>
      </c>
      <c r="D1888" s="21">
        <f t="shared" si="58"/>
        <v>9825428.1999999993</v>
      </c>
      <c r="E1888" s="24">
        <f t="shared" si="59"/>
        <v>10885412.459999999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106">
        <v>1069010</v>
      </c>
      <c r="K1888" s="107">
        <v>403172.9</v>
      </c>
      <c r="L1888" s="113">
        <v>1081991.1000000001</v>
      </c>
      <c r="M1888" s="113">
        <v>1407731.8</v>
      </c>
      <c r="N1888" s="31">
        <v>980571</v>
      </c>
      <c r="O1888" s="32">
        <v>1497576.9</v>
      </c>
      <c r="P1888" s="105">
        <v>1118200.7</v>
      </c>
      <c r="Q1888" s="105">
        <v>725416.61</v>
      </c>
      <c r="R1888" s="31">
        <v>921586.8</v>
      </c>
      <c r="S1888" s="32">
        <v>1496782.31</v>
      </c>
      <c r="T1888" s="113">
        <v>1017038.71</v>
      </c>
      <c r="U1888" s="113">
        <v>1698976.4</v>
      </c>
      <c r="V1888" s="31">
        <v>1522892.4</v>
      </c>
      <c r="W1888" s="32">
        <v>1011128.85</v>
      </c>
      <c r="X1888" s="113"/>
      <c r="Y1888" s="113"/>
      <c r="Z1888" s="31"/>
      <c r="AA1888" s="32"/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1705</v>
      </c>
      <c r="B1889" s="111" t="s">
        <v>414</v>
      </c>
      <c r="C1889" s="112" t="s">
        <v>415</v>
      </c>
      <c r="D1889" s="21">
        <f t="shared" si="58"/>
        <v>3193712.49</v>
      </c>
      <c r="E1889" s="24">
        <f t="shared" si="59"/>
        <v>4127746.5100000002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>
        <v>625187.5</v>
      </c>
      <c r="K1889" s="32">
        <v>665480.49</v>
      </c>
      <c r="L1889" s="113">
        <v>407954.44</v>
      </c>
      <c r="M1889" s="113">
        <v>469617.4</v>
      </c>
      <c r="N1889" s="31">
        <v>610688.9</v>
      </c>
      <c r="O1889" s="32">
        <v>389917.4</v>
      </c>
      <c r="P1889" s="113">
        <v>120816</v>
      </c>
      <c r="Q1889" s="113">
        <v>368710.95</v>
      </c>
      <c r="R1889" s="31">
        <v>281198.34999999998</v>
      </c>
      <c r="S1889" s="32">
        <v>173777.95</v>
      </c>
      <c r="T1889" s="113">
        <v>809136.35</v>
      </c>
      <c r="U1889" s="113">
        <v>80000</v>
      </c>
      <c r="V1889" s="31">
        <v>342386.95</v>
      </c>
      <c r="W1889" s="32">
        <v>803231.31</v>
      </c>
      <c r="X1889" s="113"/>
      <c r="Y1889" s="113"/>
      <c r="Z1889" s="31"/>
      <c r="AA1889" s="32"/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1705</v>
      </c>
      <c r="B1890" s="111" t="s">
        <v>416</v>
      </c>
      <c r="C1890" s="112" t="s">
        <v>417</v>
      </c>
      <c r="D1890" s="21">
        <f t="shared" si="58"/>
        <v>3926325.6</v>
      </c>
      <c r="E1890" s="24">
        <f t="shared" si="59"/>
        <v>3851417.6000000001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>
        <v>0</v>
      </c>
      <c r="K1890" s="32">
        <v>542861</v>
      </c>
      <c r="L1890" s="113">
        <v>706217.6</v>
      </c>
      <c r="M1890" s="113">
        <v>705348</v>
      </c>
      <c r="N1890" s="31">
        <v>59400</v>
      </c>
      <c r="O1890" s="32">
        <v>697060</v>
      </c>
      <c r="P1890" s="113">
        <v>1341858</v>
      </c>
      <c r="Q1890" s="113">
        <v>337745</v>
      </c>
      <c r="R1890" s="31">
        <v>79860</v>
      </c>
      <c r="S1890" s="32">
        <v>520107</v>
      </c>
      <c r="T1890" s="113">
        <v>106732</v>
      </c>
      <c r="U1890" s="113">
        <v>189294</v>
      </c>
      <c r="V1890" s="31">
        <v>17713</v>
      </c>
      <c r="W1890" s="32">
        <v>350088</v>
      </c>
      <c r="X1890" s="113"/>
      <c r="Y1890" s="113"/>
      <c r="Z1890" s="31"/>
      <c r="AA1890" s="32"/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1705</v>
      </c>
      <c r="B1891" s="111" t="s">
        <v>418</v>
      </c>
      <c r="C1891" s="112" t="s">
        <v>419</v>
      </c>
      <c r="D1891" s="21">
        <f t="shared" si="58"/>
        <v>5421197.6500000004</v>
      </c>
      <c r="E1891" s="24">
        <f t="shared" si="59"/>
        <v>5700024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>
        <v>704147</v>
      </c>
      <c r="K1891" s="32">
        <v>436081</v>
      </c>
      <c r="L1891" s="113">
        <v>352994</v>
      </c>
      <c r="M1891" s="113">
        <v>479054</v>
      </c>
      <c r="N1891" s="31">
        <v>471307</v>
      </c>
      <c r="O1891" s="32">
        <v>621417</v>
      </c>
      <c r="P1891" s="113">
        <v>1076960</v>
      </c>
      <c r="Q1891" s="113">
        <v>1045640</v>
      </c>
      <c r="R1891" s="31">
        <v>529640</v>
      </c>
      <c r="S1891" s="32">
        <v>455960</v>
      </c>
      <c r="T1891" s="113">
        <v>538823</v>
      </c>
      <c r="U1891" s="113">
        <v>730313</v>
      </c>
      <c r="V1891" s="31">
        <v>828715</v>
      </c>
      <c r="W1891" s="32">
        <v>764255</v>
      </c>
      <c r="X1891" s="113"/>
      <c r="Y1891" s="113"/>
      <c r="Z1891" s="31"/>
      <c r="AA1891" s="32"/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1705</v>
      </c>
      <c r="B1892" s="111" t="s">
        <v>420</v>
      </c>
      <c r="C1892" s="112" t="s">
        <v>421</v>
      </c>
      <c r="D1892" s="21">
        <f t="shared" si="58"/>
        <v>842890.82000000007</v>
      </c>
      <c r="E1892" s="24">
        <f t="shared" si="59"/>
        <v>914855.82000000007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>
        <v>317644</v>
      </c>
      <c r="K1892" s="32">
        <v>340194</v>
      </c>
      <c r="L1892" s="113">
        <v>76498</v>
      </c>
      <c r="M1892" s="113">
        <v>55243</v>
      </c>
      <c r="N1892" s="31">
        <v>67806.36</v>
      </c>
      <c r="O1892" s="32">
        <v>72998.36</v>
      </c>
      <c r="P1892" s="113">
        <v>141494</v>
      </c>
      <c r="Q1892" s="113">
        <v>115139</v>
      </c>
      <c r="R1892" s="31">
        <v>46198</v>
      </c>
      <c r="S1892" s="32">
        <v>41298</v>
      </c>
      <c r="T1892" s="113">
        <v>175689</v>
      </c>
      <c r="U1892" s="113">
        <v>186289.2</v>
      </c>
      <c r="V1892" s="31">
        <v>90906.68</v>
      </c>
      <c r="W1892" s="32">
        <v>78056.479999999996</v>
      </c>
      <c r="X1892" s="113"/>
      <c r="Y1892" s="113"/>
      <c r="Z1892" s="31"/>
      <c r="AA1892" s="32"/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1705</v>
      </c>
      <c r="B1893" s="111" t="s">
        <v>422</v>
      </c>
      <c r="C1893" s="112" t="s">
        <v>423</v>
      </c>
      <c r="D1893" s="21">
        <f t="shared" si="58"/>
        <v>765218</v>
      </c>
      <c r="E1893" s="24">
        <f t="shared" si="59"/>
        <v>562208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>
        <v>4200</v>
      </c>
      <c r="K1893" s="32">
        <v>90700</v>
      </c>
      <c r="L1893" s="113">
        <v>194940</v>
      </c>
      <c r="M1893" s="113">
        <v>171410</v>
      </c>
      <c r="N1893" s="31">
        <v>135870</v>
      </c>
      <c r="O1893" s="32">
        <v>72900</v>
      </c>
      <c r="P1893" s="113">
        <v>86000</v>
      </c>
      <c r="Q1893" s="113">
        <v>87998</v>
      </c>
      <c r="R1893" s="31">
        <v>17858</v>
      </c>
      <c r="S1893" s="32">
        <v>24510</v>
      </c>
      <c r="T1893" s="113">
        <v>56140</v>
      </c>
      <c r="U1893" s="113">
        <v>133240</v>
      </c>
      <c r="V1893" s="31">
        <v>102350</v>
      </c>
      <c r="W1893" s="32">
        <v>22050</v>
      </c>
      <c r="X1893" s="113"/>
      <c r="Y1893" s="113"/>
      <c r="Z1893" s="31"/>
      <c r="AA1893" s="32"/>
      <c r="AB1893" s="113"/>
      <c r="AC1893" s="113"/>
      <c r="AD1893" s="33"/>
      <c r="AF1893" s="19" t="s">
        <v>1699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1705</v>
      </c>
      <c r="B1894" s="111" t="s">
        <v>424</v>
      </c>
      <c r="C1894" s="112" t="s">
        <v>425</v>
      </c>
      <c r="D1894" s="21">
        <f t="shared" si="58"/>
        <v>0</v>
      </c>
      <c r="E1894" s="24">
        <f t="shared" si="59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1699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1705</v>
      </c>
      <c r="B1895" s="111" t="s">
        <v>426</v>
      </c>
      <c r="C1895" s="112" t="s">
        <v>427</v>
      </c>
      <c r="D1895" s="21">
        <f t="shared" si="58"/>
        <v>0</v>
      </c>
      <c r="E1895" s="24">
        <f t="shared" si="59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1705</v>
      </c>
      <c r="B1896" s="111" t="s">
        <v>428</v>
      </c>
      <c r="C1896" s="112" t="s">
        <v>429</v>
      </c>
      <c r="D1896" s="21">
        <f t="shared" si="58"/>
        <v>0</v>
      </c>
      <c r="E1896" s="24">
        <f t="shared" si="59"/>
        <v>0</v>
      </c>
      <c r="F1896" s="104"/>
      <c r="G1896" s="104"/>
      <c r="H1896" s="105"/>
      <c r="I1896" s="105"/>
      <c r="J1896" s="31"/>
      <c r="K1896" s="32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1705</v>
      </c>
      <c r="B1897" s="111" t="s">
        <v>430</v>
      </c>
      <c r="C1897" s="112" t="s">
        <v>431</v>
      </c>
      <c r="D1897" s="21">
        <f t="shared" si="58"/>
        <v>9160</v>
      </c>
      <c r="E1897" s="24">
        <f t="shared" si="59"/>
        <v>6015</v>
      </c>
      <c r="F1897" s="104"/>
      <c r="G1897" s="104"/>
      <c r="H1897" s="113"/>
      <c r="I1897" s="113"/>
      <c r="J1897" s="106"/>
      <c r="K1897" s="107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1705</v>
      </c>
      <c r="B1898" s="111" t="s">
        <v>432</v>
      </c>
      <c r="C1898" s="112" t="s">
        <v>433</v>
      </c>
      <c r="D1898" s="21">
        <f t="shared" si="58"/>
        <v>363098.85</v>
      </c>
      <c r="E1898" s="24">
        <f t="shared" si="59"/>
        <v>480037.14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31">
        <v>9160</v>
      </c>
      <c r="K1898" s="32">
        <v>6015</v>
      </c>
      <c r="L1898" s="105">
        <v>64103.38</v>
      </c>
      <c r="M1898" s="105">
        <v>26300</v>
      </c>
      <c r="N1898" s="106">
        <v>60355</v>
      </c>
      <c r="O1898" s="107">
        <v>21025.8</v>
      </c>
      <c r="P1898" s="113">
        <v>5000</v>
      </c>
      <c r="Q1898" s="113">
        <v>53307.89</v>
      </c>
      <c r="R1898" s="106">
        <v>20550.8</v>
      </c>
      <c r="S1898" s="107">
        <v>106619.4</v>
      </c>
      <c r="T1898" s="105">
        <v>67277</v>
      </c>
      <c r="U1898" s="105">
        <v>0</v>
      </c>
      <c r="V1898" s="106">
        <v>50166.29</v>
      </c>
      <c r="W1898" s="107">
        <v>146639.04000000001</v>
      </c>
      <c r="X1898" s="105"/>
      <c r="Y1898" s="105"/>
      <c r="Z1898" s="106"/>
      <c r="AA1898" s="107"/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1705</v>
      </c>
      <c r="B1899" s="111" t="s">
        <v>434</v>
      </c>
      <c r="C1899" s="112" t="s">
        <v>435</v>
      </c>
      <c r="D1899" s="21">
        <f t="shared" si="58"/>
        <v>0</v>
      </c>
      <c r="E1899" s="24">
        <f t="shared" si="59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1705</v>
      </c>
      <c r="B1900" s="111" t="s">
        <v>436</v>
      </c>
      <c r="C1900" s="112" t="s">
        <v>437</v>
      </c>
      <c r="D1900" s="21">
        <f t="shared" si="58"/>
        <v>56990</v>
      </c>
      <c r="E1900" s="24">
        <f t="shared" si="59"/>
        <v>113636.6</v>
      </c>
      <c r="F1900" s="104"/>
      <c r="G1900" s="104"/>
      <c r="H1900" s="113"/>
      <c r="I1900" s="113"/>
      <c r="J1900" s="106"/>
      <c r="K1900" s="107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1705</v>
      </c>
      <c r="B1901" s="111" t="s">
        <v>438</v>
      </c>
      <c r="C1901" s="112" t="s">
        <v>1576</v>
      </c>
      <c r="D1901" s="21">
        <f t="shared" si="58"/>
        <v>265943.7</v>
      </c>
      <c r="E1901" s="24">
        <f t="shared" si="59"/>
        <v>238803.19999999998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31">
        <v>56990</v>
      </c>
      <c r="K1901" s="32">
        <v>113636.6</v>
      </c>
      <c r="L1901" s="105">
        <v>81903.199999999997</v>
      </c>
      <c r="M1901" s="105">
        <v>25181.7</v>
      </c>
      <c r="N1901" s="106">
        <v>0</v>
      </c>
      <c r="O1901" s="107">
        <v>5243</v>
      </c>
      <c r="P1901" s="113">
        <v>0</v>
      </c>
      <c r="Q1901" s="113">
        <v>0</v>
      </c>
      <c r="R1901" s="106">
        <v>68873.75</v>
      </c>
      <c r="S1901" s="107">
        <v>72887.600000000006</v>
      </c>
      <c r="T1901" s="105">
        <v>0</v>
      </c>
      <c r="U1901" s="105">
        <v>0</v>
      </c>
      <c r="V1901" s="106">
        <v>35996.800000000003</v>
      </c>
      <c r="W1901" s="107">
        <v>46674.9</v>
      </c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1705</v>
      </c>
      <c r="B1902" s="111" t="s">
        <v>439</v>
      </c>
      <c r="C1902" s="112" t="s">
        <v>1577</v>
      </c>
      <c r="D1902" s="21">
        <f t="shared" si="58"/>
        <v>0</v>
      </c>
      <c r="E1902" s="24">
        <f t="shared" si="59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>
        <v>0</v>
      </c>
      <c r="K1902" s="107">
        <v>0</v>
      </c>
      <c r="L1902" s="105">
        <v>0</v>
      </c>
      <c r="M1902" s="105">
        <v>0</v>
      </c>
      <c r="N1902" s="106">
        <v>0</v>
      </c>
      <c r="O1902" s="107">
        <v>0</v>
      </c>
      <c r="P1902" s="105">
        <v>0</v>
      </c>
      <c r="Q1902" s="105">
        <v>0</v>
      </c>
      <c r="R1902" s="106">
        <v>0</v>
      </c>
      <c r="S1902" s="107">
        <v>0</v>
      </c>
      <c r="T1902" s="105">
        <v>0</v>
      </c>
      <c r="U1902" s="105">
        <v>0</v>
      </c>
      <c r="V1902" s="106">
        <v>0</v>
      </c>
      <c r="W1902" s="107">
        <v>0</v>
      </c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1705</v>
      </c>
      <c r="B1903" s="111" t="s">
        <v>440</v>
      </c>
      <c r="C1903" s="112" t="s">
        <v>441</v>
      </c>
      <c r="D1903" s="21">
        <f t="shared" si="58"/>
        <v>0</v>
      </c>
      <c r="E1903" s="24">
        <f t="shared" si="59"/>
        <v>0</v>
      </c>
      <c r="F1903" s="104"/>
      <c r="G1903" s="104"/>
      <c r="H1903" s="113"/>
      <c r="I1903" s="113"/>
      <c r="J1903" s="106"/>
      <c r="K1903" s="107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1705</v>
      </c>
      <c r="B1904" s="111" t="s">
        <v>442</v>
      </c>
      <c r="C1904" s="112" t="s">
        <v>443</v>
      </c>
      <c r="D1904" s="21">
        <f t="shared" si="58"/>
        <v>0</v>
      </c>
      <c r="E1904" s="24">
        <f t="shared" si="59"/>
        <v>0</v>
      </c>
      <c r="F1904" s="104"/>
      <c r="G1904" s="104"/>
      <c r="H1904" s="105"/>
      <c r="I1904" s="105"/>
      <c r="J1904" s="31"/>
      <c r="K1904" s="32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1705</v>
      </c>
      <c r="B1905" s="111" t="s">
        <v>1578</v>
      </c>
      <c r="C1905" s="112" t="s">
        <v>1579</v>
      </c>
      <c r="D1905" s="21">
        <f t="shared" si="58"/>
        <v>0</v>
      </c>
      <c r="E1905" s="24">
        <f t="shared" si="59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1705</v>
      </c>
      <c r="B1906" s="111" t="s">
        <v>444</v>
      </c>
      <c r="C1906" s="112" t="s">
        <v>445</v>
      </c>
      <c r="D1906" s="21">
        <f t="shared" si="58"/>
        <v>4095708.6</v>
      </c>
      <c r="E1906" s="24">
        <f t="shared" si="59"/>
        <v>4555208.6000000006</v>
      </c>
      <c r="F1906" s="104"/>
      <c r="G1906" s="104"/>
      <c r="H1906" s="113"/>
      <c r="I1906" s="113"/>
      <c r="J1906" s="106"/>
      <c r="K1906" s="107"/>
      <c r="L1906" s="113">
        <v>210000</v>
      </c>
      <c r="M1906" s="113">
        <v>210000</v>
      </c>
      <c r="N1906" s="31">
        <v>0</v>
      </c>
      <c r="O1906" s="32">
        <v>28000</v>
      </c>
      <c r="P1906" s="105">
        <v>916808.6</v>
      </c>
      <c r="Q1906" s="105">
        <v>2016808.6</v>
      </c>
      <c r="R1906" s="31">
        <v>1128000</v>
      </c>
      <c r="S1906" s="32">
        <v>1196373.83</v>
      </c>
      <c r="T1906" s="113">
        <v>1251000</v>
      </c>
      <c r="U1906" s="113">
        <v>584126.17000000004</v>
      </c>
      <c r="V1906" s="31">
        <v>70000</v>
      </c>
      <c r="W1906" s="32">
        <v>0</v>
      </c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1705</v>
      </c>
      <c r="B1907" s="111" t="s">
        <v>446</v>
      </c>
      <c r="C1907" s="112" t="s">
        <v>447</v>
      </c>
      <c r="D1907" s="21">
        <f t="shared" si="58"/>
        <v>3472800</v>
      </c>
      <c r="E1907" s="24">
        <f t="shared" si="59"/>
        <v>3934900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>
        <v>519900</v>
      </c>
      <c r="K1907" s="32">
        <v>519900</v>
      </c>
      <c r="L1907" s="113">
        <v>497000</v>
      </c>
      <c r="M1907" s="113">
        <v>497000</v>
      </c>
      <c r="N1907" s="31">
        <v>439900</v>
      </c>
      <c r="O1907" s="32">
        <v>439900</v>
      </c>
      <c r="P1907" s="113">
        <v>562800</v>
      </c>
      <c r="Q1907" s="113">
        <v>562800</v>
      </c>
      <c r="R1907" s="31">
        <v>505400</v>
      </c>
      <c r="S1907" s="32">
        <v>505400</v>
      </c>
      <c r="T1907" s="113">
        <v>452600</v>
      </c>
      <c r="U1907" s="113">
        <v>452600</v>
      </c>
      <c r="V1907" s="31">
        <v>518400</v>
      </c>
      <c r="W1907" s="32">
        <v>518400</v>
      </c>
      <c r="X1907" s="113"/>
      <c r="Y1907" s="113"/>
      <c r="Z1907" s="31"/>
      <c r="AA1907" s="32"/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1705</v>
      </c>
      <c r="B1908" s="111" t="s">
        <v>448</v>
      </c>
      <c r="C1908" s="112" t="s">
        <v>449</v>
      </c>
      <c r="D1908" s="21">
        <f t="shared" si="58"/>
        <v>0</v>
      </c>
      <c r="E1908" s="24">
        <f t="shared" si="59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1705</v>
      </c>
      <c r="B1909" s="111" t="s">
        <v>450</v>
      </c>
      <c r="C1909" s="112" t="s">
        <v>1580</v>
      </c>
      <c r="D1909" s="21">
        <f t="shared" si="58"/>
        <v>0</v>
      </c>
      <c r="E1909" s="24">
        <f t="shared" si="59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1705</v>
      </c>
      <c r="B1910" s="111" t="s">
        <v>452</v>
      </c>
      <c r="C1910" s="112" t="s">
        <v>453</v>
      </c>
      <c r="D1910" s="21">
        <f t="shared" si="58"/>
        <v>0</v>
      </c>
      <c r="E1910" s="24">
        <f t="shared" si="59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1705</v>
      </c>
      <c r="B1911" s="111" t="s">
        <v>454</v>
      </c>
      <c r="C1911" s="112" t="s">
        <v>1581</v>
      </c>
      <c r="D1911" s="21">
        <f t="shared" si="58"/>
        <v>0</v>
      </c>
      <c r="E1911" s="24">
        <f t="shared" si="59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1705</v>
      </c>
      <c r="B1912" s="111" t="s">
        <v>456</v>
      </c>
      <c r="C1912" s="112" t="s">
        <v>1582</v>
      </c>
      <c r="D1912" s="21">
        <f t="shared" si="58"/>
        <v>0</v>
      </c>
      <c r="E1912" s="24">
        <f t="shared" si="59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1705</v>
      </c>
      <c r="B1913" s="111" t="s">
        <v>458</v>
      </c>
      <c r="C1913" s="112" t="s">
        <v>459</v>
      </c>
      <c r="D1913" s="21">
        <f t="shared" si="58"/>
        <v>0</v>
      </c>
      <c r="E1913" s="24">
        <f t="shared" si="59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1705</v>
      </c>
      <c r="B1914" s="111" t="s">
        <v>460</v>
      </c>
      <c r="C1914" s="112" t="s">
        <v>461</v>
      </c>
      <c r="D1914" s="21">
        <f t="shared" si="58"/>
        <v>0</v>
      </c>
      <c r="E1914" s="24">
        <f t="shared" si="59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1705</v>
      </c>
      <c r="B1915" s="111" t="s">
        <v>462</v>
      </c>
      <c r="C1915" s="112" t="s">
        <v>463</v>
      </c>
      <c r="D1915" s="21">
        <f t="shared" si="58"/>
        <v>0</v>
      </c>
      <c r="E1915" s="24">
        <f t="shared" si="59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1705</v>
      </c>
      <c r="B1916" s="111" t="s">
        <v>464</v>
      </c>
      <c r="C1916" s="112" t="s">
        <v>465</v>
      </c>
      <c r="D1916" s="21">
        <f t="shared" si="58"/>
        <v>0</v>
      </c>
      <c r="E1916" s="24">
        <f t="shared" si="59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1705</v>
      </c>
      <c r="B1917" s="111" t="s">
        <v>466</v>
      </c>
      <c r="C1917" s="112" t="s">
        <v>467</v>
      </c>
      <c r="D1917" s="21">
        <f t="shared" si="58"/>
        <v>0</v>
      </c>
      <c r="E1917" s="24">
        <f t="shared" si="59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1705</v>
      </c>
      <c r="B1918" s="111" t="s">
        <v>468</v>
      </c>
      <c r="C1918" s="112" t="s">
        <v>469</v>
      </c>
      <c r="D1918" s="21">
        <f t="shared" si="58"/>
        <v>0</v>
      </c>
      <c r="E1918" s="24">
        <f t="shared" si="59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1705</v>
      </c>
      <c r="B1919" s="111" t="s">
        <v>470</v>
      </c>
      <c r="C1919" s="112" t="s">
        <v>471</v>
      </c>
      <c r="D1919" s="21">
        <f t="shared" si="58"/>
        <v>0</v>
      </c>
      <c r="E1919" s="24">
        <f t="shared" si="59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1705</v>
      </c>
      <c r="B1920" s="111" t="s">
        <v>472</v>
      </c>
      <c r="C1920" s="112" t="s">
        <v>473</v>
      </c>
      <c r="D1920" s="21">
        <f t="shared" si="58"/>
        <v>0</v>
      </c>
      <c r="E1920" s="24">
        <f t="shared" si="59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1705</v>
      </c>
      <c r="B1921" s="111" t="s">
        <v>474</v>
      </c>
      <c r="C1921" s="112" t="s">
        <v>475</v>
      </c>
      <c r="D1921" s="21">
        <f t="shared" si="58"/>
        <v>485171</v>
      </c>
      <c r="E1921" s="24">
        <f t="shared" si="59"/>
        <v>480615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1705</v>
      </c>
      <c r="B1922" s="111" t="s">
        <v>476</v>
      </c>
      <c r="C1922" s="112" t="s">
        <v>477</v>
      </c>
      <c r="D1922" s="21">
        <f t="shared" si="58"/>
        <v>3752227</v>
      </c>
      <c r="E1922" s="24">
        <f t="shared" si="59"/>
        <v>4246132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>
        <v>485171</v>
      </c>
      <c r="K1922" s="32">
        <v>480615</v>
      </c>
      <c r="L1922" s="113">
        <v>480615</v>
      </c>
      <c r="M1922" s="113">
        <v>523920</v>
      </c>
      <c r="N1922" s="31">
        <v>523920</v>
      </c>
      <c r="O1922" s="32">
        <v>553115</v>
      </c>
      <c r="P1922" s="113">
        <v>553115</v>
      </c>
      <c r="Q1922" s="113">
        <v>515080</v>
      </c>
      <c r="R1922" s="31">
        <v>515080</v>
      </c>
      <c r="S1922" s="32">
        <v>589165</v>
      </c>
      <c r="T1922" s="113">
        <v>589165</v>
      </c>
      <c r="U1922" s="113">
        <v>551545</v>
      </c>
      <c r="V1922" s="31">
        <v>551545</v>
      </c>
      <c r="W1922" s="32">
        <v>586840</v>
      </c>
      <c r="X1922" s="113"/>
      <c r="Y1922" s="113"/>
      <c r="Z1922" s="31"/>
      <c r="AA1922" s="32"/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1705</v>
      </c>
      <c r="B1923" s="111" t="s">
        <v>478</v>
      </c>
      <c r="C1923" s="112" t="s">
        <v>479</v>
      </c>
      <c r="D1923" s="21">
        <f t="shared" ref="D1923:D1986" si="60">F1923+H1923+J1924+L1923+N1923+P1923+R1923+T1923+V1923+X1923+Z1923+AB1923</f>
        <v>678660</v>
      </c>
      <c r="E1923" s="24">
        <f t="shared" ref="E1923:E1986" si="61">G1923+I1923+K1924+M1923+O1923+Q1923+S1923+U1923+W1923+Y1923+AA1923+AC1923</f>
        <v>775270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>
        <v>111310</v>
      </c>
      <c r="K1923" s="32">
        <v>105855</v>
      </c>
      <c r="L1923" s="113">
        <v>105855</v>
      </c>
      <c r="M1923" s="113">
        <v>101500</v>
      </c>
      <c r="N1923" s="31">
        <v>101500</v>
      </c>
      <c r="O1923" s="32">
        <v>103040</v>
      </c>
      <c r="P1923" s="113">
        <v>103040</v>
      </c>
      <c r="Q1923" s="113">
        <v>86800</v>
      </c>
      <c r="R1923" s="31">
        <v>86800</v>
      </c>
      <c r="S1923" s="32">
        <v>88505</v>
      </c>
      <c r="T1923" s="113">
        <v>88505</v>
      </c>
      <c r="U1923" s="113">
        <v>86210</v>
      </c>
      <c r="V1923" s="31">
        <v>86210</v>
      </c>
      <c r="W1923" s="32">
        <v>88805</v>
      </c>
      <c r="X1923" s="113"/>
      <c r="Y1923" s="113"/>
      <c r="Z1923" s="31"/>
      <c r="AA1923" s="32"/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1705</v>
      </c>
      <c r="B1924" s="111" t="s">
        <v>480</v>
      </c>
      <c r="C1924" s="112" t="s">
        <v>481</v>
      </c>
      <c r="D1924" s="21">
        <f t="shared" si="60"/>
        <v>0</v>
      </c>
      <c r="E1924" s="24">
        <f t="shared" si="61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1705</v>
      </c>
      <c r="B1925" s="111" t="s">
        <v>482</v>
      </c>
      <c r="C1925" s="112" t="s">
        <v>483</v>
      </c>
      <c r="D1925" s="21">
        <f t="shared" si="60"/>
        <v>100000</v>
      </c>
      <c r="E1925" s="24">
        <f t="shared" si="61"/>
        <v>40000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1705</v>
      </c>
      <c r="B1926" s="111" t="s">
        <v>484</v>
      </c>
      <c r="C1926" s="112" t="s">
        <v>485</v>
      </c>
      <c r="D1926" s="21">
        <f t="shared" si="60"/>
        <v>841190</v>
      </c>
      <c r="E1926" s="24">
        <f t="shared" si="61"/>
        <v>1164835</v>
      </c>
      <c r="F1926" s="104">
        <v>55000</v>
      </c>
      <c r="G1926" s="104">
        <v>45000</v>
      </c>
      <c r="H1926" s="113">
        <v>0</v>
      </c>
      <c r="I1926" s="113">
        <v>55000</v>
      </c>
      <c r="J1926" s="31">
        <v>100000</v>
      </c>
      <c r="K1926" s="32">
        <v>40000</v>
      </c>
      <c r="L1926" s="113">
        <v>5000</v>
      </c>
      <c r="M1926" s="113">
        <v>45000</v>
      </c>
      <c r="N1926" s="31">
        <v>10000</v>
      </c>
      <c r="O1926" s="32">
        <v>55000</v>
      </c>
      <c r="P1926" s="113">
        <v>0</v>
      </c>
      <c r="Q1926" s="113">
        <v>55000</v>
      </c>
      <c r="R1926" s="31">
        <v>10000</v>
      </c>
      <c r="S1926" s="32">
        <v>65000</v>
      </c>
      <c r="T1926" s="113">
        <v>0</v>
      </c>
      <c r="U1926" s="113">
        <v>65000</v>
      </c>
      <c r="V1926" s="31">
        <v>10000</v>
      </c>
      <c r="W1926" s="32">
        <v>70000</v>
      </c>
      <c r="X1926" s="113"/>
      <c r="Y1926" s="113"/>
      <c r="Z1926" s="31"/>
      <c r="AA1926" s="32"/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1705</v>
      </c>
      <c r="B1927" s="111" t="s">
        <v>486</v>
      </c>
      <c r="C1927" s="112" t="s">
        <v>1583</v>
      </c>
      <c r="D1927" s="21">
        <f t="shared" si="60"/>
        <v>5271280</v>
      </c>
      <c r="E1927" s="24">
        <f t="shared" si="61"/>
        <v>5368620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>
        <v>751190</v>
      </c>
      <c r="K1927" s="32">
        <v>709835</v>
      </c>
      <c r="L1927" s="113">
        <v>719975</v>
      </c>
      <c r="M1927" s="113">
        <v>694780</v>
      </c>
      <c r="N1927" s="31">
        <v>676120</v>
      </c>
      <c r="O1927" s="32">
        <v>657975</v>
      </c>
      <c r="P1927" s="113">
        <v>638835</v>
      </c>
      <c r="Q1927" s="113">
        <v>599525</v>
      </c>
      <c r="R1927" s="31">
        <v>573365</v>
      </c>
      <c r="S1927" s="32">
        <v>561470</v>
      </c>
      <c r="T1927" s="113">
        <v>538490</v>
      </c>
      <c r="U1927" s="113">
        <v>555280</v>
      </c>
      <c r="V1927" s="31">
        <v>525770</v>
      </c>
      <c r="W1927" s="32">
        <v>714560</v>
      </c>
      <c r="X1927" s="113"/>
      <c r="Y1927" s="113"/>
      <c r="Z1927" s="31"/>
      <c r="AA1927" s="32"/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1705</v>
      </c>
      <c r="B1928" s="111" t="s">
        <v>488</v>
      </c>
      <c r="C1928" s="112" t="s">
        <v>489</v>
      </c>
      <c r="D1928" s="21">
        <f t="shared" si="60"/>
        <v>643600</v>
      </c>
      <c r="E1928" s="24">
        <f t="shared" si="61"/>
        <v>698795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>
        <v>91080</v>
      </c>
      <c r="K1928" s="32">
        <v>86400</v>
      </c>
      <c r="L1928" s="113">
        <v>65620</v>
      </c>
      <c r="M1928" s="113">
        <v>92160</v>
      </c>
      <c r="N1928" s="31">
        <v>82380</v>
      </c>
      <c r="O1928" s="32">
        <v>41230</v>
      </c>
      <c r="P1928" s="113">
        <v>45530</v>
      </c>
      <c r="Q1928" s="113">
        <v>87030</v>
      </c>
      <c r="R1928" s="31">
        <v>81100</v>
      </c>
      <c r="S1928" s="32">
        <v>88390</v>
      </c>
      <c r="T1928" s="113">
        <v>86940</v>
      </c>
      <c r="U1928" s="113">
        <v>85110</v>
      </c>
      <c r="V1928" s="31">
        <v>80860</v>
      </c>
      <c r="W1928" s="32">
        <v>95470</v>
      </c>
      <c r="X1928" s="113"/>
      <c r="Y1928" s="113"/>
      <c r="Z1928" s="31"/>
      <c r="AA1928" s="32"/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1705</v>
      </c>
      <c r="B1929" s="111" t="s">
        <v>490</v>
      </c>
      <c r="C1929" s="112" t="s">
        <v>1584</v>
      </c>
      <c r="D1929" s="21">
        <f t="shared" si="60"/>
        <v>138000</v>
      </c>
      <c r="E1929" s="24">
        <f t="shared" si="61"/>
        <v>135500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>
        <v>18000</v>
      </c>
      <c r="K1929" s="32">
        <v>18000</v>
      </c>
      <c r="L1929" s="113">
        <v>19000</v>
      </c>
      <c r="M1929" s="113">
        <v>19000</v>
      </c>
      <c r="N1929" s="31">
        <v>19000</v>
      </c>
      <c r="O1929" s="32">
        <v>19000</v>
      </c>
      <c r="P1929" s="113">
        <v>19000</v>
      </c>
      <c r="Q1929" s="113">
        <v>19000</v>
      </c>
      <c r="R1929" s="31">
        <v>19000</v>
      </c>
      <c r="S1929" s="32">
        <v>17500</v>
      </c>
      <c r="T1929" s="113">
        <v>20500</v>
      </c>
      <c r="U1929" s="113">
        <v>18500</v>
      </c>
      <c r="V1929" s="31">
        <v>17500</v>
      </c>
      <c r="W1929" s="32">
        <v>18500</v>
      </c>
      <c r="X1929" s="113"/>
      <c r="Y1929" s="113"/>
      <c r="Z1929" s="31"/>
      <c r="AA1929" s="32"/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1705</v>
      </c>
      <c r="B1930" s="111" t="s">
        <v>492</v>
      </c>
      <c r="C1930" s="112" t="s">
        <v>493</v>
      </c>
      <c r="D1930" s="21">
        <f t="shared" si="60"/>
        <v>158800</v>
      </c>
      <c r="E1930" s="24">
        <f t="shared" si="61"/>
        <v>666700</v>
      </c>
      <c r="F1930" s="104"/>
      <c r="G1930" s="104"/>
      <c r="H1930" s="105"/>
      <c r="I1930" s="105"/>
      <c r="J1930" s="31"/>
      <c r="K1930" s="32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1705</v>
      </c>
      <c r="B1931" s="111" t="s">
        <v>494</v>
      </c>
      <c r="C1931" s="112" t="s">
        <v>495</v>
      </c>
      <c r="D1931" s="21">
        <f t="shared" si="60"/>
        <v>1224300</v>
      </c>
      <c r="E1931" s="24">
        <f t="shared" si="61"/>
        <v>4370200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>
        <v>158800</v>
      </c>
      <c r="K1931" s="107">
        <v>666700</v>
      </c>
      <c r="L1931" s="105">
        <v>159000</v>
      </c>
      <c r="M1931" s="105">
        <v>664300</v>
      </c>
      <c r="N1931" s="106">
        <v>159100</v>
      </c>
      <c r="O1931" s="107">
        <v>690100</v>
      </c>
      <c r="P1931" s="105">
        <v>158400</v>
      </c>
      <c r="Q1931" s="105">
        <v>695700</v>
      </c>
      <c r="R1931" s="106">
        <v>159600</v>
      </c>
      <c r="S1931" s="107">
        <v>706300</v>
      </c>
      <c r="T1931" s="105">
        <v>160200</v>
      </c>
      <c r="U1931" s="105">
        <v>670100</v>
      </c>
      <c r="V1931" s="106">
        <v>157100</v>
      </c>
      <c r="W1931" s="107">
        <v>653100</v>
      </c>
      <c r="X1931" s="105"/>
      <c r="Y1931" s="105"/>
      <c r="Z1931" s="106"/>
      <c r="AA1931" s="107"/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1705</v>
      </c>
      <c r="B1932" s="111" t="s">
        <v>496</v>
      </c>
      <c r="C1932" s="112" t="s">
        <v>497</v>
      </c>
      <c r="D1932" s="21">
        <f t="shared" si="60"/>
        <v>213082.28</v>
      </c>
      <c r="E1932" s="24">
        <f t="shared" si="61"/>
        <v>227463.05</v>
      </c>
      <c r="F1932" s="104"/>
      <c r="G1932" s="104"/>
      <c r="H1932" s="113"/>
      <c r="I1932" s="113"/>
      <c r="J1932" s="106"/>
      <c r="K1932" s="107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1705</v>
      </c>
      <c r="B1933" s="111" t="s">
        <v>498</v>
      </c>
      <c r="C1933" s="112" t="s">
        <v>461</v>
      </c>
      <c r="D1933" s="21">
        <f t="shared" si="60"/>
        <v>1860715.65</v>
      </c>
      <c r="E1933" s="24">
        <f t="shared" si="61"/>
        <v>1888557.89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31">
        <v>213082.28</v>
      </c>
      <c r="K1933" s="32">
        <v>227463.05</v>
      </c>
      <c r="L1933" s="105">
        <v>227158.96</v>
      </c>
      <c r="M1933" s="105">
        <v>174805.16</v>
      </c>
      <c r="N1933" s="106">
        <v>164585.17000000001</v>
      </c>
      <c r="O1933" s="107">
        <v>165245.18</v>
      </c>
      <c r="P1933" s="113">
        <v>175775.54</v>
      </c>
      <c r="Q1933" s="113">
        <v>181015.38</v>
      </c>
      <c r="R1933" s="106">
        <v>180899.88</v>
      </c>
      <c r="S1933" s="107">
        <v>275831.59000000003</v>
      </c>
      <c r="T1933" s="105">
        <v>275831.59000000003</v>
      </c>
      <c r="U1933" s="105">
        <v>275906.96999999997</v>
      </c>
      <c r="V1933" s="106">
        <v>275906.96999999997</v>
      </c>
      <c r="W1933" s="107">
        <v>304587.95</v>
      </c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1705</v>
      </c>
      <c r="B1934" s="111" t="s">
        <v>499</v>
      </c>
      <c r="C1934" s="112" t="s">
        <v>500</v>
      </c>
      <c r="D1934" s="21">
        <f t="shared" si="60"/>
        <v>160574</v>
      </c>
      <c r="E1934" s="24">
        <f t="shared" si="61"/>
        <v>170850</v>
      </c>
      <c r="F1934" s="104"/>
      <c r="G1934" s="104"/>
      <c r="H1934" s="113">
        <v>0</v>
      </c>
      <c r="I1934" s="113">
        <v>24975</v>
      </c>
      <c r="J1934" s="106">
        <v>0</v>
      </c>
      <c r="K1934" s="107">
        <v>24000</v>
      </c>
      <c r="L1934" s="113">
        <v>24975</v>
      </c>
      <c r="M1934" s="113">
        <v>24000</v>
      </c>
      <c r="N1934" s="31">
        <v>48000</v>
      </c>
      <c r="O1934" s="32">
        <v>24975</v>
      </c>
      <c r="P1934" s="105">
        <v>0</v>
      </c>
      <c r="Q1934" s="105">
        <v>24000</v>
      </c>
      <c r="R1934" s="31">
        <v>0</v>
      </c>
      <c r="S1934" s="32">
        <v>24000</v>
      </c>
      <c r="T1934" s="113">
        <v>0</v>
      </c>
      <c r="U1934" s="113">
        <v>24000</v>
      </c>
      <c r="V1934" s="31">
        <v>72975</v>
      </c>
      <c r="W1934" s="32">
        <v>24900</v>
      </c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1705</v>
      </c>
      <c r="B1935" s="111" t="s">
        <v>501</v>
      </c>
      <c r="C1935" s="112" t="s">
        <v>502</v>
      </c>
      <c r="D1935" s="21">
        <f t="shared" si="60"/>
        <v>0</v>
      </c>
      <c r="E1935" s="24">
        <f t="shared" si="61"/>
        <v>29248</v>
      </c>
      <c r="F1935" s="104">
        <v>0</v>
      </c>
      <c r="G1935" s="104">
        <v>5484</v>
      </c>
      <c r="H1935" s="113">
        <v>0</v>
      </c>
      <c r="I1935" s="113">
        <v>9140</v>
      </c>
      <c r="J1935" s="31">
        <v>14624</v>
      </c>
      <c r="K1935" s="32">
        <v>0</v>
      </c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1705</v>
      </c>
      <c r="B1936" s="111" t="s">
        <v>503</v>
      </c>
      <c r="C1936" s="112" t="s">
        <v>504</v>
      </c>
      <c r="D1936" s="21">
        <f t="shared" si="60"/>
        <v>0</v>
      </c>
      <c r="E1936" s="24">
        <f t="shared" si="61"/>
        <v>316244</v>
      </c>
      <c r="F1936" s="104">
        <v>0</v>
      </c>
      <c r="G1936" s="104">
        <v>1828</v>
      </c>
      <c r="H1936" s="113">
        <v>0</v>
      </c>
      <c r="I1936" s="113">
        <v>0</v>
      </c>
      <c r="J1936" s="31">
        <v>0</v>
      </c>
      <c r="K1936" s="32">
        <v>14624</v>
      </c>
      <c r="L1936" s="113">
        <v>0</v>
      </c>
      <c r="M1936" s="113">
        <v>0</v>
      </c>
      <c r="N1936" s="31">
        <v>0</v>
      </c>
      <c r="O1936" s="32">
        <v>107852</v>
      </c>
      <c r="P1936" s="113">
        <v>0</v>
      </c>
      <c r="Q1936" s="113">
        <v>153552</v>
      </c>
      <c r="R1936" s="31">
        <v>0</v>
      </c>
      <c r="S1936" s="32">
        <v>21936</v>
      </c>
      <c r="T1936" s="113">
        <v>0</v>
      </c>
      <c r="U1936" s="113">
        <v>12796</v>
      </c>
      <c r="V1936" s="31">
        <v>0</v>
      </c>
      <c r="W1936" s="32">
        <v>18280</v>
      </c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1705</v>
      </c>
      <c r="B1937" s="111" t="s">
        <v>505</v>
      </c>
      <c r="C1937" s="112" t="s">
        <v>506</v>
      </c>
      <c r="D1937" s="21">
        <f t="shared" si="60"/>
        <v>56400</v>
      </c>
      <c r="E1937" s="24">
        <f t="shared" si="61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1705</v>
      </c>
      <c r="B1938" s="111" t="s">
        <v>507</v>
      </c>
      <c r="C1938" s="112" t="s">
        <v>508</v>
      </c>
      <c r="D1938" s="21">
        <f t="shared" si="60"/>
        <v>126720.35</v>
      </c>
      <c r="E1938" s="24">
        <f t="shared" si="61"/>
        <v>21500</v>
      </c>
      <c r="F1938" s="104">
        <v>0</v>
      </c>
      <c r="G1938" s="104">
        <v>0</v>
      </c>
      <c r="H1938" s="113">
        <v>36720.35</v>
      </c>
      <c r="I1938" s="113">
        <v>0</v>
      </c>
      <c r="J1938" s="31">
        <v>56400</v>
      </c>
      <c r="K1938" s="32">
        <v>0</v>
      </c>
      <c r="L1938" s="113">
        <v>90000</v>
      </c>
      <c r="M1938" s="113">
        <v>0</v>
      </c>
      <c r="N1938" s="31">
        <v>0</v>
      </c>
      <c r="O1938" s="32">
        <v>0</v>
      </c>
      <c r="P1938" s="113">
        <v>0</v>
      </c>
      <c r="Q1938" s="113">
        <v>0</v>
      </c>
      <c r="R1938" s="31">
        <v>0</v>
      </c>
      <c r="S1938" s="32">
        <v>0</v>
      </c>
      <c r="T1938" s="113">
        <v>0</v>
      </c>
      <c r="U1938" s="113">
        <v>0</v>
      </c>
      <c r="V1938" s="31">
        <v>0</v>
      </c>
      <c r="W1938" s="32">
        <v>21500</v>
      </c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1705</v>
      </c>
      <c r="B1939" s="111" t="s">
        <v>509</v>
      </c>
      <c r="C1939" s="112" t="s">
        <v>510</v>
      </c>
      <c r="D1939" s="21">
        <f t="shared" si="60"/>
        <v>545810.15</v>
      </c>
      <c r="E1939" s="24">
        <f t="shared" si="61"/>
        <v>1988128.95</v>
      </c>
      <c r="F1939" s="104">
        <v>0</v>
      </c>
      <c r="G1939" s="104">
        <v>0</v>
      </c>
      <c r="H1939" s="113">
        <v>0</v>
      </c>
      <c r="I1939" s="113">
        <v>0</v>
      </c>
      <c r="J1939" s="31">
        <v>0</v>
      </c>
      <c r="K1939" s="32">
        <v>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0</v>
      </c>
      <c r="R1939" s="31">
        <v>0</v>
      </c>
      <c r="S1939" s="32">
        <v>0</v>
      </c>
      <c r="T1939" s="113">
        <v>0</v>
      </c>
      <c r="U1939" s="113">
        <v>0</v>
      </c>
      <c r="V1939" s="31">
        <v>0</v>
      </c>
      <c r="W1939" s="32">
        <v>0</v>
      </c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1705</v>
      </c>
      <c r="B1940" s="111" t="s">
        <v>511</v>
      </c>
      <c r="C1940" s="112" t="s">
        <v>512</v>
      </c>
      <c r="D1940" s="21">
        <f t="shared" si="60"/>
        <v>2256860.38</v>
      </c>
      <c r="E1940" s="24">
        <f t="shared" si="61"/>
        <v>444209.77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>
        <v>545810.15</v>
      </c>
      <c r="K1940" s="32">
        <v>1988128.95</v>
      </c>
      <c r="L1940" s="113">
        <v>1086796.55</v>
      </c>
      <c r="M1940" s="113">
        <v>0</v>
      </c>
      <c r="N1940" s="31">
        <v>771154.45</v>
      </c>
      <c r="O1940" s="32">
        <v>0</v>
      </c>
      <c r="P1940" s="113"/>
      <c r="Q1940" s="113"/>
      <c r="R1940" s="31"/>
      <c r="S1940" s="32"/>
      <c r="T1940" s="113"/>
      <c r="U1940" s="113"/>
      <c r="V1940" s="31">
        <v>394534.15</v>
      </c>
      <c r="W1940" s="32">
        <v>394534.15</v>
      </c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1705</v>
      </c>
      <c r="B1941" s="111" t="s">
        <v>513</v>
      </c>
      <c r="C1941" s="112" t="s">
        <v>514</v>
      </c>
      <c r="D1941" s="21">
        <f t="shared" si="60"/>
        <v>0</v>
      </c>
      <c r="E1941" s="24">
        <f t="shared" si="61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>
        <v>4375.2299999999996</v>
      </c>
      <c r="K1941" s="32">
        <v>4272.42</v>
      </c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1705</v>
      </c>
      <c r="B1942" s="111" t="s">
        <v>515</v>
      </c>
      <c r="C1942" s="112" t="s">
        <v>516</v>
      </c>
      <c r="D1942" s="21">
        <f t="shared" si="60"/>
        <v>0</v>
      </c>
      <c r="E1942" s="24">
        <f t="shared" si="61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1705</v>
      </c>
      <c r="B1943" s="111" t="s">
        <v>517</v>
      </c>
      <c r="C1943" s="112" t="s">
        <v>518</v>
      </c>
      <c r="D1943" s="21">
        <f t="shared" si="60"/>
        <v>24849.1</v>
      </c>
      <c r="E1943" s="24">
        <f t="shared" si="61"/>
        <v>22780.41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1705</v>
      </c>
      <c r="B1944" s="111" t="s">
        <v>519</v>
      </c>
      <c r="C1944" s="112" t="s">
        <v>520</v>
      </c>
      <c r="D1944" s="21">
        <f t="shared" si="60"/>
        <v>193702.84999999998</v>
      </c>
      <c r="E1944" s="24">
        <f t="shared" si="61"/>
        <v>196739.65999999997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>
        <v>24849.1</v>
      </c>
      <c r="K1944" s="32">
        <v>22780.41</v>
      </c>
      <c r="L1944" s="113">
        <v>22677.599999999999</v>
      </c>
      <c r="M1944" s="113">
        <v>19299.849999999999</v>
      </c>
      <c r="N1944" s="31">
        <v>19299.849999999999</v>
      </c>
      <c r="O1944" s="32">
        <v>19936.580000000002</v>
      </c>
      <c r="P1944" s="113">
        <v>19936.580000000002</v>
      </c>
      <c r="Q1944" s="113">
        <v>27480.04</v>
      </c>
      <c r="R1944" s="31">
        <v>27480.04</v>
      </c>
      <c r="S1944" s="32">
        <v>22586.49</v>
      </c>
      <c r="T1944" s="113">
        <v>22586.49</v>
      </c>
      <c r="U1944" s="113">
        <v>35520.53</v>
      </c>
      <c r="V1944" s="31">
        <v>35520.53</v>
      </c>
      <c r="W1944" s="32">
        <v>23363.41</v>
      </c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1705</v>
      </c>
      <c r="B1945" s="111" t="s">
        <v>521</v>
      </c>
      <c r="C1945" s="112" t="s">
        <v>1585</v>
      </c>
      <c r="D1945" s="21">
        <f t="shared" si="60"/>
        <v>0</v>
      </c>
      <c r="E1945" s="24">
        <f t="shared" si="61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1705</v>
      </c>
      <c r="B1946" s="111" t="s">
        <v>522</v>
      </c>
      <c r="C1946" s="112" t="s">
        <v>1586</v>
      </c>
      <c r="D1946" s="21">
        <f t="shared" si="60"/>
        <v>19234</v>
      </c>
      <c r="E1946" s="24">
        <f t="shared" si="61"/>
        <v>86970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1705</v>
      </c>
      <c r="B1947" s="111" t="s">
        <v>523</v>
      </c>
      <c r="C1947" s="112" t="s">
        <v>1667</v>
      </c>
      <c r="D1947" s="21">
        <f t="shared" si="60"/>
        <v>264307</v>
      </c>
      <c r="E1947" s="24">
        <f t="shared" si="61"/>
        <v>210023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>
        <v>19234</v>
      </c>
      <c r="K1947" s="32">
        <v>86970</v>
      </c>
      <c r="L1947" s="113">
        <v>89972</v>
      </c>
      <c r="M1947" s="113">
        <v>38349</v>
      </c>
      <c r="N1947" s="31">
        <v>29801</v>
      </c>
      <c r="O1947" s="32">
        <v>15100</v>
      </c>
      <c r="P1947" s="113">
        <v>4776</v>
      </c>
      <c r="Q1947" s="113">
        <v>4814</v>
      </c>
      <c r="R1947" s="31">
        <v>5208</v>
      </c>
      <c r="S1947" s="32">
        <v>31907</v>
      </c>
      <c r="T1947" s="113">
        <v>48157</v>
      </c>
      <c r="U1947" s="113">
        <v>48157</v>
      </c>
      <c r="V1947" s="31">
        <v>48780</v>
      </c>
      <c r="W1947" s="32">
        <v>33947</v>
      </c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1705</v>
      </c>
      <c r="B1948" s="111" t="s">
        <v>524</v>
      </c>
      <c r="C1948" s="112" t="s">
        <v>525</v>
      </c>
      <c r="D1948" s="21">
        <f t="shared" si="60"/>
        <v>31207037.469999999</v>
      </c>
      <c r="E1948" s="24">
        <f t="shared" si="61"/>
        <v>31196902.469999999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>
        <v>9484243.3499999996</v>
      </c>
      <c r="M1948" s="113">
        <v>9484243.3499999996</v>
      </c>
      <c r="N1948" s="31"/>
      <c r="O1948" s="32"/>
      <c r="P1948" s="113"/>
      <c r="Q1948" s="113"/>
      <c r="R1948" s="31"/>
      <c r="S1948" s="32"/>
      <c r="T1948" s="113">
        <v>87142.5</v>
      </c>
      <c r="U1948" s="113">
        <v>87142.5</v>
      </c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1705</v>
      </c>
      <c r="B1949" s="111" t="s">
        <v>526</v>
      </c>
      <c r="C1949" s="112" t="s">
        <v>527</v>
      </c>
      <c r="D1949" s="21">
        <f t="shared" si="60"/>
        <v>170125.55</v>
      </c>
      <c r="E1949" s="24">
        <f t="shared" si="61"/>
        <v>0</v>
      </c>
      <c r="F1949" s="104"/>
      <c r="G1949" s="104"/>
      <c r="H1949" s="113"/>
      <c r="I1949" s="113"/>
      <c r="J1949" s="31">
        <v>1532724.83</v>
      </c>
      <c r="K1949" s="32">
        <v>1532724.83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1705</v>
      </c>
      <c r="B1950" s="111" t="s">
        <v>528</v>
      </c>
      <c r="C1950" s="112" t="s">
        <v>529</v>
      </c>
      <c r="D1950" s="21">
        <f t="shared" si="60"/>
        <v>3752151.9</v>
      </c>
      <c r="E1950" s="24">
        <f t="shared" si="61"/>
        <v>4121317.74</v>
      </c>
      <c r="F1950" s="104"/>
      <c r="G1950" s="104"/>
      <c r="H1950" s="105">
        <v>388098.57</v>
      </c>
      <c r="I1950" s="105">
        <v>2060658.87</v>
      </c>
      <c r="J1950" s="31">
        <v>170125.55</v>
      </c>
      <c r="K1950" s="32">
        <v>0</v>
      </c>
      <c r="L1950" s="105">
        <v>255517.36</v>
      </c>
      <c r="M1950" s="105">
        <v>2060658.87</v>
      </c>
      <c r="N1950" s="106">
        <v>193889.63</v>
      </c>
      <c r="O1950" s="107">
        <v>0</v>
      </c>
      <c r="P1950" s="113">
        <v>286730.90999999997</v>
      </c>
      <c r="Q1950" s="113">
        <v>0</v>
      </c>
      <c r="R1950" s="106">
        <v>172909.78</v>
      </c>
      <c r="S1950" s="107">
        <v>0</v>
      </c>
      <c r="T1950" s="105">
        <v>1774045.94</v>
      </c>
      <c r="U1950" s="105">
        <v>0</v>
      </c>
      <c r="V1950" s="106">
        <v>470059.71</v>
      </c>
      <c r="W1950" s="107">
        <v>0</v>
      </c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1705</v>
      </c>
      <c r="B1951" s="111" t="s">
        <v>530</v>
      </c>
      <c r="C1951" s="112" t="s">
        <v>531</v>
      </c>
      <c r="D1951" s="21">
        <f t="shared" si="60"/>
        <v>8162313</v>
      </c>
      <c r="E1951" s="24">
        <f t="shared" si="61"/>
        <v>9541466.3499999996</v>
      </c>
      <c r="F1951" s="104"/>
      <c r="G1951" s="104"/>
      <c r="H1951" s="113">
        <v>1129292</v>
      </c>
      <c r="I1951" s="113">
        <v>2946580</v>
      </c>
      <c r="J1951" s="106">
        <v>210900</v>
      </c>
      <c r="K1951" s="107">
        <v>0</v>
      </c>
      <c r="L1951" s="113">
        <v>6066773</v>
      </c>
      <c r="M1951" s="113">
        <v>5039157.03</v>
      </c>
      <c r="N1951" s="31">
        <v>168700</v>
      </c>
      <c r="O1951" s="32">
        <v>0</v>
      </c>
      <c r="P1951" s="105">
        <v>161500</v>
      </c>
      <c r="Q1951" s="105">
        <v>0</v>
      </c>
      <c r="R1951" s="31">
        <v>158500</v>
      </c>
      <c r="S1951" s="32">
        <v>0</v>
      </c>
      <c r="T1951" s="113">
        <v>322248</v>
      </c>
      <c r="U1951" s="113">
        <v>1555729.32</v>
      </c>
      <c r="V1951" s="31">
        <v>155300</v>
      </c>
      <c r="W1951" s="32">
        <v>0</v>
      </c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1705</v>
      </c>
      <c r="B1952" s="111" t="s">
        <v>532</v>
      </c>
      <c r="C1952" s="112" t="s">
        <v>533</v>
      </c>
      <c r="D1952" s="21">
        <f t="shared" si="60"/>
        <v>0</v>
      </c>
      <c r="E1952" s="24">
        <f t="shared" si="61"/>
        <v>87142.5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>
        <v>0</v>
      </c>
      <c r="U1952" s="113">
        <v>87142.5</v>
      </c>
      <c r="V1952" s="31">
        <v>0</v>
      </c>
      <c r="W1952" s="32">
        <v>0</v>
      </c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1705</v>
      </c>
      <c r="B1953" s="111" t="s">
        <v>534</v>
      </c>
      <c r="C1953" s="112" t="s">
        <v>535</v>
      </c>
      <c r="D1953" s="21">
        <f t="shared" si="60"/>
        <v>0</v>
      </c>
      <c r="E1953" s="24">
        <f t="shared" si="61"/>
        <v>0</v>
      </c>
      <c r="F1953" s="104"/>
      <c r="G1953" s="104"/>
      <c r="H1953" s="105"/>
      <c r="I1953" s="105"/>
      <c r="J1953" s="31"/>
      <c r="K1953" s="32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1705</v>
      </c>
      <c r="B1954" s="111" t="s">
        <v>536</v>
      </c>
      <c r="C1954" s="112" t="s">
        <v>537</v>
      </c>
      <c r="D1954" s="21">
        <f t="shared" si="60"/>
        <v>0</v>
      </c>
      <c r="E1954" s="24">
        <f t="shared" si="61"/>
        <v>0</v>
      </c>
      <c r="F1954" s="104"/>
      <c r="G1954" s="104"/>
      <c r="H1954" s="113"/>
      <c r="I1954" s="113"/>
      <c r="J1954" s="106"/>
      <c r="K1954" s="107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1705</v>
      </c>
      <c r="B1955" s="111" t="s">
        <v>538</v>
      </c>
      <c r="C1955" s="112" t="s">
        <v>1668</v>
      </c>
      <c r="D1955" s="21">
        <f t="shared" si="60"/>
        <v>45080</v>
      </c>
      <c r="E1955" s="24">
        <f t="shared" si="61"/>
        <v>47060</v>
      </c>
      <c r="F1955" s="104">
        <v>100</v>
      </c>
      <c r="G1955" s="104">
        <v>1040</v>
      </c>
      <c r="H1955" s="113">
        <v>80</v>
      </c>
      <c r="I1955" s="113">
        <v>1300</v>
      </c>
      <c r="J1955" s="31">
        <v>0</v>
      </c>
      <c r="K1955" s="32">
        <v>0</v>
      </c>
      <c r="L1955" s="113">
        <v>100</v>
      </c>
      <c r="M1955" s="113">
        <v>0</v>
      </c>
      <c r="N1955" s="31">
        <v>0</v>
      </c>
      <c r="O1955" s="32">
        <v>15340</v>
      </c>
      <c r="P1955" s="113">
        <v>42700</v>
      </c>
      <c r="Q1955" s="113">
        <v>21840</v>
      </c>
      <c r="R1955" s="31">
        <v>1720</v>
      </c>
      <c r="S1955" s="32">
        <v>3120</v>
      </c>
      <c r="T1955" s="113">
        <v>320</v>
      </c>
      <c r="U1955" s="113">
        <v>1820</v>
      </c>
      <c r="V1955" s="31">
        <v>60</v>
      </c>
      <c r="W1955" s="32">
        <v>2600</v>
      </c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1705</v>
      </c>
      <c r="B1956" s="111" t="s">
        <v>539</v>
      </c>
      <c r="C1956" s="112" t="s">
        <v>540</v>
      </c>
      <c r="D1956" s="21">
        <f t="shared" si="60"/>
        <v>84520</v>
      </c>
      <c r="E1956" s="24">
        <f t="shared" si="61"/>
        <v>126700</v>
      </c>
      <c r="F1956" s="104">
        <v>3500</v>
      </c>
      <c r="G1956" s="104">
        <v>2800</v>
      </c>
      <c r="H1956" s="113">
        <v>2800</v>
      </c>
      <c r="I1956" s="113">
        <v>3500</v>
      </c>
      <c r="J1956" s="31">
        <v>0</v>
      </c>
      <c r="K1956" s="32">
        <v>0</v>
      </c>
      <c r="L1956" s="113">
        <v>3500</v>
      </c>
      <c r="M1956" s="113">
        <v>0</v>
      </c>
      <c r="N1956" s="31">
        <v>0</v>
      </c>
      <c r="O1956" s="32">
        <v>41300</v>
      </c>
      <c r="P1956" s="113">
        <v>1220</v>
      </c>
      <c r="Q1956" s="113">
        <v>58800</v>
      </c>
      <c r="R1956" s="31">
        <v>60200</v>
      </c>
      <c r="S1956" s="32">
        <v>8400</v>
      </c>
      <c r="T1956" s="113">
        <v>11200</v>
      </c>
      <c r="U1956" s="113">
        <v>4900</v>
      </c>
      <c r="V1956" s="31">
        <v>2100</v>
      </c>
      <c r="W1956" s="32">
        <v>7000</v>
      </c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1705</v>
      </c>
      <c r="B1957" s="111" t="s">
        <v>541</v>
      </c>
      <c r="C1957" s="112" t="s">
        <v>542</v>
      </c>
      <c r="D1957" s="21">
        <f t="shared" si="60"/>
        <v>0</v>
      </c>
      <c r="E1957" s="24">
        <f t="shared" si="61"/>
        <v>74572</v>
      </c>
      <c r="F1957" s="104">
        <v>0</v>
      </c>
      <c r="G1957" s="104">
        <v>1648</v>
      </c>
      <c r="H1957" s="105">
        <v>0</v>
      </c>
      <c r="I1957" s="105">
        <v>2060</v>
      </c>
      <c r="J1957" s="31">
        <v>0</v>
      </c>
      <c r="K1957" s="32">
        <v>0</v>
      </c>
      <c r="L1957" s="105">
        <v>0</v>
      </c>
      <c r="M1957" s="105">
        <v>0</v>
      </c>
      <c r="N1957" s="106">
        <v>0</v>
      </c>
      <c r="O1957" s="107">
        <v>24308</v>
      </c>
      <c r="P1957" s="113">
        <v>0</v>
      </c>
      <c r="Q1957" s="113">
        <v>34608</v>
      </c>
      <c r="R1957" s="106">
        <v>0</v>
      </c>
      <c r="S1957" s="107">
        <v>4944</v>
      </c>
      <c r="T1957" s="105">
        <v>0</v>
      </c>
      <c r="U1957" s="105">
        <v>2884</v>
      </c>
      <c r="V1957" s="106">
        <v>0</v>
      </c>
      <c r="W1957" s="107">
        <v>4120</v>
      </c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1705</v>
      </c>
      <c r="B1958" s="111" t="s">
        <v>543</v>
      </c>
      <c r="C1958" s="112" t="s">
        <v>544</v>
      </c>
      <c r="D1958" s="21">
        <f t="shared" si="60"/>
        <v>0</v>
      </c>
      <c r="E1958" s="24">
        <f t="shared" si="61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1705</v>
      </c>
      <c r="B1959" s="111" t="s">
        <v>545</v>
      </c>
      <c r="C1959" s="112" t="s">
        <v>546</v>
      </c>
      <c r="D1959" s="21">
        <f t="shared" si="60"/>
        <v>0</v>
      </c>
      <c r="E1959" s="24">
        <f t="shared" si="61"/>
        <v>0</v>
      </c>
      <c r="F1959" s="104"/>
      <c r="G1959" s="104"/>
      <c r="H1959" s="113"/>
      <c r="I1959" s="113"/>
      <c r="J1959" s="106"/>
      <c r="K1959" s="107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1705</v>
      </c>
      <c r="B1960" s="111" t="s">
        <v>547</v>
      </c>
      <c r="C1960" s="112" t="s">
        <v>548</v>
      </c>
      <c r="D1960" s="21">
        <f t="shared" si="60"/>
        <v>0</v>
      </c>
      <c r="E1960" s="24">
        <f t="shared" si="61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1705</v>
      </c>
      <c r="B1961" s="111" t="s">
        <v>549</v>
      </c>
      <c r="C1961" s="112" t="s">
        <v>550</v>
      </c>
      <c r="D1961" s="21">
        <f t="shared" si="60"/>
        <v>0</v>
      </c>
      <c r="E1961" s="24">
        <f t="shared" si="61"/>
        <v>70550</v>
      </c>
      <c r="F1961" s="104">
        <v>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0</v>
      </c>
      <c r="W1961" s="32">
        <v>70550</v>
      </c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1705</v>
      </c>
      <c r="B1962" s="111" t="s">
        <v>551</v>
      </c>
      <c r="C1962" s="112" t="s">
        <v>552</v>
      </c>
      <c r="D1962" s="21">
        <f t="shared" si="60"/>
        <v>0</v>
      </c>
      <c r="E1962" s="24">
        <f t="shared" si="61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1705</v>
      </c>
      <c r="B1963" s="111" t="s">
        <v>553</v>
      </c>
      <c r="C1963" s="112" t="s">
        <v>554</v>
      </c>
      <c r="D1963" s="21">
        <f t="shared" si="60"/>
        <v>0</v>
      </c>
      <c r="E1963" s="24">
        <f t="shared" si="61"/>
        <v>0</v>
      </c>
      <c r="F1963" s="104"/>
      <c r="G1963" s="104"/>
      <c r="H1963" s="105"/>
      <c r="I1963" s="105"/>
      <c r="J1963" s="31"/>
      <c r="K1963" s="32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1705</v>
      </c>
      <c r="B1964" s="111" t="s">
        <v>555</v>
      </c>
      <c r="C1964" s="112" t="s">
        <v>556</v>
      </c>
      <c r="D1964" s="21">
        <f t="shared" si="60"/>
        <v>0</v>
      </c>
      <c r="E1964" s="24">
        <f t="shared" si="61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1705</v>
      </c>
      <c r="B1965" s="111" t="s">
        <v>557</v>
      </c>
      <c r="C1965" s="112" t="s">
        <v>558</v>
      </c>
      <c r="D1965" s="21">
        <f t="shared" si="60"/>
        <v>0</v>
      </c>
      <c r="E1965" s="24">
        <f t="shared" si="61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1705</v>
      </c>
      <c r="B1966" s="111" t="s">
        <v>559</v>
      </c>
      <c r="C1966" s="112" t="s">
        <v>560</v>
      </c>
      <c r="D1966" s="21">
        <f t="shared" si="60"/>
        <v>0</v>
      </c>
      <c r="E1966" s="24">
        <f t="shared" si="61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1705</v>
      </c>
      <c r="B1967" s="111" t="s">
        <v>561</v>
      </c>
      <c r="C1967" s="112" t="s">
        <v>562</v>
      </c>
      <c r="D1967" s="21">
        <f t="shared" si="60"/>
        <v>0</v>
      </c>
      <c r="E1967" s="24">
        <f t="shared" si="61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1705</v>
      </c>
      <c r="B1968" s="111" t="s">
        <v>563</v>
      </c>
      <c r="C1968" s="112" t="s">
        <v>564</v>
      </c>
      <c r="D1968" s="21">
        <f t="shared" si="60"/>
        <v>0</v>
      </c>
      <c r="E1968" s="24">
        <f t="shared" si="61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1705</v>
      </c>
      <c r="B1969" s="111" t="s">
        <v>565</v>
      </c>
      <c r="C1969" s="112" t="s">
        <v>566</v>
      </c>
      <c r="D1969" s="21">
        <f t="shared" si="60"/>
        <v>0</v>
      </c>
      <c r="E1969" s="24">
        <f t="shared" si="61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1705</v>
      </c>
      <c r="B1970" s="111" t="s">
        <v>567</v>
      </c>
      <c r="C1970" s="112" t="s">
        <v>568</v>
      </c>
      <c r="D1970" s="21">
        <f t="shared" si="60"/>
        <v>200028</v>
      </c>
      <c r="E1970" s="24">
        <f t="shared" si="61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1705</v>
      </c>
      <c r="B1971" s="111" t="s">
        <v>569</v>
      </c>
      <c r="C1971" s="112" t="s">
        <v>570</v>
      </c>
      <c r="D1971" s="21">
        <f t="shared" si="60"/>
        <v>318107.98</v>
      </c>
      <c r="E1971" s="24">
        <f t="shared" si="61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>
        <v>200028</v>
      </c>
      <c r="K1971" s="107">
        <v>0</v>
      </c>
      <c r="L1971" s="105">
        <v>199259.2</v>
      </c>
      <c r="M1971" s="105">
        <v>0</v>
      </c>
      <c r="N1971" s="106">
        <v>49502.99</v>
      </c>
      <c r="O1971" s="107">
        <v>0</v>
      </c>
      <c r="P1971" s="105">
        <v>0</v>
      </c>
      <c r="Q1971" s="105">
        <v>0</v>
      </c>
      <c r="R1971" s="106">
        <v>0</v>
      </c>
      <c r="S1971" s="107">
        <v>0</v>
      </c>
      <c r="T1971" s="105">
        <v>0</v>
      </c>
      <c r="U1971" s="105">
        <v>0</v>
      </c>
      <c r="V1971" s="106">
        <v>69345.789999999994</v>
      </c>
      <c r="W1971" s="107">
        <v>0</v>
      </c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1705</v>
      </c>
      <c r="B1972" s="111" t="s">
        <v>571</v>
      </c>
      <c r="C1972" s="112" t="s">
        <v>572</v>
      </c>
      <c r="D1972" s="21">
        <f t="shared" si="60"/>
        <v>0</v>
      </c>
      <c r="E1972" s="24">
        <f t="shared" si="61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1705</v>
      </c>
      <c r="B1973" s="111" t="s">
        <v>573</v>
      </c>
      <c r="C1973" s="112" t="s">
        <v>574</v>
      </c>
      <c r="D1973" s="21">
        <f t="shared" si="60"/>
        <v>0</v>
      </c>
      <c r="E1973" s="24">
        <f t="shared" si="61"/>
        <v>0</v>
      </c>
      <c r="F1973" s="104"/>
      <c r="G1973" s="104"/>
      <c r="H1973" s="113"/>
      <c r="I1973" s="113"/>
      <c r="J1973" s="106"/>
      <c r="K1973" s="107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1705</v>
      </c>
      <c r="B1974" s="111" t="s">
        <v>575</v>
      </c>
      <c r="C1974" s="112" t="s">
        <v>576</v>
      </c>
      <c r="D1974" s="21">
        <f t="shared" si="60"/>
        <v>0</v>
      </c>
      <c r="E1974" s="24">
        <f t="shared" si="61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1705</v>
      </c>
      <c r="B1975" s="111" t="s">
        <v>577</v>
      </c>
      <c r="C1975" s="112" t="s">
        <v>1587</v>
      </c>
      <c r="D1975" s="21">
        <f t="shared" si="60"/>
        <v>0</v>
      </c>
      <c r="E1975" s="24">
        <f t="shared" si="61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1705</v>
      </c>
      <c r="B1976" s="111" t="s">
        <v>578</v>
      </c>
      <c r="C1976" s="112" t="s">
        <v>579</v>
      </c>
      <c r="D1976" s="21">
        <f t="shared" si="60"/>
        <v>1351143.58</v>
      </c>
      <c r="E1976" s="24">
        <f t="shared" si="61"/>
        <v>55831.89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1705</v>
      </c>
      <c r="B1977" s="111" t="s">
        <v>580</v>
      </c>
      <c r="C1977" s="112" t="s">
        <v>581</v>
      </c>
      <c r="D1977" s="21">
        <f t="shared" si="60"/>
        <v>632149.63</v>
      </c>
      <c r="E1977" s="24">
        <f t="shared" si="61"/>
        <v>2221999.9700000002</v>
      </c>
      <c r="F1977" s="104">
        <v>34595</v>
      </c>
      <c r="G1977" s="104">
        <v>1300311.69</v>
      </c>
      <c r="H1977" s="105">
        <v>5000</v>
      </c>
      <c r="I1977" s="105">
        <v>0</v>
      </c>
      <c r="J1977" s="31">
        <v>1351143.58</v>
      </c>
      <c r="K1977" s="32">
        <v>55831.89</v>
      </c>
      <c r="L1977" s="105"/>
      <c r="M1977" s="105"/>
      <c r="N1977" s="106">
        <v>368577</v>
      </c>
      <c r="O1977" s="107">
        <v>837378.26</v>
      </c>
      <c r="P1977" s="113">
        <v>223977.63</v>
      </c>
      <c r="Q1977" s="113">
        <v>79905.78</v>
      </c>
      <c r="R1977" s="106">
        <v>0</v>
      </c>
      <c r="S1977" s="107">
        <v>0</v>
      </c>
      <c r="T1977" s="105">
        <v>0</v>
      </c>
      <c r="U1977" s="105">
        <v>0</v>
      </c>
      <c r="V1977" s="106">
        <v>0</v>
      </c>
      <c r="W1977" s="107">
        <v>4404.24</v>
      </c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1705</v>
      </c>
      <c r="B1978" s="111" t="s">
        <v>582</v>
      </c>
      <c r="C1978" s="112" t="s">
        <v>1588</v>
      </c>
      <c r="D1978" s="21">
        <f t="shared" si="60"/>
        <v>0</v>
      </c>
      <c r="E1978" s="24">
        <f t="shared" si="61"/>
        <v>21272.639999999999</v>
      </c>
      <c r="F1978" s="104"/>
      <c r="G1978" s="104"/>
      <c r="H1978" s="105">
        <v>0</v>
      </c>
      <c r="I1978" s="105">
        <v>21272.639999999999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>
        <v>0</v>
      </c>
      <c r="S1978" s="107">
        <v>0</v>
      </c>
      <c r="T1978" s="105">
        <v>0</v>
      </c>
      <c r="U1978" s="105">
        <v>0</v>
      </c>
      <c r="V1978" s="106">
        <v>0</v>
      </c>
      <c r="W1978" s="107">
        <v>0</v>
      </c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1705</v>
      </c>
      <c r="B1979" s="111" t="s">
        <v>583</v>
      </c>
      <c r="C1979" s="112" t="s">
        <v>584</v>
      </c>
      <c r="D1979" s="21">
        <f t="shared" si="60"/>
        <v>0</v>
      </c>
      <c r="E1979" s="24">
        <f t="shared" si="61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1705</v>
      </c>
      <c r="B1980" s="111" t="s">
        <v>585</v>
      </c>
      <c r="C1980" s="112" t="s">
        <v>586</v>
      </c>
      <c r="D1980" s="21">
        <f t="shared" si="60"/>
        <v>0</v>
      </c>
      <c r="E1980" s="24">
        <f t="shared" si="61"/>
        <v>0</v>
      </c>
      <c r="F1980" s="104"/>
      <c r="G1980" s="104"/>
      <c r="H1980" s="113"/>
      <c r="I1980" s="113"/>
      <c r="J1980" s="106"/>
      <c r="K1980" s="107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1705</v>
      </c>
      <c r="B1981" s="111" t="s">
        <v>587</v>
      </c>
      <c r="C1981" s="112" t="s">
        <v>588</v>
      </c>
      <c r="D1981" s="21">
        <f t="shared" si="60"/>
        <v>0</v>
      </c>
      <c r="E1981" s="24">
        <f t="shared" si="61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1705</v>
      </c>
      <c r="B1982" s="111" t="s">
        <v>589</v>
      </c>
      <c r="C1982" s="112" t="s">
        <v>590</v>
      </c>
      <c r="D1982" s="21">
        <f t="shared" si="60"/>
        <v>0</v>
      </c>
      <c r="E1982" s="24">
        <f t="shared" si="61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1705</v>
      </c>
      <c r="B1983" s="111" t="s">
        <v>591</v>
      </c>
      <c r="C1983" s="112" t="s">
        <v>592</v>
      </c>
      <c r="D1983" s="21">
        <f t="shared" si="60"/>
        <v>0</v>
      </c>
      <c r="E1983" s="24">
        <f t="shared" si="61"/>
        <v>0</v>
      </c>
      <c r="F1983" s="104"/>
      <c r="G1983" s="104"/>
      <c r="H1983" s="105"/>
      <c r="I1983" s="105"/>
      <c r="J1983" s="31"/>
      <c r="K1983" s="32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1705</v>
      </c>
      <c r="B1984" s="111" t="s">
        <v>593</v>
      </c>
      <c r="C1984" s="112" t="s">
        <v>1589</v>
      </c>
      <c r="D1984" s="21">
        <f t="shared" si="60"/>
        <v>0</v>
      </c>
      <c r="E1984" s="24">
        <f t="shared" si="61"/>
        <v>0</v>
      </c>
      <c r="F1984" s="104"/>
      <c r="G1984" s="104"/>
      <c r="H1984" s="113"/>
      <c r="I1984" s="113"/>
      <c r="J1984" s="106"/>
      <c r="K1984" s="107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1705</v>
      </c>
      <c r="B1985" s="111" t="s">
        <v>594</v>
      </c>
      <c r="C1985" s="112" t="s">
        <v>595</v>
      </c>
      <c r="D1985" s="21">
        <f t="shared" si="60"/>
        <v>0</v>
      </c>
      <c r="E1985" s="24">
        <f t="shared" si="61"/>
        <v>0</v>
      </c>
      <c r="F1985" s="104"/>
      <c r="G1985" s="104"/>
      <c r="H1985" s="105"/>
      <c r="I1985" s="105"/>
      <c r="J1985" s="31"/>
      <c r="K1985" s="32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1705</v>
      </c>
      <c r="B1986" s="111" t="s">
        <v>596</v>
      </c>
      <c r="C1986" s="112" t="s">
        <v>597</v>
      </c>
      <c r="D1986" s="21">
        <f t="shared" si="60"/>
        <v>17614.060000000001</v>
      </c>
      <c r="E1986" s="24">
        <f t="shared" si="61"/>
        <v>17614.060000000001</v>
      </c>
      <c r="F1986" s="104"/>
      <c r="G1986" s="104"/>
      <c r="H1986" s="105"/>
      <c r="I1986" s="105"/>
      <c r="J1986" s="106"/>
      <c r="K1986" s="107"/>
      <c r="L1986" s="105">
        <v>0</v>
      </c>
      <c r="M1986" s="105">
        <v>17614.060000000001</v>
      </c>
      <c r="N1986" s="106">
        <v>17614.060000000001</v>
      </c>
      <c r="O1986" s="107">
        <v>0</v>
      </c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1705</v>
      </c>
      <c r="B1987" s="111" t="s">
        <v>598</v>
      </c>
      <c r="C1987" s="112" t="s">
        <v>599</v>
      </c>
      <c r="D1987" s="21">
        <f t="shared" ref="D1987:D2050" si="62">F1987+H1987+J1988+L1987+N1987+P1987+R1987+T1987+V1987+X1987+Z1987+AB1987</f>
        <v>0</v>
      </c>
      <c r="E1987" s="24">
        <f t="shared" ref="E1987:E2050" si="63">G1987+I1987+K1988+M1987+O1987+Q1987+S1987+U1987+W1987+Y1987+AA1987+AC1987</f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1705</v>
      </c>
      <c r="B1988" s="111" t="s">
        <v>600</v>
      </c>
      <c r="C1988" s="112" t="s">
        <v>601</v>
      </c>
      <c r="D1988" s="21">
        <f t="shared" si="62"/>
        <v>0</v>
      </c>
      <c r="E1988" s="24">
        <f t="shared" si="63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1705</v>
      </c>
      <c r="B1989" s="111" t="s">
        <v>602</v>
      </c>
      <c r="C1989" s="112" t="s">
        <v>1669</v>
      </c>
      <c r="D1989" s="21">
        <f t="shared" si="62"/>
        <v>0</v>
      </c>
      <c r="E1989" s="24">
        <f t="shared" si="63"/>
        <v>0</v>
      </c>
      <c r="F1989" s="104"/>
      <c r="G1989" s="104"/>
      <c r="H1989" s="113"/>
      <c r="I1989" s="113"/>
      <c r="J1989" s="106"/>
      <c r="K1989" s="107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1705</v>
      </c>
      <c r="B1990" s="111" t="s">
        <v>1590</v>
      </c>
      <c r="C1990" s="112" t="s">
        <v>1591</v>
      </c>
      <c r="D1990" s="21">
        <f t="shared" si="62"/>
        <v>0</v>
      </c>
      <c r="E1990" s="24">
        <f t="shared" si="63"/>
        <v>0</v>
      </c>
      <c r="F1990" s="104"/>
      <c r="G1990" s="104"/>
      <c r="H1990" s="105"/>
      <c r="I1990" s="105"/>
      <c r="J1990" s="31"/>
      <c r="K1990" s="32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1705</v>
      </c>
      <c r="B1991" s="111" t="s">
        <v>603</v>
      </c>
      <c r="C1991" s="112" t="s">
        <v>604</v>
      </c>
      <c r="D1991" s="21">
        <f t="shared" si="62"/>
        <v>0</v>
      </c>
      <c r="E1991" s="24">
        <f t="shared" si="63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1705</v>
      </c>
      <c r="B1992" s="111" t="s">
        <v>605</v>
      </c>
      <c r="C1992" s="112" t="s">
        <v>606</v>
      </c>
      <c r="D1992" s="21">
        <f t="shared" si="62"/>
        <v>0</v>
      </c>
      <c r="E1992" s="24">
        <f t="shared" si="63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1705</v>
      </c>
      <c r="B1993" s="111" t="s">
        <v>607</v>
      </c>
      <c r="C1993" s="112" t="s">
        <v>608</v>
      </c>
      <c r="D1993" s="21">
        <f t="shared" si="62"/>
        <v>0</v>
      </c>
      <c r="E1993" s="24">
        <f t="shared" si="63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1705</v>
      </c>
      <c r="B1994" s="111" t="s">
        <v>609</v>
      </c>
      <c r="C1994" s="112" t="s">
        <v>610</v>
      </c>
      <c r="D1994" s="21">
        <f t="shared" si="62"/>
        <v>0</v>
      </c>
      <c r="E1994" s="24">
        <f t="shared" si="63"/>
        <v>0</v>
      </c>
      <c r="F1994" s="104"/>
      <c r="G1994" s="104"/>
      <c r="H1994" s="113"/>
      <c r="I1994" s="113"/>
      <c r="J1994" s="106"/>
      <c r="K1994" s="107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1705</v>
      </c>
      <c r="B1995" s="111" t="s">
        <v>611</v>
      </c>
      <c r="C1995" s="112" t="s">
        <v>612</v>
      </c>
      <c r="D1995" s="21">
        <f t="shared" si="62"/>
        <v>0</v>
      </c>
      <c r="E1995" s="24">
        <f t="shared" si="63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1705</v>
      </c>
      <c r="B1996" s="111" t="s">
        <v>613</v>
      </c>
      <c r="C1996" s="112" t="s">
        <v>614</v>
      </c>
      <c r="D1996" s="21">
        <f t="shared" si="62"/>
        <v>0</v>
      </c>
      <c r="E1996" s="24">
        <f t="shared" si="63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1705</v>
      </c>
      <c r="B1997" s="111" t="s">
        <v>615</v>
      </c>
      <c r="C1997" s="112" t="s">
        <v>616</v>
      </c>
      <c r="D1997" s="21">
        <f t="shared" si="62"/>
        <v>0</v>
      </c>
      <c r="E1997" s="24">
        <f t="shared" si="63"/>
        <v>0</v>
      </c>
      <c r="F1997" s="104"/>
      <c r="G1997" s="104"/>
      <c r="H1997" s="105"/>
      <c r="I1997" s="105"/>
      <c r="J1997" s="31"/>
      <c r="K1997" s="32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1705</v>
      </c>
      <c r="B1998" s="111" t="s">
        <v>617</v>
      </c>
      <c r="C1998" s="112" t="s">
        <v>618</v>
      </c>
      <c r="D1998" s="21">
        <f t="shared" si="62"/>
        <v>0</v>
      </c>
      <c r="E1998" s="24">
        <f t="shared" si="63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1705</v>
      </c>
      <c r="B1999" s="111" t="s">
        <v>619</v>
      </c>
      <c r="C1999" s="112" t="s">
        <v>620</v>
      </c>
      <c r="D1999" s="21">
        <f t="shared" si="62"/>
        <v>0</v>
      </c>
      <c r="E1999" s="24">
        <f t="shared" si="63"/>
        <v>53200</v>
      </c>
      <c r="F1999" s="104"/>
      <c r="G1999" s="104"/>
      <c r="H1999" s="113"/>
      <c r="I1999" s="113"/>
      <c r="J1999" s="106"/>
      <c r="K1999" s="107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1705</v>
      </c>
      <c r="B2000" s="111" t="s">
        <v>621</v>
      </c>
      <c r="C2000" s="112" t="s">
        <v>622</v>
      </c>
      <c r="D2000" s="21">
        <f t="shared" si="62"/>
        <v>1512150</v>
      </c>
      <c r="E2000" s="24">
        <f t="shared" si="63"/>
        <v>1832490.82</v>
      </c>
      <c r="F2000" s="104">
        <v>0</v>
      </c>
      <c r="G2000" s="104">
        <v>1574200</v>
      </c>
      <c r="H2000" s="113">
        <v>0</v>
      </c>
      <c r="I2000" s="113">
        <v>0</v>
      </c>
      <c r="J2000" s="31">
        <v>0</v>
      </c>
      <c r="K2000" s="32">
        <v>53200</v>
      </c>
      <c r="L2000" s="113">
        <v>0</v>
      </c>
      <c r="M2000" s="113">
        <v>33000</v>
      </c>
      <c r="N2000" s="31">
        <v>0</v>
      </c>
      <c r="O2000" s="32">
        <v>16250</v>
      </c>
      <c r="P2000" s="113">
        <v>0</v>
      </c>
      <c r="Q2000" s="113">
        <v>15700</v>
      </c>
      <c r="R2000" s="31">
        <v>1512150</v>
      </c>
      <c r="S2000" s="32">
        <v>11250</v>
      </c>
      <c r="T2000" s="113">
        <v>0</v>
      </c>
      <c r="U2000" s="113">
        <v>12700</v>
      </c>
      <c r="V2000" s="31">
        <v>0</v>
      </c>
      <c r="W2000" s="32">
        <v>19600</v>
      </c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1705</v>
      </c>
      <c r="B2001" s="111" t="s">
        <v>623</v>
      </c>
      <c r="C2001" s="112" t="s">
        <v>624</v>
      </c>
      <c r="D2001" s="21">
        <f t="shared" si="62"/>
        <v>2279569.5699999998</v>
      </c>
      <c r="E2001" s="24">
        <f t="shared" si="63"/>
        <v>3354922.71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>
        <v>0</v>
      </c>
      <c r="K2001" s="32">
        <v>149790.82</v>
      </c>
      <c r="L2001" s="113">
        <v>0</v>
      </c>
      <c r="M2001" s="113">
        <v>409912.79</v>
      </c>
      <c r="N2001" s="31">
        <v>0</v>
      </c>
      <c r="O2001" s="32">
        <v>433312.46</v>
      </c>
      <c r="P2001" s="113">
        <v>0</v>
      </c>
      <c r="Q2001" s="113">
        <v>674647.12</v>
      </c>
      <c r="R2001" s="31">
        <v>0</v>
      </c>
      <c r="S2001" s="32">
        <v>884357.78</v>
      </c>
      <c r="T2001" s="113">
        <v>2149809.63</v>
      </c>
      <c r="U2001" s="113">
        <v>210670.11</v>
      </c>
      <c r="V2001" s="31">
        <v>129759.94</v>
      </c>
      <c r="W2001" s="32">
        <v>129759.94</v>
      </c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1705</v>
      </c>
      <c r="B2002" s="111" t="s">
        <v>625</v>
      </c>
      <c r="C2002" s="112" t="s">
        <v>626</v>
      </c>
      <c r="D2002" s="21">
        <f t="shared" si="62"/>
        <v>0</v>
      </c>
      <c r="E2002" s="24">
        <f t="shared" si="63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1705</v>
      </c>
      <c r="B2003" s="111" t="s">
        <v>627</v>
      </c>
      <c r="C2003" s="112" t="s">
        <v>628</v>
      </c>
      <c r="D2003" s="21">
        <f t="shared" si="62"/>
        <v>0</v>
      </c>
      <c r="E2003" s="24">
        <f t="shared" si="63"/>
        <v>253210</v>
      </c>
      <c r="F2003" s="104">
        <v>0</v>
      </c>
      <c r="G2003" s="104">
        <v>1921</v>
      </c>
      <c r="H2003" s="113">
        <v>0</v>
      </c>
      <c r="I2003" s="113">
        <v>0</v>
      </c>
      <c r="J2003" s="31">
        <v>0</v>
      </c>
      <c r="K2003" s="32">
        <v>0</v>
      </c>
      <c r="L2003" s="113">
        <v>0</v>
      </c>
      <c r="M2003" s="113">
        <v>4108</v>
      </c>
      <c r="N2003" s="31">
        <v>0</v>
      </c>
      <c r="O2003" s="32">
        <v>2578</v>
      </c>
      <c r="P2003" s="113">
        <v>0</v>
      </c>
      <c r="Q2003" s="113">
        <v>5279</v>
      </c>
      <c r="R2003" s="31">
        <v>0</v>
      </c>
      <c r="S2003" s="32">
        <v>3151</v>
      </c>
      <c r="T2003" s="113">
        <v>0</v>
      </c>
      <c r="U2003" s="113">
        <v>5005</v>
      </c>
      <c r="V2003" s="31">
        <v>0</v>
      </c>
      <c r="W2003" s="32">
        <v>0</v>
      </c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1705</v>
      </c>
      <c r="B2004" s="111" t="s">
        <v>629</v>
      </c>
      <c r="C2004" s="112" t="s">
        <v>630</v>
      </c>
      <c r="D2004" s="21">
        <f t="shared" si="62"/>
        <v>3574</v>
      </c>
      <c r="E2004" s="24">
        <f t="shared" si="63"/>
        <v>2389656.64</v>
      </c>
      <c r="F2004" s="104">
        <v>0</v>
      </c>
      <c r="G2004" s="104">
        <v>199246</v>
      </c>
      <c r="H2004" s="113">
        <v>0</v>
      </c>
      <c r="I2004" s="113">
        <v>254545.5</v>
      </c>
      <c r="J2004" s="31">
        <v>0</v>
      </c>
      <c r="K2004" s="32">
        <v>231168</v>
      </c>
      <c r="L2004" s="113">
        <v>3574</v>
      </c>
      <c r="M2004" s="113">
        <v>154572</v>
      </c>
      <c r="N2004" s="31">
        <v>0</v>
      </c>
      <c r="O2004" s="32">
        <v>574080.14</v>
      </c>
      <c r="P2004" s="113">
        <v>0</v>
      </c>
      <c r="Q2004" s="113">
        <v>423602</v>
      </c>
      <c r="R2004" s="31">
        <v>0</v>
      </c>
      <c r="S2004" s="32">
        <v>213172</v>
      </c>
      <c r="T2004" s="113">
        <v>0</v>
      </c>
      <c r="U2004" s="113">
        <v>201567</v>
      </c>
      <c r="V2004" s="31">
        <v>0</v>
      </c>
      <c r="W2004" s="32">
        <v>224096</v>
      </c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1705</v>
      </c>
      <c r="B2005" s="111" t="s">
        <v>631</v>
      </c>
      <c r="C2005" s="112" t="s">
        <v>632</v>
      </c>
      <c r="D2005" s="21">
        <f t="shared" si="62"/>
        <v>4536</v>
      </c>
      <c r="E2005" s="24">
        <f t="shared" si="63"/>
        <v>805753.11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>
        <v>0</v>
      </c>
      <c r="K2005" s="32">
        <v>144776</v>
      </c>
      <c r="L2005" s="113">
        <v>0</v>
      </c>
      <c r="M2005" s="113">
        <v>102299</v>
      </c>
      <c r="N2005" s="31">
        <v>0</v>
      </c>
      <c r="O2005" s="32">
        <v>68625</v>
      </c>
      <c r="P2005" s="113">
        <v>0</v>
      </c>
      <c r="Q2005" s="113">
        <v>96782</v>
      </c>
      <c r="R2005" s="31">
        <v>0</v>
      </c>
      <c r="S2005" s="32">
        <v>66420</v>
      </c>
      <c r="T2005" s="113">
        <v>4536</v>
      </c>
      <c r="U2005" s="113">
        <v>78582</v>
      </c>
      <c r="V2005" s="31">
        <v>0</v>
      </c>
      <c r="W2005" s="32">
        <v>93058</v>
      </c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1705</v>
      </c>
      <c r="B2006" s="111" t="s">
        <v>633</v>
      </c>
      <c r="C2006" s="112" t="s">
        <v>1592</v>
      </c>
      <c r="D2006" s="21">
        <f t="shared" si="62"/>
        <v>0</v>
      </c>
      <c r="E2006" s="24">
        <f t="shared" si="63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1705</v>
      </c>
      <c r="B2007" s="111" t="s">
        <v>634</v>
      </c>
      <c r="C2007" s="112" t="s">
        <v>1593</v>
      </c>
      <c r="D2007" s="21">
        <f t="shared" si="62"/>
        <v>0</v>
      </c>
      <c r="E2007" s="24">
        <f t="shared" si="63"/>
        <v>0</v>
      </c>
      <c r="F2007" s="104"/>
      <c r="G2007" s="104"/>
      <c r="H2007" s="105"/>
      <c r="I2007" s="105"/>
      <c r="J2007" s="31"/>
      <c r="K2007" s="32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1705</v>
      </c>
      <c r="B2008" s="111" t="s">
        <v>635</v>
      </c>
      <c r="C2008" s="112" t="s">
        <v>636</v>
      </c>
      <c r="D2008" s="21">
        <f t="shared" si="62"/>
        <v>0</v>
      </c>
      <c r="E2008" s="24">
        <f t="shared" si="63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1705</v>
      </c>
      <c r="B2009" s="111" t="s">
        <v>637</v>
      </c>
      <c r="C2009" s="112" t="s">
        <v>638</v>
      </c>
      <c r="D2009" s="21">
        <f t="shared" si="62"/>
        <v>0</v>
      </c>
      <c r="E2009" s="24">
        <f t="shared" si="63"/>
        <v>485736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1705</v>
      </c>
      <c r="B2010" s="111" t="s">
        <v>639</v>
      </c>
      <c r="C2010" s="112" t="s">
        <v>640</v>
      </c>
      <c r="D2010" s="21">
        <f t="shared" si="62"/>
        <v>73626.14</v>
      </c>
      <c r="E2010" s="24">
        <f t="shared" si="63"/>
        <v>3772844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>
        <v>0</v>
      </c>
      <c r="K2010" s="107">
        <v>485736</v>
      </c>
      <c r="L2010" s="105">
        <v>0</v>
      </c>
      <c r="M2010" s="105">
        <v>490342</v>
      </c>
      <c r="N2010" s="106">
        <v>43367.64</v>
      </c>
      <c r="O2010" s="107">
        <v>394751</v>
      </c>
      <c r="P2010" s="105">
        <v>0</v>
      </c>
      <c r="Q2010" s="105">
        <v>526164.5</v>
      </c>
      <c r="R2010" s="106">
        <v>0</v>
      </c>
      <c r="S2010" s="107">
        <v>410242</v>
      </c>
      <c r="T2010" s="105">
        <v>0</v>
      </c>
      <c r="U2010" s="105">
        <v>449890</v>
      </c>
      <c r="V2010" s="106">
        <v>1800</v>
      </c>
      <c r="W2010" s="107">
        <v>438596.5</v>
      </c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1705</v>
      </c>
      <c r="B2011" s="111" t="s">
        <v>641</v>
      </c>
      <c r="C2011" s="112" t="s">
        <v>642</v>
      </c>
      <c r="D2011" s="21">
        <f t="shared" si="62"/>
        <v>84887.66</v>
      </c>
      <c r="E2011" s="24">
        <f t="shared" si="63"/>
        <v>1161349.23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>
        <v>0</v>
      </c>
      <c r="K2011" s="107">
        <v>123942.5</v>
      </c>
      <c r="L2011" s="105">
        <v>0</v>
      </c>
      <c r="M2011" s="105">
        <v>92562</v>
      </c>
      <c r="N2011" s="106">
        <v>0</v>
      </c>
      <c r="O2011" s="107">
        <v>122682.5</v>
      </c>
      <c r="P2011" s="105">
        <v>0</v>
      </c>
      <c r="Q2011" s="105">
        <v>165876.23000000001</v>
      </c>
      <c r="R2011" s="106">
        <v>0</v>
      </c>
      <c r="S2011" s="107">
        <v>170453</v>
      </c>
      <c r="T2011" s="105">
        <v>0</v>
      </c>
      <c r="U2011" s="105">
        <v>85784.5</v>
      </c>
      <c r="V2011" s="106">
        <v>0</v>
      </c>
      <c r="W2011" s="107">
        <v>181876</v>
      </c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1705</v>
      </c>
      <c r="B2012" s="111" t="s">
        <v>643</v>
      </c>
      <c r="C2012" s="112" t="s">
        <v>644</v>
      </c>
      <c r="D2012" s="21">
        <f t="shared" si="62"/>
        <v>349775.71</v>
      </c>
      <c r="E2012" s="24">
        <f t="shared" si="63"/>
        <v>96945.36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>
        <v>48266.55</v>
      </c>
      <c r="K2012" s="107">
        <v>0</v>
      </c>
      <c r="L2012" s="105">
        <v>33231.660000000003</v>
      </c>
      <c r="M2012" s="105">
        <v>0</v>
      </c>
      <c r="N2012" s="106">
        <v>43367.64</v>
      </c>
      <c r="O2012" s="107">
        <v>0</v>
      </c>
      <c r="P2012" s="105">
        <v>38626.730000000003</v>
      </c>
      <c r="Q2012" s="105">
        <v>0</v>
      </c>
      <c r="R2012" s="106">
        <v>52174.13</v>
      </c>
      <c r="S2012" s="107">
        <v>0</v>
      </c>
      <c r="T2012" s="105">
        <v>65592.03</v>
      </c>
      <c r="U2012" s="105">
        <v>0</v>
      </c>
      <c r="V2012" s="106">
        <v>64983.08</v>
      </c>
      <c r="W2012" s="107">
        <v>0</v>
      </c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1705</v>
      </c>
      <c r="B2013" s="111" t="s">
        <v>645</v>
      </c>
      <c r="C2013" s="112" t="s">
        <v>646</v>
      </c>
      <c r="D2013" s="21">
        <f t="shared" si="62"/>
        <v>27055.98</v>
      </c>
      <c r="E2013" s="24">
        <f t="shared" si="63"/>
        <v>395111.18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106">
        <v>0</v>
      </c>
      <c r="K2013" s="107">
        <v>60324.25</v>
      </c>
      <c r="L2013" s="113">
        <v>0</v>
      </c>
      <c r="M2013" s="113">
        <v>15802.66</v>
      </c>
      <c r="N2013" s="31">
        <v>0</v>
      </c>
      <c r="O2013" s="32">
        <v>25075.34</v>
      </c>
      <c r="P2013" s="105">
        <v>0</v>
      </c>
      <c r="Q2013" s="105">
        <v>119059.66</v>
      </c>
      <c r="R2013" s="31">
        <v>0</v>
      </c>
      <c r="S2013" s="32">
        <v>31647.14</v>
      </c>
      <c r="T2013" s="113">
        <v>0</v>
      </c>
      <c r="U2013" s="113">
        <v>60475.14</v>
      </c>
      <c r="V2013" s="31">
        <v>0</v>
      </c>
      <c r="W2013" s="32">
        <v>63080.85</v>
      </c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1705</v>
      </c>
      <c r="B2014" s="111" t="s">
        <v>647</v>
      </c>
      <c r="C2014" s="112" t="s">
        <v>648</v>
      </c>
      <c r="D2014" s="21">
        <f t="shared" si="62"/>
        <v>0</v>
      </c>
      <c r="E2014" s="24">
        <f t="shared" si="63"/>
        <v>333047</v>
      </c>
      <c r="F2014" s="104">
        <v>0</v>
      </c>
      <c r="G2014" s="104">
        <v>19769</v>
      </c>
      <c r="H2014" s="113">
        <v>0</v>
      </c>
      <c r="I2014" s="113">
        <v>48035</v>
      </c>
      <c r="J2014" s="31">
        <v>0</v>
      </c>
      <c r="K2014" s="32">
        <v>46155</v>
      </c>
      <c r="L2014" s="113">
        <v>0</v>
      </c>
      <c r="M2014" s="113">
        <v>49492</v>
      </c>
      <c r="N2014" s="31">
        <v>0</v>
      </c>
      <c r="O2014" s="32">
        <v>32167</v>
      </c>
      <c r="P2014" s="113">
        <v>0</v>
      </c>
      <c r="Q2014" s="113">
        <v>48810</v>
      </c>
      <c r="R2014" s="31">
        <v>0</v>
      </c>
      <c r="S2014" s="32">
        <v>41585</v>
      </c>
      <c r="T2014" s="113">
        <v>0</v>
      </c>
      <c r="U2014" s="113">
        <v>17077</v>
      </c>
      <c r="V2014" s="31">
        <v>0</v>
      </c>
      <c r="W2014" s="32">
        <v>39616</v>
      </c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1705</v>
      </c>
      <c r="B2015" s="111" t="s">
        <v>649</v>
      </c>
      <c r="C2015" s="112" t="s">
        <v>650</v>
      </c>
      <c r="D2015" s="21">
        <f t="shared" si="62"/>
        <v>0</v>
      </c>
      <c r="E2015" s="24">
        <f t="shared" si="63"/>
        <v>409360</v>
      </c>
      <c r="F2015" s="104">
        <v>0</v>
      </c>
      <c r="G2015" s="104">
        <v>49753</v>
      </c>
      <c r="H2015" s="113">
        <v>0</v>
      </c>
      <c r="I2015" s="113">
        <v>48709</v>
      </c>
      <c r="J2015" s="31">
        <v>0</v>
      </c>
      <c r="K2015" s="32">
        <v>36496</v>
      </c>
      <c r="L2015" s="113">
        <v>0</v>
      </c>
      <c r="M2015" s="113">
        <v>58843</v>
      </c>
      <c r="N2015" s="31">
        <v>0</v>
      </c>
      <c r="O2015" s="32">
        <v>38534</v>
      </c>
      <c r="P2015" s="113">
        <v>0</v>
      </c>
      <c r="Q2015" s="113">
        <v>62271</v>
      </c>
      <c r="R2015" s="31">
        <v>0</v>
      </c>
      <c r="S2015" s="32">
        <v>19699</v>
      </c>
      <c r="T2015" s="113">
        <v>0</v>
      </c>
      <c r="U2015" s="113">
        <v>22941</v>
      </c>
      <c r="V2015" s="31">
        <v>0</v>
      </c>
      <c r="W2015" s="32">
        <v>31862</v>
      </c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1705</v>
      </c>
      <c r="B2016" s="111" t="s">
        <v>651</v>
      </c>
      <c r="C2016" s="112" t="s">
        <v>652</v>
      </c>
      <c r="D2016" s="21">
        <f t="shared" si="62"/>
        <v>393.5</v>
      </c>
      <c r="E2016" s="24">
        <f t="shared" si="63"/>
        <v>571414</v>
      </c>
      <c r="F2016" s="104">
        <v>0</v>
      </c>
      <c r="G2016" s="104">
        <v>66558</v>
      </c>
      <c r="H2016" s="113">
        <v>0</v>
      </c>
      <c r="I2016" s="113">
        <v>73108</v>
      </c>
      <c r="J2016" s="31">
        <v>0</v>
      </c>
      <c r="K2016" s="32">
        <v>76748</v>
      </c>
      <c r="L2016" s="113">
        <v>0</v>
      </c>
      <c r="M2016" s="113">
        <v>73252</v>
      </c>
      <c r="N2016" s="31">
        <v>393.5</v>
      </c>
      <c r="O2016" s="32">
        <v>70293</v>
      </c>
      <c r="P2016" s="113">
        <v>0</v>
      </c>
      <c r="Q2016" s="113">
        <v>87936</v>
      </c>
      <c r="R2016" s="31">
        <v>0</v>
      </c>
      <c r="S2016" s="32">
        <v>48879</v>
      </c>
      <c r="T2016" s="113">
        <v>0</v>
      </c>
      <c r="U2016" s="113">
        <v>68747</v>
      </c>
      <c r="V2016" s="31">
        <v>0</v>
      </c>
      <c r="W2016" s="32">
        <v>58404</v>
      </c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1705</v>
      </c>
      <c r="B2017" s="111" t="s">
        <v>653</v>
      </c>
      <c r="C2017" s="112" t="s">
        <v>1594</v>
      </c>
      <c r="D2017" s="21">
        <f t="shared" si="62"/>
        <v>2312.4499999999998</v>
      </c>
      <c r="E2017" s="24">
        <f t="shared" si="63"/>
        <v>209108.1</v>
      </c>
      <c r="F2017" s="104">
        <v>0</v>
      </c>
      <c r="G2017" s="104">
        <v>29316</v>
      </c>
      <c r="H2017" s="113">
        <v>0</v>
      </c>
      <c r="I2017" s="113">
        <v>21802</v>
      </c>
      <c r="J2017" s="31">
        <v>0</v>
      </c>
      <c r="K2017" s="32">
        <v>24237</v>
      </c>
      <c r="L2017" s="113">
        <v>0</v>
      </c>
      <c r="M2017" s="113">
        <v>0</v>
      </c>
      <c r="N2017" s="31">
        <v>0</v>
      </c>
      <c r="O2017" s="32">
        <v>12425</v>
      </c>
      <c r="P2017" s="113">
        <v>0</v>
      </c>
      <c r="Q2017" s="113">
        <v>93538.1</v>
      </c>
      <c r="R2017" s="31">
        <v>0</v>
      </c>
      <c r="S2017" s="32">
        <v>15494</v>
      </c>
      <c r="T2017" s="113">
        <v>0</v>
      </c>
      <c r="U2017" s="113">
        <v>27524</v>
      </c>
      <c r="V2017" s="31">
        <v>0</v>
      </c>
      <c r="W2017" s="32">
        <v>9009</v>
      </c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1705</v>
      </c>
      <c r="B2018" s="111" t="s">
        <v>654</v>
      </c>
      <c r="C2018" s="112" t="s">
        <v>1595</v>
      </c>
      <c r="D2018" s="21">
        <f t="shared" si="62"/>
        <v>47342.38</v>
      </c>
      <c r="E2018" s="24">
        <f t="shared" si="63"/>
        <v>7164.2999999999993</v>
      </c>
      <c r="F2018" s="104">
        <v>7192.22</v>
      </c>
      <c r="G2018" s="104">
        <v>0</v>
      </c>
      <c r="H2018" s="113">
        <v>1870.93</v>
      </c>
      <c r="I2018" s="113">
        <v>0</v>
      </c>
      <c r="J2018" s="31">
        <v>2312.4499999999998</v>
      </c>
      <c r="K2018" s="32">
        <v>0</v>
      </c>
      <c r="L2018" s="113">
        <v>8870.23</v>
      </c>
      <c r="M2018" s="113">
        <v>0</v>
      </c>
      <c r="N2018" s="31">
        <v>393.5</v>
      </c>
      <c r="O2018" s="32">
        <v>0</v>
      </c>
      <c r="P2018" s="113">
        <v>4009.64</v>
      </c>
      <c r="Q2018" s="113">
        <v>0</v>
      </c>
      <c r="R2018" s="31">
        <v>5566.06</v>
      </c>
      <c r="S2018" s="32">
        <v>0</v>
      </c>
      <c r="T2018" s="113">
        <v>15177.02</v>
      </c>
      <c r="U2018" s="113">
        <v>2273.27</v>
      </c>
      <c r="V2018" s="31">
        <v>4262.78</v>
      </c>
      <c r="W2018" s="32">
        <v>0</v>
      </c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1705</v>
      </c>
      <c r="B2019" s="111" t="s">
        <v>655</v>
      </c>
      <c r="C2019" s="112" t="s">
        <v>1596</v>
      </c>
      <c r="D2019" s="21">
        <f t="shared" si="62"/>
        <v>1171.93</v>
      </c>
      <c r="E2019" s="24">
        <f t="shared" si="63"/>
        <v>31670.259999999995</v>
      </c>
      <c r="F2019" s="104">
        <v>0</v>
      </c>
      <c r="G2019" s="104">
        <v>2957.15</v>
      </c>
      <c r="H2019" s="105">
        <v>0</v>
      </c>
      <c r="I2019" s="105">
        <v>2685.47</v>
      </c>
      <c r="J2019" s="31">
        <v>0</v>
      </c>
      <c r="K2019" s="32">
        <v>4891.03</v>
      </c>
      <c r="L2019" s="105">
        <v>1171.93</v>
      </c>
      <c r="M2019" s="105">
        <v>10102.24</v>
      </c>
      <c r="N2019" s="106">
        <v>0</v>
      </c>
      <c r="O2019" s="107">
        <v>0</v>
      </c>
      <c r="P2019" s="113">
        <v>0</v>
      </c>
      <c r="Q2019" s="113">
        <v>1750.87</v>
      </c>
      <c r="R2019" s="106">
        <v>0</v>
      </c>
      <c r="S2019" s="107">
        <v>5472.76</v>
      </c>
      <c r="T2019" s="105">
        <v>0</v>
      </c>
      <c r="U2019" s="105">
        <v>8358.1299999999992</v>
      </c>
      <c r="V2019" s="106">
        <v>0</v>
      </c>
      <c r="W2019" s="107">
        <v>343.64</v>
      </c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1705</v>
      </c>
      <c r="B2020" s="111" t="s">
        <v>656</v>
      </c>
      <c r="C2020" s="112" t="s">
        <v>1597</v>
      </c>
      <c r="D2020" s="21">
        <f t="shared" si="62"/>
        <v>0</v>
      </c>
      <c r="E2020" s="24">
        <f t="shared" si="63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1705</v>
      </c>
      <c r="B2021" s="111" t="s">
        <v>657</v>
      </c>
      <c r="C2021" s="112" t="s">
        <v>658</v>
      </c>
      <c r="D2021" s="21">
        <f t="shared" si="62"/>
        <v>0</v>
      </c>
      <c r="E2021" s="24">
        <f t="shared" si="63"/>
        <v>0</v>
      </c>
      <c r="F2021" s="104"/>
      <c r="G2021" s="104"/>
      <c r="H2021" s="113"/>
      <c r="I2021" s="113"/>
      <c r="J2021" s="106"/>
      <c r="K2021" s="107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1705</v>
      </c>
      <c r="B2022" s="111" t="s">
        <v>659</v>
      </c>
      <c r="C2022" s="112" t="s">
        <v>660</v>
      </c>
      <c r="D2022" s="21">
        <f t="shared" si="62"/>
        <v>0</v>
      </c>
      <c r="E2022" s="24">
        <f t="shared" si="63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1705</v>
      </c>
      <c r="B2023" s="111" t="s">
        <v>661</v>
      </c>
      <c r="C2023" s="112" t="s">
        <v>662</v>
      </c>
      <c r="D2023" s="21">
        <f t="shared" si="62"/>
        <v>0</v>
      </c>
      <c r="E2023" s="24">
        <f t="shared" si="63"/>
        <v>4286257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1705</v>
      </c>
      <c r="B2024" s="111" t="s">
        <v>663</v>
      </c>
      <c r="C2024" s="112" t="s">
        <v>664</v>
      </c>
      <c r="D2024" s="21">
        <f t="shared" si="62"/>
        <v>31330</v>
      </c>
      <c r="E2024" s="24">
        <f t="shared" si="63"/>
        <v>34521127</v>
      </c>
      <c r="F2024" s="104">
        <v>0</v>
      </c>
      <c r="G2024" s="104">
        <v>3995630</v>
      </c>
      <c r="H2024" s="113">
        <v>0</v>
      </c>
      <c r="I2024" s="113">
        <v>4319517</v>
      </c>
      <c r="J2024" s="31">
        <v>0</v>
      </c>
      <c r="K2024" s="32">
        <v>4286257</v>
      </c>
      <c r="L2024" s="113">
        <v>0</v>
      </c>
      <c r="M2024" s="113">
        <v>4307803</v>
      </c>
      <c r="N2024" s="31">
        <v>0</v>
      </c>
      <c r="O2024" s="32">
        <v>3985200</v>
      </c>
      <c r="P2024" s="113">
        <v>0</v>
      </c>
      <c r="Q2024" s="113">
        <v>4420461</v>
      </c>
      <c r="R2024" s="31">
        <v>0</v>
      </c>
      <c r="S2024" s="32">
        <v>3799879</v>
      </c>
      <c r="T2024" s="113">
        <v>0</v>
      </c>
      <c r="U2024" s="113">
        <v>3908138</v>
      </c>
      <c r="V2024" s="31">
        <v>31330</v>
      </c>
      <c r="W2024" s="32">
        <v>3991650</v>
      </c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1705</v>
      </c>
      <c r="B2025" s="111" t="s">
        <v>665</v>
      </c>
      <c r="C2025" s="112" t="s">
        <v>666</v>
      </c>
      <c r="D2025" s="21">
        <f t="shared" si="62"/>
        <v>136564</v>
      </c>
      <c r="E2025" s="24">
        <f t="shared" si="63"/>
        <v>12670365</v>
      </c>
      <c r="F2025" s="104">
        <v>0</v>
      </c>
      <c r="G2025" s="104">
        <v>1851840</v>
      </c>
      <c r="H2025" s="113">
        <v>0</v>
      </c>
      <c r="I2025" s="113">
        <v>1974333</v>
      </c>
      <c r="J2025" s="31">
        <v>0</v>
      </c>
      <c r="K2025" s="32">
        <v>1792849</v>
      </c>
      <c r="L2025" s="113">
        <v>0</v>
      </c>
      <c r="M2025" s="113">
        <v>1300919</v>
      </c>
      <c r="N2025" s="31">
        <v>0</v>
      </c>
      <c r="O2025" s="32">
        <v>1308334</v>
      </c>
      <c r="P2025" s="113">
        <v>0</v>
      </c>
      <c r="Q2025" s="113">
        <v>1405603</v>
      </c>
      <c r="R2025" s="31">
        <v>0</v>
      </c>
      <c r="S2025" s="32">
        <v>1638951</v>
      </c>
      <c r="T2025" s="113">
        <v>0</v>
      </c>
      <c r="U2025" s="113">
        <v>1659406</v>
      </c>
      <c r="V2025" s="31">
        <v>136564</v>
      </c>
      <c r="W2025" s="32">
        <v>1513767</v>
      </c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1705</v>
      </c>
      <c r="B2026" s="111" t="s">
        <v>667</v>
      </c>
      <c r="C2026" s="112" t="s">
        <v>668</v>
      </c>
      <c r="D2026" s="21">
        <f t="shared" si="62"/>
        <v>0</v>
      </c>
      <c r="E2026" s="24">
        <f t="shared" si="63"/>
        <v>140916</v>
      </c>
      <c r="F2026" s="104">
        <v>0</v>
      </c>
      <c r="G2026" s="104">
        <v>13732</v>
      </c>
      <c r="H2026" s="105">
        <v>0</v>
      </c>
      <c r="I2026" s="105">
        <v>14356</v>
      </c>
      <c r="J2026" s="31">
        <v>0</v>
      </c>
      <c r="K2026" s="32">
        <v>17212</v>
      </c>
      <c r="L2026" s="105">
        <v>0</v>
      </c>
      <c r="M2026" s="105">
        <v>12102</v>
      </c>
      <c r="N2026" s="106">
        <v>0</v>
      </c>
      <c r="O2026" s="107">
        <v>12460</v>
      </c>
      <c r="P2026" s="113">
        <v>0</v>
      </c>
      <c r="Q2026" s="113">
        <v>24345</v>
      </c>
      <c r="R2026" s="106">
        <v>0</v>
      </c>
      <c r="S2026" s="107">
        <v>25874</v>
      </c>
      <c r="T2026" s="105">
        <v>0</v>
      </c>
      <c r="U2026" s="105">
        <v>14448</v>
      </c>
      <c r="V2026" s="106">
        <v>0</v>
      </c>
      <c r="W2026" s="107">
        <v>23599</v>
      </c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1705</v>
      </c>
      <c r="B2027" s="111" t="s">
        <v>669</v>
      </c>
      <c r="C2027" s="112" t="s">
        <v>670</v>
      </c>
      <c r="D2027" s="21">
        <f t="shared" si="62"/>
        <v>0</v>
      </c>
      <c r="E2027" s="24">
        <f t="shared" si="63"/>
        <v>0</v>
      </c>
      <c r="F2027" s="104"/>
      <c r="G2027" s="104"/>
      <c r="H2027" s="113"/>
      <c r="I2027" s="113"/>
      <c r="J2027" s="106"/>
      <c r="K2027" s="107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1705</v>
      </c>
      <c r="B2028" s="111" t="s">
        <v>671</v>
      </c>
      <c r="C2028" s="112" t="s">
        <v>1598</v>
      </c>
      <c r="D2028" s="21">
        <f t="shared" si="62"/>
        <v>0</v>
      </c>
      <c r="E2028" s="24">
        <f t="shared" si="63"/>
        <v>3469160.08</v>
      </c>
      <c r="F2028" s="104"/>
      <c r="G2028" s="104"/>
      <c r="H2028" s="105"/>
      <c r="I2028" s="105"/>
      <c r="J2028" s="31"/>
      <c r="K2028" s="32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1705</v>
      </c>
      <c r="B2029" s="111" t="s">
        <v>672</v>
      </c>
      <c r="C2029" s="112" t="s">
        <v>673</v>
      </c>
      <c r="D2029" s="21">
        <f t="shared" si="62"/>
        <v>4286257</v>
      </c>
      <c r="E2029" s="24">
        <f t="shared" si="63"/>
        <v>10964141.050000001</v>
      </c>
      <c r="F2029" s="104"/>
      <c r="G2029" s="104"/>
      <c r="H2029" s="113"/>
      <c r="I2029" s="113"/>
      <c r="J2029" s="106">
        <v>0</v>
      </c>
      <c r="K2029" s="107">
        <v>3469160.08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0</v>
      </c>
      <c r="S2029" s="32">
        <v>0</v>
      </c>
      <c r="T2029" s="113">
        <v>0</v>
      </c>
      <c r="U2029" s="113">
        <v>0</v>
      </c>
      <c r="V2029" s="31">
        <v>0</v>
      </c>
      <c r="W2029" s="32">
        <v>0</v>
      </c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1705</v>
      </c>
      <c r="B2030" s="111" t="s">
        <v>674</v>
      </c>
      <c r="C2030" s="112" t="s">
        <v>675</v>
      </c>
      <c r="D2030" s="21">
        <f t="shared" si="62"/>
        <v>37767435.030000001</v>
      </c>
      <c r="E2030" s="24">
        <f t="shared" si="63"/>
        <v>56575044.829999998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>
        <v>4286257</v>
      </c>
      <c r="K2030" s="32">
        <v>10964141.050000001</v>
      </c>
      <c r="L2030" s="113">
        <v>9346960.0299999993</v>
      </c>
      <c r="M2030" s="113">
        <v>6235317.7400000002</v>
      </c>
      <c r="N2030" s="31">
        <v>3985200</v>
      </c>
      <c r="O2030" s="32">
        <v>7789095.9699999997</v>
      </c>
      <c r="P2030" s="113">
        <v>4420461</v>
      </c>
      <c r="Q2030" s="113">
        <v>202456.83</v>
      </c>
      <c r="R2030" s="31">
        <v>3799879</v>
      </c>
      <c r="S2030" s="32">
        <v>115507.18</v>
      </c>
      <c r="T2030" s="113">
        <v>3908138</v>
      </c>
      <c r="U2030" s="113">
        <v>1229652</v>
      </c>
      <c r="V2030" s="31">
        <v>3991650</v>
      </c>
      <c r="W2030" s="32">
        <v>2588457.88</v>
      </c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1705</v>
      </c>
      <c r="B2031" s="111" t="s">
        <v>676</v>
      </c>
      <c r="C2031" s="112" t="s">
        <v>677</v>
      </c>
      <c r="D2031" s="21">
        <f t="shared" si="62"/>
        <v>97831</v>
      </c>
      <c r="E2031" s="24">
        <f t="shared" si="63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1705</v>
      </c>
      <c r="B2032" s="111" t="s">
        <v>678</v>
      </c>
      <c r="C2032" s="112" t="s">
        <v>679</v>
      </c>
      <c r="D2032" s="21">
        <f t="shared" si="62"/>
        <v>1740161</v>
      </c>
      <c r="E2032" s="24">
        <f t="shared" si="63"/>
        <v>7798052.0299999993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>
        <v>97831</v>
      </c>
      <c r="K2032" s="32">
        <v>0</v>
      </c>
      <c r="L2032" s="113">
        <v>312494</v>
      </c>
      <c r="M2032" s="113">
        <v>1812154.19</v>
      </c>
      <c r="N2032" s="31">
        <v>196353</v>
      </c>
      <c r="O2032" s="32">
        <v>1812154.18</v>
      </c>
      <c r="P2032" s="113">
        <v>234657</v>
      </c>
      <c r="Q2032" s="113">
        <v>0</v>
      </c>
      <c r="R2032" s="31">
        <v>264208</v>
      </c>
      <c r="S2032" s="32">
        <v>0</v>
      </c>
      <c r="T2032" s="113">
        <v>201234</v>
      </c>
      <c r="U2032" s="113">
        <v>11364</v>
      </c>
      <c r="V2032" s="31">
        <v>286577</v>
      </c>
      <c r="W2032" s="32">
        <v>14650</v>
      </c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1705</v>
      </c>
      <c r="B2033" s="111" t="s">
        <v>680</v>
      </c>
      <c r="C2033" s="112" t="s">
        <v>681</v>
      </c>
      <c r="D2033" s="21">
        <f t="shared" si="62"/>
        <v>44999.65</v>
      </c>
      <c r="E2033" s="24">
        <f t="shared" si="63"/>
        <v>2224072.4900000002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>
        <v>0</v>
      </c>
      <c r="K2033" s="32">
        <v>124469.6</v>
      </c>
      <c r="L2033" s="113">
        <v>0</v>
      </c>
      <c r="M2033" s="113">
        <v>151984.67000000001</v>
      </c>
      <c r="N2033" s="31">
        <v>0</v>
      </c>
      <c r="O2033" s="32">
        <v>96137</v>
      </c>
      <c r="P2033" s="113">
        <v>0</v>
      </c>
      <c r="Q2033" s="113">
        <v>1336922.42</v>
      </c>
      <c r="R2033" s="31">
        <v>0</v>
      </c>
      <c r="S2033" s="32">
        <v>230630.5</v>
      </c>
      <c r="T2033" s="113">
        <v>0</v>
      </c>
      <c r="U2033" s="113">
        <v>184604.5</v>
      </c>
      <c r="V2033" s="31">
        <v>0</v>
      </c>
      <c r="W2033" s="32">
        <v>31708.5</v>
      </c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1705</v>
      </c>
      <c r="B2034" s="111" t="s">
        <v>682</v>
      </c>
      <c r="C2034" s="112" t="s">
        <v>683</v>
      </c>
      <c r="D2034" s="21">
        <f t="shared" si="62"/>
        <v>0</v>
      </c>
      <c r="E2034" s="24">
        <f t="shared" si="63"/>
        <v>3262654</v>
      </c>
      <c r="F2034" s="104"/>
      <c r="G2034" s="104"/>
      <c r="H2034" s="113"/>
      <c r="I2034" s="113"/>
      <c r="J2034" s="31"/>
      <c r="K2034" s="32"/>
      <c r="L2034" s="113">
        <v>0</v>
      </c>
      <c r="M2034" s="113">
        <v>2800</v>
      </c>
      <c r="N2034" s="31">
        <v>0</v>
      </c>
      <c r="O2034" s="32">
        <v>6000</v>
      </c>
      <c r="P2034" s="113">
        <v>0</v>
      </c>
      <c r="Q2034" s="113">
        <v>1300</v>
      </c>
      <c r="R2034" s="31">
        <v>0</v>
      </c>
      <c r="S2034" s="32">
        <v>200</v>
      </c>
      <c r="T2034" s="113">
        <v>0</v>
      </c>
      <c r="U2034" s="113">
        <v>2332034.25</v>
      </c>
      <c r="V2034" s="31">
        <v>0</v>
      </c>
      <c r="W2034" s="32">
        <v>912294.75</v>
      </c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1705</v>
      </c>
      <c r="B2035" s="111" t="s">
        <v>684</v>
      </c>
      <c r="C2035" s="112" t="s">
        <v>685</v>
      </c>
      <c r="D2035" s="21">
        <f t="shared" si="62"/>
        <v>0</v>
      </c>
      <c r="E2035" s="24">
        <f t="shared" si="63"/>
        <v>226733.18</v>
      </c>
      <c r="F2035" s="104">
        <v>0</v>
      </c>
      <c r="G2035" s="104">
        <v>29157.35</v>
      </c>
      <c r="H2035" s="113">
        <v>0</v>
      </c>
      <c r="I2035" s="113">
        <v>0</v>
      </c>
      <c r="J2035" s="31">
        <v>0</v>
      </c>
      <c r="K2035" s="32">
        <v>8025</v>
      </c>
      <c r="L2035" s="113">
        <v>0</v>
      </c>
      <c r="M2035" s="113">
        <v>0</v>
      </c>
      <c r="N2035" s="31">
        <v>0</v>
      </c>
      <c r="O2035" s="32">
        <v>12505</v>
      </c>
      <c r="P2035" s="113">
        <v>0</v>
      </c>
      <c r="Q2035" s="113">
        <v>7935</v>
      </c>
      <c r="R2035" s="31">
        <v>0</v>
      </c>
      <c r="S2035" s="32">
        <v>22858.33</v>
      </c>
      <c r="T2035" s="113">
        <v>0</v>
      </c>
      <c r="U2035" s="113">
        <v>48532.5</v>
      </c>
      <c r="V2035" s="31">
        <v>0</v>
      </c>
      <c r="W2035" s="32">
        <v>105745</v>
      </c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1705</v>
      </c>
      <c r="B2036" s="111" t="s">
        <v>686</v>
      </c>
      <c r="C2036" s="112" t="s">
        <v>687</v>
      </c>
      <c r="D2036" s="21">
        <f t="shared" si="62"/>
        <v>0</v>
      </c>
      <c r="E2036" s="24">
        <f t="shared" si="63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1705</v>
      </c>
      <c r="B2037" s="111" t="s">
        <v>688</v>
      </c>
      <c r="C2037" s="112" t="s">
        <v>689</v>
      </c>
      <c r="D2037" s="21">
        <f t="shared" si="62"/>
        <v>1096251.3899999999</v>
      </c>
      <c r="E2037" s="24">
        <f t="shared" si="63"/>
        <v>757216.44</v>
      </c>
      <c r="F2037" s="104"/>
      <c r="G2037" s="104"/>
      <c r="H2037" s="113"/>
      <c r="I2037" s="113"/>
      <c r="J2037" s="31"/>
      <c r="K2037" s="32"/>
      <c r="L2037" s="113"/>
      <c r="M2037" s="113"/>
      <c r="N2037" s="31">
        <v>0</v>
      </c>
      <c r="O2037" s="32">
        <v>118790.54</v>
      </c>
      <c r="P2037" s="113">
        <v>0</v>
      </c>
      <c r="Q2037" s="113">
        <v>154343.01</v>
      </c>
      <c r="R2037" s="31">
        <v>0</v>
      </c>
      <c r="S2037" s="32">
        <v>0</v>
      </c>
      <c r="T2037" s="113">
        <v>0</v>
      </c>
      <c r="U2037" s="113">
        <v>484082.89</v>
      </c>
      <c r="V2037" s="31">
        <v>1096251.3899999999</v>
      </c>
      <c r="W2037" s="32">
        <v>0</v>
      </c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1705</v>
      </c>
      <c r="B2038" s="111" t="s">
        <v>690</v>
      </c>
      <c r="C2038" s="112" t="s">
        <v>691</v>
      </c>
      <c r="D2038" s="21">
        <f t="shared" si="62"/>
        <v>0</v>
      </c>
      <c r="E2038" s="24">
        <f t="shared" si="63"/>
        <v>1193303.31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>
        <v>0</v>
      </c>
      <c r="W2038" s="32">
        <v>1193303.31</v>
      </c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1705</v>
      </c>
      <c r="B2039" s="111" t="s">
        <v>692</v>
      </c>
      <c r="C2039" s="112" t="s">
        <v>693</v>
      </c>
      <c r="D2039" s="21">
        <f t="shared" si="62"/>
        <v>1505257</v>
      </c>
      <c r="E2039" s="24">
        <f t="shared" si="63"/>
        <v>1456133</v>
      </c>
      <c r="F2039" s="104"/>
      <c r="G2039" s="104"/>
      <c r="H2039" s="113"/>
      <c r="I2039" s="113"/>
      <c r="J2039" s="31"/>
      <c r="K2039" s="32"/>
      <c r="L2039" s="113">
        <v>12102</v>
      </c>
      <c r="M2039" s="113">
        <v>0</v>
      </c>
      <c r="N2039" s="31">
        <v>12460</v>
      </c>
      <c r="O2039" s="32">
        <v>0</v>
      </c>
      <c r="P2039" s="113">
        <v>0</v>
      </c>
      <c r="Q2039" s="113">
        <v>538455</v>
      </c>
      <c r="R2039" s="31">
        <v>0</v>
      </c>
      <c r="S2039" s="32">
        <v>479526</v>
      </c>
      <c r="T2039" s="113">
        <v>0</v>
      </c>
      <c r="U2039" s="113">
        <v>438152</v>
      </c>
      <c r="V2039" s="31">
        <v>1480695</v>
      </c>
      <c r="W2039" s="32">
        <v>0</v>
      </c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1705</v>
      </c>
      <c r="B2040" s="111" t="s">
        <v>694</v>
      </c>
      <c r="C2040" s="112" t="s">
        <v>695</v>
      </c>
      <c r="D2040" s="21">
        <f t="shared" si="62"/>
        <v>0</v>
      </c>
      <c r="E2040" s="24">
        <f t="shared" si="63"/>
        <v>97831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1705</v>
      </c>
      <c r="B2041" s="111" t="s">
        <v>696</v>
      </c>
      <c r="C2041" s="112" t="s">
        <v>697</v>
      </c>
      <c r="D2041" s="21">
        <f t="shared" si="62"/>
        <v>16000</v>
      </c>
      <c r="E2041" s="24">
        <f t="shared" si="63"/>
        <v>1740161</v>
      </c>
      <c r="F2041" s="104">
        <v>0</v>
      </c>
      <c r="G2041" s="104">
        <v>89009</v>
      </c>
      <c r="H2041" s="113">
        <v>0</v>
      </c>
      <c r="I2041" s="113">
        <v>155629</v>
      </c>
      <c r="J2041" s="31">
        <v>0</v>
      </c>
      <c r="K2041" s="32">
        <v>97831</v>
      </c>
      <c r="L2041" s="113">
        <v>0</v>
      </c>
      <c r="M2041" s="113">
        <v>312494</v>
      </c>
      <c r="N2041" s="31">
        <v>0</v>
      </c>
      <c r="O2041" s="32">
        <v>196353</v>
      </c>
      <c r="P2041" s="113">
        <v>0</v>
      </c>
      <c r="Q2041" s="113">
        <v>234657</v>
      </c>
      <c r="R2041" s="31">
        <v>0</v>
      </c>
      <c r="S2041" s="32">
        <v>264208</v>
      </c>
      <c r="T2041" s="113">
        <v>0</v>
      </c>
      <c r="U2041" s="113">
        <v>201234</v>
      </c>
      <c r="V2041" s="31">
        <v>16000</v>
      </c>
      <c r="W2041" s="32">
        <v>286577</v>
      </c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1705</v>
      </c>
      <c r="B2042" s="111" t="s">
        <v>698</v>
      </c>
      <c r="C2042" s="112" t="s">
        <v>699</v>
      </c>
      <c r="D2042" s="21">
        <f t="shared" si="62"/>
        <v>0</v>
      </c>
      <c r="E2042" s="24">
        <f t="shared" si="63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1705</v>
      </c>
      <c r="B2043" s="111" t="s">
        <v>700</v>
      </c>
      <c r="C2043" s="112" t="s">
        <v>701</v>
      </c>
      <c r="D2043" s="21">
        <f t="shared" si="62"/>
        <v>0</v>
      </c>
      <c r="E2043" s="24">
        <f t="shared" si="63"/>
        <v>47528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1705</v>
      </c>
      <c r="B2044" s="111" t="s">
        <v>702</v>
      </c>
      <c r="C2044" s="112" t="s">
        <v>1599</v>
      </c>
      <c r="D2044" s="21">
        <f t="shared" si="62"/>
        <v>168</v>
      </c>
      <c r="E2044" s="24">
        <f t="shared" si="63"/>
        <v>351113</v>
      </c>
      <c r="F2044" s="104">
        <v>0</v>
      </c>
      <c r="G2044" s="104">
        <v>47201</v>
      </c>
      <c r="H2044" s="113">
        <v>0</v>
      </c>
      <c r="I2044" s="113">
        <v>63493</v>
      </c>
      <c r="J2044" s="31">
        <v>0</v>
      </c>
      <c r="K2044" s="32">
        <v>47528</v>
      </c>
      <c r="L2044" s="113">
        <v>0</v>
      </c>
      <c r="M2044" s="113">
        <v>32171</v>
      </c>
      <c r="N2044" s="31">
        <v>0</v>
      </c>
      <c r="O2044" s="32">
        <v>30036</v>
      </c>
      <c r="P2044" s="113">
        <v>0</v>
      </c>
      <c r="Q2044" s="113">
        <v>51671</v>
      </c>
      <c r="R2044" s="31">
        <v>0</v>
      </c>
      <c r="S2044" s="32">
        <v>34101</v>
      </c>
      <c r="T2044" s="113">
        <v>0</v>
      </c>
      <c r="U2044" s="113">
        <v>21817</v>
      </c>
      <c r="V2044" s="31">
        <v>168</v>
      </c>
      <c r="W2044" s="32">
        <v>34580</v>
      </c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1705</v>
      </c>
      <c r="B2045" s="111" t="s">
        <v>703</v>
      </c>
      <c r="C2045" s="112" t="s">
        <v>704</v>
      </c>
      <c r="D2045" s="21">
        <f t="shared" si="62"/>
        <v>26223</v>
      </c>
      <c r="E2045" s="24">
        <f t="shared" si="63"/>
        <v>133104</v>
      </c>
      <c r="F2045" s="104">
        <v>0</v>
      </c>
      <c r="G2045" s="104">
        <v>30649</v>
      </c>
      <c r="H2045" s="113">
        <v>0</v>
      </c>
      <c r="I2045" s="113">
        <v>28100</v>
      </c>
      <c r="J2045" s="31">
        <v>0</v>
      </c>
      <c r="K2045" s="32">
        <v>36043</v>
      </c>
      <c r="L2045" s="113">
        <v>0</v>
      </c>
      <c r="M2045" s="113">
        <v>5016</v>
      </c>
      <c r="N2045" s="31">
        <v>0</v>
      </c>
      <c r="O2045" s="32">
        <v>0</v>
      </c>
      <c r="P2045" s="113">
        <v>0</v>
      </c>
      <c r="Q2045" s="113">
        <v>0</v>
      </c>
      <c r="R2045" s="31">
        <v>0</v>
      </c>
      <c r="S2045" s="32">
        <v>0</v>
      </c>
      <c r="T2045" s="113">
        <v>0</v>
      </c>
      <c r="U2045" s="113">
        <v>3861</v>
      </c>
      <c r="V2045" s="31">
        <v>26223</v>
      </c>
      <c r="W2045" s="32">
        <v>65478</v>
      </c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1705</v>
      </c>
      <c r="B2046" s="111" t="s">
        <v>705</v>
      </c>
      <c r="C2046" s="112" t="s">
        <v>1670</v>
      </c>
      <c r="D2046" s="21">
        <f t="shared" si="62"/>
        <v>0</v>
      </c>
      <c r="E2046" s="24">
        <f t="shared" si="63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1705</v>
      </c>
      <c r="B2047" s="111" t="s">
        <v>706</v>
      </c>
      <c r="C2047" s="112" t="s">
        <v>1671</v>
      </c>
      <c r="D2047" s="21">
        <f t="shared" si="62"/>
        <v>0</v>
      </c>
      <c r="E2047" s="24">
        <f t="shared" si="63"/>
        <v>1437598.69</v>
      </c>
      <c r="F2047" s="104">
        <v>0</v>
      </c>
      <c r="G2047" s="104">
        <v>894445.33</v>
      </c>
      <c r="H2047" s="113">
        <v>0</v>
      </c>
      <c r="I2047" s="113">
        <v>0</v>
      </c>
      <c r="J2047" s="31">
        <v>0</v>
      </c>
      <c r="K2047" s="32">
        <v>0</v>
      </c>
      <c r="L2047" s="113">
        <v>0</v>
      </c>
      <c r="M2047" s="113">
        <v>0</v>
      </c>
      <c r="N2047" s="31">
        <v>0</v>
      </c>
      <c r="O2047" s="32">
        <v>0</v>
      </c>
      <c r="P2047" s="113">
        <v>0</v>
      </c>
      <c r="Q2047" s="113">
        <v>0</v>
      </c>
      <c r="R2047" s="31">
        <v>0</v>
      </c>
      <c r="S2047" s="32">
        <v>0</v>
      </c>
      <c r="T2047" s="113">
        <v>0</v>
      </c>
      <c r="U2047" s="113">
        <v>0</v>
      </c>
      <c r="V2047" s="31">
        <v>0</v>
      </c>
      <c r="W2047" s="32">
        <v>543153.36</v>
      </c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1705</v>
      </c>
      <c r="B2048" s="111" t="s">
        <v>707</v>
      </c>
      <c r="C2048" s="112" t="s">
        <v>708</v>
      </c>
      <c r="D2048" s="21">
        <f t="shared" si="62"/>
        <v>0</v>
      </c>
      <c r="E2048" s="24">
        <f t="shared" si="63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1705</v>
      </c>
      <c r="B2049" s="111" t="s">
        <v>709</v>
      </c>
      <c r="C2049" s="112" t="s">
        <v>710</v>
      </c>
      <c r="D2049" s="21">
        <f t="shared" si="62"/>
        <v>0</v>
      </c>
      <c r="E2049" s="24">
        <f t="shared" si="63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1705</v>
      </c>
      <c r="B2050" s="111" t="s">
        <v>711</v>
      </c>
      <c r="C2050" s="112" t="s">
        <v>712</v>
      </c>
      <c r="D2050" s="21">
        <f t="shared" si="62"/>
        <v>0</v>
      </c>
      <c r="E2050" s="24">
        <f t="shared" si="63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1705</v>
      </c>
      <c r="B2051" s="111" t="s">
        <v>713</v>
      </c>
      <c r="C2051" s="112" t="s">
        <v>714</v>
      </c>
      <c r="D2051" s="21">
        <f t="shared" ref="D2051:D2114" si="64">F2051+H2051+J2052+L2051+N2051+P2051+R2051+T2051+V2051+X2051+Z2051+AB2051</f>
        <v>0</v>
      </c>
      <c r="E2051" s="24">
        <f t="shared" ref="E2051:E2114" si="65">G2051+I2051+K2052+M2051+O2051+Q2051+S2051+U2051+W2051+Y2051+AA2051+AC2051</f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1705</v>
      </c>
      <c r="B2052" s="111" t="s">
        <v>715</v>
      </c>
      <c r="C2052" s="112" t="s">
        <v>716</v>
      </c>
      <c r="D2052" s="21">
        <f t="shared" si="64"/>
        <v>0</v>
      </c>
      <c r="E2052" s="24">
        <f t="shared" si="65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1705</v>
      </c>
      <c r="B2053" s="111" t="s">
        <v>717</v>
      </c>
      <c r="C2053" s="112" t="s">
        <v>718</v>
      </c>
      <c r="D2053" s="21">
        <f t="shared" si="64"/>
        <v>0</v>
      </c>
      <c r="E2053" s="24">
        <f t="shared" si="65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1705</v>
      </c>
      <c r="B2054" s="111" t="s">
        <v>719</v>
      </c>
      <c r="C2054" s="112" t="s">
        <v>720</v>
      </c>
      <c r="D2054" s="21">
        <f t="shared" si="64"/>
        <v>23368905.259999998</v>
      </c>
      <c r="E2054" s="24">
        <f t="shared" si="65"/>
        <v>0</v>
      </c>
      <c r="F2054" s="104"/>
      <c r="G2054" s="104"/>
      <c r="H2054" s="113">
        <v>22656379.559999999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1705</v>
      </c>
      <c r="B2055" s="111" t="s">
        <v>721</v>
      </c>
      <c r="C2055" s="112" t="s">
        <v>722</v>
      </c>
      <c r="D2055" s="21">
        <f t="shared" si="64"/>
        <v>4987679.9000000004</v>
      </c>
      <c r="E2055" s="24">
        <f t="shared" si="65"/>
        <v>0</v>
      </c>
      <c r="F2055" s="104"/>
      <c r="G2055" s="104"/>
      <c r="H2055" s="113">
        <v>712525.7</v>
      </c>
      <c r="I2055" s="113">
        <v>0</v>
      </c>
      <c r="J2055" s="31">
        <v>712525.7</v>
      </c>
      <c r="K2055" s="32">
        <v>0</v>
      </c>
      <c r="L2055" s="113">
        <v>712525.7</v>
      </c>
      <c r="M2055" s="113">
        <v>0</v>
      </c>
      <c r="N2055" s="31">
        <v>712525.7</v>
      </c>
      <c r="O2055" s="32">
        <v>0</v>
      </c>
      <c r="P2055" s="113">
        <v>712525.7</v>
      </c>
      <c r="Q2055" s="113">
        <v>0</v>
      </c>
      <c r="R2055" s="31">
        <v>712525.7</v>
      </c>
      <c r="S2055" s="32">
        <v>0</v>
      </c>
      <c r="T2055" s="113">
        <v>712525.7</v>
      </c>
      <c r="U2055" s="113">
        <v>0</v>
      </c>
      <c r="V2055" s="31">
        <v>712525.7</v>
      </c>
      <c r="W2055" s="32">
        <v>0</v>
      </c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1705</v>
      </c>
      <c r="B2056" s="111" t="s">
        <v>723</v>
      </c>
      <c r="C2056" s="112" t="s">
        <v>724</v>
      </c>
      <c r="D2056" s="21">
        <f t="shared" si="64"/>
        <v>4023260.06</v>
      </c>
      <c r="E2056" s="24">
        <f t="shared" si="65"/>
        <v>0</v>
      </c>
      <c r="F2056" s="104"/>
      <c r="G2056" s="104"/>
      <c r="H2056" s="113">
        <v>4023260.06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1705</v>
      </c>
      <c r="B2057" s="111" t="s">
        <v>1600</v>
      </c>
      <c r="C2057" s="112" t="s">
        <v>1601</v>
      </c>
      <c r="D2057" s="21">
        <f t="shared" si="64"/>
        <v>19700</v>
      </c>
      <c r="E2057" s="24">
        <f t="shared" si="65"/>
        <v>21050</v>
      </c>
      <c r="F2057" s="104"/>
      <c r="G2057" s="104"/>
      <c r="H2057" s="105"/>
      <c r="I2057" s="105"/>
      <c r="J2057" s="31"/>
      <c r="K2057" s="32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>
        <v>19700</v>
      </c>
      <c r="W2057" s="107">
        <v>21050</v>
      </c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1705</v>
      </c>
      <c r="B2058" s="111" t="s">
        <v>1602</v>
      </c>
      <c r="C2058" s="112" t="s">
        <v>1603</v>
      </c>
      <c r="D2058" s="21">
        <f t="shared" si="64"/>
        <v>0</v>
      </c>
      <c r="E2058" s="24">
        <f t="shared" si="65"/>
        <v>81374</v>
      </c>
      <c r="F2058" s="104"/>
      <c r="G2058" s="104"/>
      <c r="H2058" s="113"/>
      <c r="I2058" s="113"/>
      <c r="J2058" s="106"/>
      <c r="K2058" s="107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>
        <v>0</v>
      </c>
      <c r="W2058" s="32">
        <v>81374</v>
      </c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1705</v>
      </c>
      <c r="B2059" s="111" t="s">
        <v>725</v>
      </c>
      <c r="C2059" s="112" t="s">
        <v>726</v>
      </c>
      <c r="D2059" s="21">
        <f t="shared" si="64"/>
        <v>0</v>
      </c>
      <c r="E2059" s="24">
        <f t="shared" si="65"/>
        <v>142693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1705</v>
      </c>
      <c r="B2060" s="111" t="s">
        <v>727</v>
      </c>
      <c r="C2060" s="112" t="s">
        <v>728</v>
      </c>
      <c r="D2060" s="21">
        <f t="shared" si="64"/>
        <v>200</v>
      </c>
      <c r="E2060" s="24">
        <f t="shared" si="65"/>
        <v>1074522</v>
      </c>
      <c r="F2060" s="104">
        <v>0</v>
      </c>
      <c r="G2060" s="104">
        <v>135392</v>
      </c>
      <c r="H2060" s="113">
        <v>0</v>
      </c>
      <c r="I2060" s="113">
        <v>110816</v>
      </c>
      <c r="J2060" s="31">
        <v>0</v>
      </c>
      <c r="K2060" s="32">
        <v>142693</v>
      </c>
      <c r="L2060" s="113">
        <v>0</v>
      </c>
      <c r="M2060" s="113">
        <v>119528</v>
      </c>
      <c r="N2060" s="31">
        <v>0</v>
      </c>
      <c r="O2060" s="32">
        <v>104585</v>
      </c>
      <c r="P2060" s="113">
        <v>0</v>
      </c>
      <c r="Q2060" s="113">
        <v>152099</v>
      </c>
      <c r="R2060" s="31">
        <v>0</v>
      </c>
      <c r="S2060" s="32">
        <v>127967</v>
      </c>
      <c r="T2060" s="113">
        <v>0</v>
      </c>
      <c r="U2060" s="113">
        <v>122585</v>
      </c>
      <c r="V2060" s="31">
        <v>200</v>
      </c>
      <c r="W2060" s="32">
        <v>157901</v>
      </c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1705</v>
      </c>
      <c r="B2061" s="111" t="s">
        <v>729</v>
      </c>
      <c r="C2061" s="112" t="s">
        <v>730</v>
      </c>
      <c r="D2061" s="21">
        <f t="shared" si="64"/>
        <v>0</v>
      </c>
      <c r="E2061" s="24">
        <f t="shared" si="65"/>
        <v>377466</v>
      </c>
      <c r="F2061" s="104">
        <v>0</v>
      </c>
      <c r="G2061" s="104">
        <v>52206</v>
      </c>
      <c r="H2061" s="113">
        <v>0</v>
      </c>
      <c r="I2061" s="113">
        <v>69229</v>
      </c>
      <c r="J2061" s="31">
        <v>0</v>
      </c>
      <c r="K2061" s="32">
        <v>43649</v>
      </c>
      <c r="L2061" s="113">
        <v>0</v>
      </c>
      <c r="M2061" s="113">
        <v>46229</v>
      </c>
      <c r="N2061" s="31">
        <v>0</v>
      </c>
      <c r="O2061" s="32">
        <v>14175</v>
      </c>
      <c r="P2061" s="113">
        <v>0</v>
      </c>
      <c r="Q2061" s="113">
        <v>45897</v>
      </c>
      <c r="R2061" s="31">
        <v>0</v>
      </c>
      <c r="S2061" s="32">
        <v>40945</v>
      </c>
      <c r="T2061" s="113">
        <v>0</v>
      </c>
      <c r="U2061" s="113">
        <v>50888</v>
      </c>
      <c r="V2061" s="31">
        <v>0</v>
      </c>
      <c r="W2061" s="32">
        <v>57897</v>
      </c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1705</v>
      </c>
      <c r="B2062" s="111" t="s">
        <v>731</v>
      </c>
      <c r="C2062" s="112" t="s">
        <v>732</v>
      </c>
      <c r="D2062" s="21">
        <f t="shared" si="64"/>
        <v>0</v>
      </c>
      <c r="E2062" s="24">
        <f t="shared" si="65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1705</v>
      </c>
      <c r="B2063" s="111" t="s">
        <v>733</v>
      </c>
      <c r="C2063" s="112" t="s">
        <v>734</v>
      </c>
      <c r="D2063" s="21">
        <f t="shared" si="64"/>
        <v>0</v>
      </c>
      <c r="E2063" s="24">
        <f t="shared" si="65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1705</v>
      </c>
      <c r="B2064" s="111" t="s">
        <v>1604</v>
      </c>
      <c r="C2064" s="112" t="s">
        <v>1605</v>
      </c>
      <c r="D2064" s="21">
        <f t="shared" si="64"/>
        <v>0</v>
      </c>
      <c r="E2064" s="24">
        <f t="shared" si="65"/>
        <v>0</v>
      </c>
      <c r="F2064" s="104"/>
      <c r="G2064" s="104"/>
      <c r="H2064" s="105"/>
      <c r="I2064" s="105"/>
      <c r="J2064" s="31"/>
      <c r="K2064" s="32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1705</v>
      </c>
      <c r="B2065" s="111" t="s">
        <v>1606</v>
      </c>
      <c r="C2065" s="112" t="s">
        <v>1607</v>
      </c>
      <c r="D2065" s="21">
        <f t="shared" si="64"/>
        <v>0</v>
      </c>
      <c r="E2065" s="24">
        <f t="shared" si="65"/>
        <v>21464</v>
      </c>
      <c r="F2065" s="104"/>
      <c r="G2065" s="104"/>
      <c r="H2065" s="113"/>
      <c r="I2065" s="113"/>
      <c r="J2065" s="106"/>
      <c r="K2065" s="107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1705</v>
      </c>
      <c r="B2066" s="111" t="s">
        <v>735</v>
      </c>
      <c r="C2066" s="112" t="s">
        <v>736</v>
      </c>
      <c r="D2066" s="21">
        <f t="shared" si="64"/>
        <v>0</v>
      </c>
      <c r="E2066" s="24">
        <f t="shared" si="65"/>
        <v>167806</v>
      </c>
      <c r="F2066" s="104">
        <v>0</v>
      </c>
      <c r="G2066" s="104">
        <v>21817</v>
      </c>
      <c r="H2066" s="105">
        <v>0</v>
      </c>
      <c r="I2066" s="105">
        <v>15249</v>
      </c>
      <c r="J2066" s="31">
        <v>0</v>
      </c>
      <c r="K2066" s="32">
        <v>21464</v>
      </c>
      <c r="L2066" s="105">
        <v>0</v>
      </c>
      <c r="M2066" s="105">
        <v>17635</v>
      </c>
      <c r="N2066" s="106">
        <v>0</v>
      </c>
      <c r="O2066" s="107">
        <v>21140</v>
      </c>
      <c r="P2066" s="113">
        <v>0</v>
      </c>
      <c r="Q2066" s="113">
        <v>19459</v>
      </c>
      <c r="R2066" s="106">
        <v>0</v>
      </c>
      <c r="S2066" s="107">
        <v>12653</v>
      </c>
      <c r="T2066" s="105">
        <v>0</v>
      </c>
      <c r="U2066" s="105">
        <v>13834</v>
      </c>
      <c r="V2066" s="106">
        <v>0</v>
      </c>
      <c r="W2066" s="107">
        <v>19556</v>
      </c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1705</v>
      </c>
      <c r="B2067" s="111" t="s">
        <v>737</v>
      </c>
      <c r="C2067" s="112" t="s">
        <v>738</v>
      </c>
      <c r="D2067" s="21">
        <f t="shared" si="64"/>
        <v>400</v>
      </c>
      <c r="E2067" s="24">
        <f t="shared" si="65"/>
        <v>268137</v>
      </c>
      <c r="F2067" s="104">
        <v>0</v>
      </c>
      <c r="G2067" s="104">
        <v>19371</v>
      </c>
      <c r="H2067" s="113">
        <v>0</v>
      </c>
      <c r="I2067" s="113">
        <v>24207</v>
      </c>
      <c r="J2067" s="106">
        <v>0</v>
      </c>
      <c r="K2067" s="107">
        <v>26463</v>
      </c>
      <c r="L2067" s="113">
        <v>0</v>
      </c>
      <c r="M2067" s="113">
        <v>10670</v>
      </c>
      <c r="N2067" s="31">
        <v>0</v>
      </c>
      <c r="O2067" s="32">
        <v>5865</v>
      </c>
      <c r="P2067" s="105">
        <v>0</v>
      </c>
      <c r="Q2067" s="105">
        <v>21803</v>
      </c>
      <c r="R2067" s="31">
        <v>0</v>
      </c>
      <c r="S2067" s="32">
        <v>12736</v>
      </c>
      <c r="T2067" s="113">
        <v>0</v>
      </c>
      <c r="U2067" s="113">
        <v>111720</v>
      </c>
      <c r="V2067" s="31">
        <v>400</v>
      </c>
      <c r="W2067" s="32">
        <v>61765</v>
      </c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1705</v>
      </c>
      <c r="B2068" s="111" t="s">
        <v>739</v>
      </c>
      <c r="C2068" s="112" t="s">
        <v>740</v>
      </c>
      <c r="D2068" s="21">
        <f t="shared" si="64"/>
        <v>0</v>
      </c>
      <c r="E2068" s="24">
        <f t="shared" si="65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1705</v>
      </c>
      <c r="B2069" s="111" t="s">
        <v>741</v>
      </c>
      <c r="C2069" s="112" t="s">
        <v>742</v>
      </c>
      <c r="D2069" s="21">
        <f t="shared" si="64"/>
        <v>0</v>
      </c>
      <c r="E2069" s="24">
        <f t="shared" si="65"/>
        <v>0</v>
      </c>
      <c r="F2069" s="104"/>
      <c r="G2069" s="104"/>
      <c r="H2069" s="105"/>
      <c r="I2069" s="105"/>
      <c r="J2069" s="31"/>
      <c r="K2069" s="32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1705</v>
      </c>
      <c r="B2070" s="111" t="s">
        <v>743</v>
      </c>
      <c r="C2070" s="112" t="s">
        <v>744</v>
      </c>
      <c r="D2070" s="21">
        <f t="shared" si="64"/>
        <v>476442.05999999994</v>
      </c>
      <c r="E2070" s="24">
        <f t="shared" si="65"/>
        <v>0</v>
      </c>
      <c r="F2070" s="104"/>
      <c r="G2070" s="104"/>
      <c r="H2070" s="113"/>
      <c r="I2070" s="113"/>
      <c r="J2070" s="106"/>
      <c r="K2070" s="107"/>
      <c r="L2070" s="113"/>
      <c r="M2070" s="113"/>
      <c r="N2070" s="31"/>
      <c r="O2070" s="32"/>
      <c r="P2070" s="105"/>
      <c r="Q2070" s="105"/>
      <c r="R2070" s="31">
        <v>271217.05</v>
      </c>
      <c r="S2070" s="32">
        <v>0</v>
      </c>
      <c r="T2070" s="113">
        <v>57456.61</v>
      </c>
      <c r="U2070" s="113">
        <v>0</v>
      </c>
      <c r="V2070" s="31">
        <v>147768.4</v>
      </c>
      <c r="W2070" s="32">
        <v>0</v>
      </c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1705</v>
      </c>
      <c r="B2071" s="111" t="s">
        <v>745</v>
      </c>
      <c r="C2071" s="112" t="s">
        <v>746</v>
      </c>
      <c r="D2071" s="21">
        <f t="shared" si="64"/>
        <v>161086.71</v>
      </c>
      <c r="E2071" s="24">
        <f t="shared" si="65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>
        <v>90471.67</v>
      </c>
      <c r="S2071" s="32">
        <v>0</v>
      </c>
      <c r="T2071" s="113">
        <v>15771.87</v>
      </c>
      <c r="U2071" s="113">
        <v>0</v>
      </c>
      <c r="V2071" s="31">
        <v>54843.17</v>
      </c>
      <c r="W2071" s="32">
        <v>0</v>
      </c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1705</v>
      </c>
      <c r="B2072" s="111" t="s">
        <v>747</v>
      </c>
      <c r="C2072" s="112" t="s">
        <v>748</v>
      </c>
      <c r="D2072" s="21">
        <f t="shared" si="64"/>
        <v>0</v>
      </c>
      <c r="E2072" s="24">
        <f t="shared" si="65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1705</v>
      </c>
      <c r="B2073" s="111" t="s">
        <v>749</v>
      </c>
      <c r="C2073" s="112" t="s">
        <v>750</v>
      </c>
      <c r="D2073" s="21">
        <f t="shared" si="64"/>
        <v>0</v>
      </c>
      <c r="E2073" s="24">
        <f t="shared" si="65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1705</v>
      </c>
      <c r="B2074" s="111" t="s">
        <v>751</v>
      </c>
      <c r="C2074" s="112" t="s">
        <v>752</v>
      </c>
      <c r="D2074" s="21">
        <f t="shared" si="64"/>
        <v>0</v>
      </c>
      <c r="E2074" s="24">
        <f t="shared" si="65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1705</v>
      </c>
      <c r="B2075" s="111" t="s">
        <v>753</v>
      </c>
      <c r="C2075" s="112" t="s">
        <v>754</v>
      </c>
      <c r="D2075" s="21">
        <f t="shared" si="64"/>
        <v>0</v>
      </c>
      <c r="E2075" s="24">
        <f t="shared" si="65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1705</v>
      </c>
      <c r="B2076" s="111" t="s">
        <v>755</v>
      </c>
      <c r="C2076" s="112" t="s">
        <v>756</v>
      </c>
      <c r="D2076" s="21">
        <f t="shared" si="64"/>
        <v>0</v>
      </c>
      <c r="E2076" s="24">
        <f t="shared" si="65"/>
        <v>615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1705</v>
      </c>
      <c r="B2077" s="111" t="s">
        <v>757</v>
      </c>
      <c r="C2077" s="112" t="s">
        <v>758</v>
      </c>
      <c r="D2077" s="21">
        <f t="shared" si="64"/>
        <v>0</v>
      </c>
      <c r="E2077" s="24">
        <f t="shared" si="65"/>
        <v>96537</v>
      </c>
      <c r="F2077" s="104">
        <v>0</v>
      </c>
      <c r="G2077" s="104">
        <v>4095</v>
      </c>
      <c r="H2077" s="113">
        <v>0</v>
      </c>
      <c r="I2077" s="113">
        <v>3503</v>
      </c>
      <c r="J2077" s="31">
        <v>0</v>
      </c>
      <c r="K2077" s="32">
        <v>615</v>
      </c>
      <c r="L2077" s="113">
        <v>0</v>
      </c>
      <c r="M2077" s="113">
        <v>20921</v>
      </c>
      <c r="N2077" s="31">
        <v>0</v>
      </c>
      <c r="O2077" s="32">
        <v>2592</v>
      </c>
      <c r="P2077" s="113">
        <v>0</v>
      </c>
      <c r="Q2077" s="113">
        <v>16815</v>
      </c>
      <c r="R2077" s="31">
        <v>0</v>
      </c>
      <c r="S2077" s="32">
        <v>12464</v>
      </c>
      <c r="T2077" s="113">
        <v>0</v>
      </c>
      <c r="U2077" s="113">
        <v>24046</v>
      </c>
      <c r="V2077" s="31">
        <v>0</v>
      </c>
      <c r="W2077" s="32">
        <v>12101</v>
      </c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1705</v>
      </c>
      <c r="B2078" s="111" t="s">
        <v>759</v>
      </c>
      <c r="C2078" s="112" t="s">
        <v>760</v>
      </c>
      <c r="D2078" s="21">
        <f t="shared" si="64"/>
        <v>615</v>
      </c>
      <c r="E2078" s="24">
        <f t="shared" si="65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1705</v>
      </c>
      <c r="B2079" s="111" t="s">
        <v>761</v>
      </c>
      <c r="C2079" s="112" t="s">
        <v>762</v>
      </c>
      <c r="D2079" s="21">
        <f t="shared" si="64"/>
        <v>120172</v>
      </c>
      <c r="E2079" s="24">
        <f t="shared" si="65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>
        <v>615</v>
      </c>
      <c r="K2079" s="32">
        <v>0</v>
      </c>
      <c r="L2079" s="113">
        <v>20921</v>
      </c>
      <c r="M2079" s="113">
        <v>0</v>
      </c>
      <c r="N2079" s="31">
        <v>2592</v>
      </c>
      <c r="O2079" s="32">
        <v>0</v>
      </c>
      <c r="P2079" s="113">
        <v>16815</v>
      </c>
      <c r="Q2079" s="113">
        <v>0</v>
      </c>
      <c r="R2079" s="31">
        <v>12464</v>
      </c>
      <c r="S2079" s="32">
        <v>0</v>
      </c>
      <c r="T2079" s="113">
        <v>24046</v>
      </c>
      <c r="U2079" s="113">
        <v>0</v>
      </c>
      <c r="V2079" s="31">
        <v>23267</v>
      </c>
      <c r="W2079" s="32">
        <v>0</v>
      </c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1705</v>
      </c>
      <c r="B2080" s="111" t="s">
        <v>763</v>
      </c>
      <c r="C2080" s="112" t="s">
        <v>764</v>
      </c>
      <c r="D2080" s="21">
        <f t="shared" si="64"/>
        <v>7945</v>
      </c>
      <c r="E2080" s="24">
        <f t="shared" si="65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>
        <v>7945</v>
      </c>
      <c r="S2080" s="32">
        <v>0</v>
      </c>
      <c r="T2080" s="113">
        <v>0</v>
      </c>
      <c r="U2080" s="113">
        <v>0</v>
      </c>
      <c r="V2080" s="31">
        <v>0</v>
      </c>
      <c r="W2080" s="32">
        <v>0</v>
      </c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1705</v>
      </c>
      <c r="B2081" s="111" t="s">
        <v>765</v>
      </c>
      <c r="C2081" s="112" t="s">
        <v>1672</v>
      </c>
      <c r="D2081" s="21">
        <f t="shared" si="64"/>
        <v>0</v>
      </c>
      <c r="E2081" s="24">
        <f t="shared" si="65"/>
        <v>0</v>
      </c>
      <c r="F2081" s="104"/>
      <c r="G2081" s="104"/>
      <c r="H2081" s="105"/>
      <c r="I2081" s="105"/>
      <c r="J2081" s="31"/>
      <c r="K2081" s="32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1705</v>
      </c>
      <c r="B2082" s="111" t="s">
        <v>766</v>
      </c>
      <c r="C2082" s="112" t="s">
        <v>767</v>
      </c>
      <c r="D2082" s="21">
        <f t="shared" si="64"/>
        <v>0</v>
      </c>
      <c r="E2082" s="24">
        <f t="shared" si="65"/>
        <v>0</v>
      </c>
      <c r="F2082" s="104"/>
      <c r="G2082" s="104"/>
      <c r="H2082" s="113"/>
      <c r="I2082" s="113"/>
      <c r="J2082" s="106"/>
      <c r="K2082" s="107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1705</v>
      </c>
      <c r="B2083" s="111" t="s">
        <v>768</v>
      </c>
      <c r="C2083" s="112" t="s">
        <v>1673</v>
      </c>
      <c r="D2083" s="21">
        <f t="shared" si="64"/>
        <v>0</v>
      </c>
      <c r="E2083" s="24">
        <f t="shared" si="65"/>
        <v>50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1705</v>
      </c>
      <c r="B2084" s="111" t="s">
        <v>769</v>
      </c>
      <c r="C2084" s="112" t="s">
        <v>1674</v>
      </c>
      <c r="D2084" s="21">
        <f t="shared" si="64"/>
        <v>0</v>
      </c>
      <c r="E2084" s="24">
        <f t="shared" si="65"/>
        <v>3653</v>
      </c>
      <c r="F2084" s="104">
        <v>0</v>
      </c>
      <c r="G2084" s="104">
        <v>126</v>
      </c>
      <c r="H2084" s="113">
        <v>0</v>
      </c>
      <c r="I2084" s="113">
        <v>110</v>
      </c>
      <c r="J2084" s="31">
        <v>0</v>
      </c>
      <c r="K2084" s="32">
        <v>50</v>
      </c>
      <c r="L2084" s="113">
        <v>0</v>
      </c>
      <c r="M2084" s="113">
        <v>795</v>
      </c>
      <c r="N2084" s="31">
        <v>0</v>
      </c>
      <c r="O2084" s="32">
        <v>0</v>
      </c>
      <c r="P2084" s="113">
        <v>0</v>
      </c>
      <c r="Q2084" s="113">
        <v>0</v>
      </c>
      <c r="R2084" s="31">
        <v>0</v>
      </c>
      <c r="S2084" s="32">
        <v>0</v>
      </c>
      <c r="T2084" s="113">
        <v>0</v>
      </c>
      <c r="U2084" s="113">
        <v>552</v>
      </c>
      <c r="V2084" s="31">
        <v>0</v>
      </c>
      <c r="W2084" s="32">
        <v>2070</v>
      </c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1705</v>
      </c>
      <c r="B2085" s="111" t="s">
        <v>770</v>
      </c>
      <c r="C2085" s="112" t="s">
        <v>771</v>
      </c>
      <c r="D2085" s="21">
        <f t="shared" si="64"/>
        <v>0</v>
      </c>
      <c r="E2085" s="24">
        <f t="shared" si="65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1705</v>
      </c>
      <c r="B2086" s="111" t="s">
        <v>772</v>
      </c>
      <c r="C2086" s="112" t="s">
        <v>1675</v>
      </c>
      <c r="D2086" s="21">
        <f t="shared" si="64"/>
        <v>0</v>
      </c>
      <c r="E2086" s="24">
        <f t="shared" si="65"/>
        <v>31580</v>
      </c>
      <c r="F2086" s="104">
        <v>0</v>
      </c>
      <c r="G2086" s="104">
        <v>12469</v>
      </c>
      <c r="H2086" s="113">
        <v>0</v>
      </c>
      <c r="I2086" s="113">
        <v>0</v>
      </c>
      <c r="J2086" s="31">
        <v>0</v>
      </c>
      <c r="K2086" s="32">
        <v>0</v>
      </c>
      <c r="L2086" s="113">
        <v>0</v>
      </c>
      <c r="M2086" s="113">
        <v>0</v>
      </c>
      <c r="N2086" s="31">
        <v>0</v>
      </c>
      <c r="O2086" s="32">
        <v>0</v>
      </c>
      <c r="P2086" s="113">
        <v>0</v>
      </c>
      <c r="Q2086" s="113">
        <v>0</v>
      </c>
      <c r="R2086" s="31">
        <v>0</v>
      </c>
      <c r="S2086" s="32">
        <v>7945</v>
      </c>
      <c r="T2086" s="113">
        <v>0</v>
      </c>
      <c r="U2086" s="113">
        <v>0</v>
      </c>
      <c r="V2086" s="31">
        <v>0</v>
      </c>
      <c r="W2086" s="32">
        <v>11166</v>
      </c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1705</v>
      </c>
      <c r="B2087" s="111" t="s">
        <v>773</v>
      </c>
      <c r="C2087" s="112" t="s">
        <v>774</v>
      </c>
      <c r="D2087" s="21">
        <f t="shared" si="64"/>
        <v>0</v>
      </c>
      <c r="E2087" s="24">
        <f t="shared" si="65"/>
        <v>1500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1705</v>
      </c>
      <c r="B2088" s="111" t="s">
        <v>775</v>
      </c>
      <c r="C2088" s="112" t="s">
        <v>776</v>
      </c>
      <c r="D2088" s="21">
        <f t="shared" si="64"/>
        <v>0</v>
      </c>
      <c r="E2088" s="24">
        <f t="shared" si="65"/>
        <v>196770</v>
      </c>
      <c r="F2088" s="104">
        <v>0</v>
      </c>
      <c r="G2088" s="104">
        <v>8420</v>
      </c>
      <c r="H2088" s="113">
        <v>0</v>
      </c>
      <c r="I2088" s="113">
        <v>4000</v>
      </c>
      <c r="J2088" s="31">
        <v>0</v>
      </c>
      <c r="K2088" s="32">
        <v>1500</v>
      </c>
      <c r="L2088" s="113">
        <v>0</v>
      </c>
      <c r="M2088" s="113">
        <v>2000</v>
      </c>
      <c r="N2088" s="31">
        <v>0</v>
      </c>
      <c r="O2088" s="32">
        <v>61500</v>
      </c>
      <c r="P2088" s="113">
        <v>0</v>
      </c>
      <c r="Q2088" s="113">
        <v>90000</v>
      </c>
      <c r="R2088" s="31">
        <v>0</v>
      </c>
      <c r="S2088" s="32">
        <v>13000</v>
      </c>
      <c r="T2088" s="113">
        <v>0</v>
      </c>
      <c r="U2088" s="113">
        <v>7850</v>
      </c>
      <c r="V2088" s="31">
        <v>0</v>
      </c>
      <c r="W2088" s="32">
        <v>10000</v>
      </c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1705</v>
      </c>
      <c r="B2089" s="111" t="s">
        <v>777</v>
      </c>
      <c r="C2089" s="112" t="s">
        <v>778</v>
      </c>
      <c r="D2089" s="21">
        <f t="shared" si="64"/>
        <v>0</v>
      </c>
      <c r="E2089" s="24">
        <f t="shared" si="65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1705</v>
      </c>
      <c r="B2090" s="111" t="s">
        <v>779</v>
      </c>
      <c r="C2090" s="112" t="s">
        <v>780</v>
      </c>
      <c r="D2090" s="21">
        <f t="shared" si="64"/>
        <v>0</v>
      </c>
      <c r="E2090" s="24">
        <f t="shared" si="65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1705</v>
      </c>
      <c r="B2091" s="111" t="s">
        <v>781</v>
      </c>
      <c r="C2091" s="112" t="s">
        <v>782</v>
      </c>
      <c r="D2091" s="21">
        <f t="shared" si="64"/>
        <v>0</v>
      </c>
      <c r="E2091" s="24">
        <f t="shared" si="65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1705</v>
      </c>
      <c r="B2092" s="111" t="s">
        <v>783</v>
      </c>
      <c r="C2092" s="112" t="s">
        <v>784</v>
      </c>
      <c r="D2092" s="21">
        <f t="shared" si="64"/>
        <v>0</v>
      </c>
      <c r="E2092" s="24">
        <f t="shared" si="65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1705</v>
      </c>
      <c r="B2093" s="111" t="s">
        <v>785</v>
      </c>
      <c r="C2093" s="112" t="s">
        <v>786</v>
      </c>
      <c r="D2093" s="21">
        <f t="shared" si="64"/>
        <v>99244</v>
      </c>
      <c r="E2093" s="24">
        <f t="shared" si="65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1705</v>
      </c>
      <c r="B2094" s="111" t="s">
        <v>787</v>
      </c>
      <c r="C2094" s="112" t="s">
        <v>788</v>
      </c>
      <c r="D2094" s="21">
        <f t="shared" si="64"/>
        <v>619633</v>
      </c>
      <c r="E2094" s="24">
        <f t="shared" si="65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31">
        <v>99244</v>
      </c>
      <c r="K2094" s="32">
        <v>0</v>
      </c>
      <c r="L2094" s="105">
        <v>73129</v>
      </c>
      <c r="M2094" s="105">
        <v>0</v>
      </c>
      <c r="N2094" s="106">
        <v>64524</v>
      </c>
      <c r="O2094" s="107">
        <v>0</v>
      </c>
      <c r="P2094" s="113">
        <v>101175</v>
      </c>
      <c r="Q2094" s="113">
        <v>0</v>
      </c>
      <c r="R2094" s="106">
        <v>79864</v>
      </c>
      <c r="S2094" s="107">
        <v>0</v>
      </c>
      <c r="T2094" s="105">
        <v>71135</v>
      </c>
      <c r="U2094" s="105">
        <v>0</v>
      </c>
      <c r="V2094" s="106">
        <v>96785</v>
      </c>
      <c r="W2094" s="107">
        <v>0</v>
      </c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1705</v>
      </c>
      <c r="B2095" s="111" t="s">
        <v>789</v>
      </c>
      <c r="C2095" s="112" t="s">
        <v>790</v>
      </c>
      <c r="D2095" s="21">
        <f t="shared" si="64"/>
        <v>0</v>
      </c>
      <c r="E2095" s="24">
        <f t="shared" si="65"/>
        <v>23656.799999999999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1705</v>
      </c>
      <c r="B2096" s="111" t="s">
        <v>791</v>
      </c>
      <c r="C2096" s="112" t="s">
        <v>792</v>
      </c>
      <c r="D2096" s="21">
        <f t="shared" si="64"/>
        <v>0</v>
      </c>
      <c r="E2096" s="24">
        <f t="shared" si="65"/>
        <v>157228.91</v>
      </c>
      <c r="F2096" s="104"/>
      <c r="G2096" s="104"/>
      <c r="H2096" s="105"/>
      <c r="I2096" s="105"/>
      <c r="J2096" s="106">
        <v>0</v>
      </c>
      <c r="K2096" s="107">
        <v>23656.799999999999</v>
      </c>
      <c r="L2096" s="105">
        <v>0</v>
      </c>
      <c r="M2096" s="105">
        <v>0</v>
      </c>
      <c r="N2096" s="106">
        <v>0</v>
      </c>
      <c r="O2096" s="107">
        <v>0</v>
      </c>
      <c r="P2096" s="105">
        <v>0</v>
      </c>
      <c r="Q2096" s="105">
        <v>0</v>
      </c>
      <c r="R2096" s="106">
        <v>0</v>
      </c>
      <c r="S2096" s="107">
        <v>0</v>
      </c>
      <c r="T2096" s="105">
        <v>0</v>
      </c>
      <c r="U2096" s="105">
        <v>0</v>
      </c>
      <c r="V2096" s="106">
        <v>0</v>
      </c>
      <c r="W2096" s="107">
        <v>57984.91</v>
      </c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1705</v>
      </c>
      <c r="B2097" s="111" t="s">
        <v>793</v>
      </c>
      <c r="C2097" s="112" t="s">
        <v>794</v>
      </c>
      <c r="D2097" s="21">
        <f t="shared" si="64"/>
        <v>0</v>
      </c>
      <c r="E2097" s="24">
        <f t="shared" si="65"/>
        <v>665546</v>
      </c>
      <c r="F2097" s="104">
        <v>0</v>
      </c>
      <c r="G2097" s="104">
        <v>70028</v>
      </c>
      <c r="H2097" s="105">
        <v>0</v>
      </c>
      <c r="I2097" s="105">
        <v>62993</v>
      </c>
      <c r="J2097" s="106">
        <v>0</v>
      </c>
      <c r="K2097" s="107">
        <v>99244</v>
      </c>
      <c r="L2097" s="105">
        <v>0</v>
      </c>
      <c r="M2097" s="105">
        <v>73129</v>
      </c>
      <c r="N2097" s="106">
        <v>0</v>
      </c>
      <c r="O2097" s="107">
        <v>64524</v>
      </c>
      <c r="P2097" s="105">
        <v>0</v>
      </c>
      <c r="Q2097" s="105">
        <v>101175</v>
      </c>
      <c r="R2097" s="106">
        <v>0</v>
      </c>
      <c r="S2097" s="107">
        <v>79864</v>
      </c>
      <c r="T2097" s="105">
        <v>0</v>
      </c>
      <c r="U2097" s="105">
        <v>71135</v>
      </c>
      <c r="V2097" s="106">
        <v>0</v>
      </c>
      <c r="W2097" s="107">
        <v>101185</v>
      </c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1705</v>
      </c>
      <c r="B2098" s="111" t="s">
        <v>795</v>
      </c>
      <c r="C2098" s="112" t="s">
        <v>796</v>
      </c>
      <c r="D2098" s="21">
        <f t="shared" si="64"/>
        <v>0</v>
      </c>
      <c r="E2098" s="24">
        <f t="shared" si="65"/>
        <v>159835</v>
      </c>
      <c r="F2098" s="104">
        <v>0</v>
      </c>
      <c r="G2098" s="104">
        <v>20676</v>
      </c>
      <c r="H2098" s="113">
        <v>0</v>
      </c>
      <c r="I2098" s="113">
        <v>35205</v>
      </c>
      <c r="J2098" s="106">
        <v>0</v>
      </c>
      <c r="K2098" s="107">
        <v>41513</v>
      </c>
      <c r="L2098" s="113">
        <v>0</v>
      </c>
      <c r="M2098" s="113">
        <v>9914</v>
      </c>
      <c r="N2098" s="31">
        <v>0</v>
      </c>
      <c r="O2098" s="32">
        <v>23394</v>
      </c>
      <c r="P2098" s="105">
        <v>0</v>
      </c>
      <c r="Q2098" s="105">
        <v>9816</v>
      </c>
      <c r="R2098" s="31">
        <v>0</v>
      </c>
      <c r="S2098" s="32">
        <v>10293</v>
      </c>
      <c r="T2098" s="113">
        <v>0</v>
      </c>
      <c r="U2098" s="113">
        <v>25675</v>
      </c>
      <c r="V2098" s="31">
        <v>0</v>
      </c>
      <c r="W2098" s="32">
        <v>24862</v>
      </c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1705</v>
      </c>
      <c r="B2099" s="111" t="s">
        <v>797</v>
      </c>
      <c r="C2099" s="112" t="s">
        <v>798</v>
      </c>
      <c r="D2099" s="21">
        <f t="shared" si="64"/>
        <v>0</v>
      </c>
      <c r="E2099" s="24">
        <f t="shared" si="65"/>
        <v>0</v>
      </c>
      <c r="F2099" s="104"/>
      <c r="G2099" s="104"/>
      <c r="H2099" s="105"/>
      <c r="I2099" s="105"/>
      <c r="J2099" s="31"/>
      <c r="K2099" s="32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1705</v>
      </c>
      <c r="B2100" s="111" t="s">
        <v>799</v>
      </c>
      <c r="C2100" s="112" t="s">
        <v>800</v>
      </c>
      <c r="D2100" s="21">
        <f t="shared" si="64"/>
        <v>0</v>
      </c>
      <c r="E2100" s="24">
        <f t="shared" si="65"/>
        <v>2086146.24</v>
      </c>
      <c r="F2100" s="104"/>
      <c r="G2100" s="104"/>
      <c r="H2100" s="105"/>
      <c r="I2100" s="105"/>
      <c r="J2100" s="106"/>
      <c r="K2100" s="107"/>
      <c r="L2100" s="105">
        <v>0</v>
      </c>
      <c r="M2100" s="105">
        <v>1076882.55</v>
      </c>
      <c r="N2100" s="106">
        <v>0</v>
      </c>
      <c r="O2100" s="107">
        <v>747760.45</v>
      </c>
      <c r="P2100" s="105">
        <v>0</v>
      </c>
      <c r="Q2100" s="105">
        <v>0</v>
      </c>
      <c r="R2100" s="106">
        <v>0</v>
      </c>
      <c r="S2100" s="107">
        <v>0</v>
      </c>
      <c r="T2100" s="105">
        <v>0</v>
      </c>
      <c r="U2100" s="105">
        <v>0</v>
      </c>
      <c r="V2100" s="106">
        <v>0</v>
      </c>
      <c r="W2100" s="107">
        <v>261503.24</v>
      </c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1705</v>
      </c>
      <c r="B2101" s="111" t="s">
        <v>801</v>
      </c>
      <c r="C2101" s="112" t="s">
        <v>802</v>
      </c>
      <c r="D2101" s="21">
        <f t="shared" si="64"/>
        <v>0</v>
      </c>
      <c r="E2101" s="24">
        <f t="shared" si="65"/>
        <v>0</v>
      </c>
      <c r="F2101" s="104"/>
      <c r="G2101" s="104"/>
      <c r="H2101" s="113"/>
      <c r="I2101" s="113"/>
      <c r="J2101" s="106"/>
      <c r="K2101" s="107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1705</v>
      </c>
      <c r="B2102" s="111" t="s">
        <v>803</v>
      </c>
      <c r="C2102" s="112" t="s">
        <v>804</v>
      </c>
      <c r="D2102" s="21">
        <f t="shared" si="64"/>
        <v>0</v>
      </c>
      <c r="E2102" s="24">
        <f t="shared" si="65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1705</v>
      </c>
      <c r="B2103" s="111" t="s">
        <v>805</v>
      </c>
      <c r="C2103" s="112" t="s">
        <v>806</v>
      </c>
      <c r="D2103" s="21">
        <f t="shared" si="64"/>
        <v>0</v>
      </c>
      <c r="E2103" s="24">
        <f t="shared" si="65"/>
        <v>56400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1705</v>
      </c>
      <c r="B2104" s="111" t="s">
        <v>807</v>
      </c>
      <c r="C2104" s="112" t="s">
        <v>808</v>
      </c>
      <c r="D2104" s="21">
        <f t="shared" si="64"/>
        <v>0</v>
      </c>
      <c r="E2104" s="24">
        <f t="shared" si="65"/>
        <v>126720.35</v>
      </c>
      <c r="F2104" s="104"/>
      <c r="G2104" s="104"/>
      <c r="H2104" s="113">
        <v>0</v>
      </c>
      <c r="I2104" s="113">
        <v>36720.35</v>
      </c>
      <c r="J2104" s="31">
        <v>0</v>
      </c>
      <c r="K2104" s="32">
        <v>56400</v>
      </c>
      <c r="L2104" s="113">
        <v>0</v>
      </c>
      <c r="M2104" s="113">
        <v>90000</v>
      </c>
      <c r="N2104" s="31">
        <v>0</v>
      </c>
      <c r="O2104" s="32">
        <v>0</v>
      </c>
      <c r="P2104" s="113">
        <v>0</v>
      </c>
      <c r="Q2104" s="113">
        <v>0</v>
      </c>
      <c r="R2104" s="31">
        <v>0</v>
      </c>
      <c r="S2104" s="32">
        <v>0</v>
      </c>
      <c r="T2104" s="113">
        <v>0</v>
      </c>
      <c r="U2104" s="113">
        <v>0</v>
      </c>
      <c r="V2104" s="31">
        <v>0</v>
      </c>
      <c r="W2104" s="32">
        <v>0</v>
      </c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1705</v>
      </c>
      <c r="B2105" s="111" t="s">
        <v>809</v>
      </c>
      <c r="C2105" s="112" t="s">
        <v>1676</v>
      </c>
      <c r="D2105" s="21">
        <f t="shared" si="64"/>
        <v>0</v>
      </c>
      <c r="E2105" s="24">
        <f t="shared" si="65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1705</v>
      </c>
      <c r="B2106" s="111" t="s">
        <v>810</v>
      </c>
      <c r="C2106" s="112" t="s">
        <v>811</v>
      </c>
      <c r="D2106" s="21">
        <f t="shared" si="64"/>
        <v>0</v>
      </c>
      <c r="E2106" s="24">
        <f t="shared" si="65"/>
        <v>0</v>
      </c>
      <c r="F2106" s="104"/>
      <c r="G2106" s="104"/>
      <c r="H2106" s="105"/>
      <c r="I2106" s="105"/>
      <c r="J2106" s="31"/>
      <c r="K2106" s="32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1705</v>
      </c>
      <c r="B2107" s="111" t="s">
        <v>812</v>
      </c>
      <c r="C2107" s="112" t="s">
        <v>813</v>
      </c>
      <c r="D2107" s="21">
        <f t="shared" si="64"/>
        <v>0</v>
      </c>
      <c r="E2107" s="24">
        <f t="shared" si="65"/>
        <v>322028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1705</v>
      </c>
      <c r="B2108" s="111" t="s">
        <v>814</v>
      </c>
      <c r="C2108" s="112" t="s">
        <v>815</v>
      </c>
      <c r="D2108" s="21">
        <f t="shared" si="64"/>
        <v>0</v>
      </c>
      <c r="E2108" s="24">
        <f t="shared" si="65"/>
        <v>961338.39000000013</v>
      </c>
      <c r="F2108" s="104"/>
      <c r="G2108" s="104"/>
      <c r="H2108" s="105">
        <v>0</v>
      </c>
      <c r="I2108" s="105">
        <v>13103.45</v>
      </c>
      <c r="J2108" s="106">
        <v>0</v>
      </c>
      <c r="K2108" s="107">
        <v>322028</v>
      </c>
      <c r="L2108" s="105">
        <v>0</v>
      </c>
      <c r="M2108" s="105">
        <v>420259.2</v>
      </c>
      <c r="N2108" s="106">
        <v>0</v>
      </c>
      <c r="O2108" s="107">
        <v>152176.95000000001</v>
      </c>
      <c r="P2108" s="105">
        <v>0</v>
      </c>
      <c r="Q2108" s="105">
        <v>6500</v>
      </c>
      <c r="R2108" s="106">
        <v>0</v>
      </c>
      <c r="S2108" s="107">
        <v>0</v>
      </c>
      <c r="T2108" s="105">
        <v>0</v>
      </c>
      <c r="U2108" s="105">
        <v>157000</v>
      </c>
      <c r="V2108" s="106">
        <v>0</v>
      </c>
      <c r="W2108" s="107">
        <v>212298.79</v>
      </c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1705</v>
      </c>
      <c r="B2109" s="111" t="s">
        <v>816</v>
      </c>
      <c r="C2109" s="112" t="s">
        <v>817</v>
      </c>
      <c r="D2109" s="21">
        <f t="shared" si="64"/>
        <v>0</v>
      </c>
      <c r="E2109" s="24">
        <f t="shared" si="65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1705</v>
      </c>
      <c r="B2110" s="111" t="s">
        <v>818</v>
      </c>
      <c r="C2110" s="112" t="s">
        <v>819</v>
      </c>
      <c r="D2110" s="21">
        <f t="shared" si="64"/>
        <v>0</v>
      </c>
      <c r="E2110" s="24">
        <f t="shared" si="65"/>
        <v>50.73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1705</v>
      </c>
      <c r="B2111" s="111" t="s">
        <v>820</v>
      </c>
      <c r="C2111" s="112" t="s">
        <v>821</v>
      </c>
      <c r="D2111" s="21">
        <f t="shared" si="64"/>
        <v>0</v>
      </c>
      <c r="E2111" s="24">
        <f t="shared" si="65"/>
        <v>87078.97</v>
      </c>
      <c r="F2111" s="104"/>
      <c r="G2111" s="104"/>
      <c r="H2111" s="105"/>
      <c r="I2111" s="105"/>
      <c r="J2111" s="106">
        <v>0</v>
      </c>
      <c r="K2111" s="107">
        <v>50.73</v>
      </c>
      <c r="L2111" s="105">
        <v>0</v>
      </c>
      <c r="M2111" s="105">
        <v>0</v>
      </c>
      <c r="N2111" s="106">
        <v>0</v>
      </c>
      <c r="O2111" s="107">
        <v>17614.060000000001</v>
      </c>
      <c r="P2111" s="105">
        <v>0</v>
      </c>
      <c r="Q2111" s="105">
        <v>43135.43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26329.48</v>
      </c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1705</v>
      </c>
      <c r="B2112" s="111" t="s">
        <v>822</v>
      </c>
      <c r="C2112" s="112" t="s">
        <v>599</v>
      </c>
      <c r="D2112" s="21">
        <f t="shared" si="64"/>
        <v>4272.42</v>
      </c>
      <c r="E2112" s="24">
        <f t="shared" si="65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1705</v>
      </c>
      <c r="B2113" s="111" t="s">
        <v>823</v>
      </c>
      <c r="C2113" s="112" t="s">
        <v>601</v>
      </c>
      <c r="D2113" s="21">
        <f t="shared" si="64"/>
        <v>0</v>
      </c>
      <c r="E2113" s="24">
        <f t="shared" si="65"/>
        <v>19299.55</v>
      </c>
      <c r="F2113" s="104"/>
      <c r="G2113" s="104"/>
      <c r="H2113" s="105">
        <v>0</v>
      </c>
      <c r="I2113" s="105">
        <v>17896.55</v>
      </c>
      <c r="J2113" s="106">
        <v>4272.42</v>
      </c>
      <c r="K2113" s="107">
        <v>0</v>
      </c>
      <c r="L2113" s="105">
        <v>0</v>
      </c>
      <c r="M2113" s="105">
        <v>0</v>
      </c>
      <c r="N2113" s="106">
        <v>0</v>
      </c>
      <c r="O2113" s="107">
        <v>0</v>
      </c>
      <c r="P2113" s="105">
        <v>0</v>
      </c>
      <c r="Q2113" s="105">
        <v>1403</v>
      </c>
      <c r="R2113" s="106">
        <v>0</v>
      </c>
      <c r="S2113" s="107">
        <v>0</v>
      </c>
      <c r="T2113" s="105">
        <v>0</v>
      </c>
      <c r="U2113" s="105">
        <v>0</v>
      </c>
      <c r="V2113" s="106">
        <v>0</v>
      </c>
      <c r="W2113" s="107">
        <v>0</v>
      </c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1705</v>
      </c>
      <c r="B2114" s="111" t="s">
        <v>824</v>
      </c>
      <c r="C2114" s="112" t="s">
        <v>825</v>
      </c>
      <c r="D2114" s="21">
        <f t="shared" si="64"/>
        <v>0</v>
      </c>
      <c r="E2114" s="24">
        <f t="shared" si="65"/>
        <v>3544441.21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1705</v>
      </c>
      <c r="B2115" s="111" t="s">
        <v>826</v>
      </c>
      <c r="C2115" s="112" t="s">
        <v>827</v>
      </c>
      <c r="D2115" s="21">
        <f t="shared" ref="D2115:D2178" si="66">F2115+H2115+J2116+L2115+N2115+P2115+R2115+T2115+V2115+X2115+Z2115+AB2115</f>
        <v>0</v>
      </c>
      <c r="E2115" s="24">
        <f t="shared" ref="E2115:E2178" si="67">G2115+I2115+K2116+M2115+O2115+Q2115+S2115+U2115+W2115+Y2115+AA2115+AC2115</f>
        <v>28973537.040000003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>
        <v>0</v>
      </c>
      <c r="K2115" s="107">
        <v>3544441.21</v>
      </c>
      <c r="L2115" s="105">
        <v>0</v>
      </c>
      <c r="M2115" s="105">
        <v>3554380.4</v>
      </c>
      <c r="N2115" s="106">
        <v>0</v>
      </c>
      <c r="O2115" s="107">
        <v>3571490.4</v>
      </c>
      <c r="P2115" s="105">
        <v>0</v>
      </c>
      <c r="Q2115" s="105">
        <v>3570330</v>
      </c>
      <c r="R2115" s="106">
        <v>0</v>
      </c>
      <c r="S2115" s="107">
        <v>3586134.84</v>
      </c>
      <c r="T2115" s="105">
        <v>0</v>
      </c>
      <c r="U2115" s="105">
        <v>3560190</v>
      </c>
      <c r="V2115" s="106">
        <v>0</v>
      </c>
      <c r="W2115" s="107">
        <v>3840760.6</v>
      </c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1705</v>
      </c>
      <c r="B2116" s="111" t="s">
        <v>828</v>
      </c>
      <c r="C2116" s="112" t="s">
        <v>829</v>
      </c>
      <c r="D2116" s="21">
        <f t="shared" si="66"/>
        <v>0</v>
      </c>
      <c r="E2116" s="24">
        <f t="shared" si="67"/>
        <v>1800.55</v>
      </c>
      <c r="F2116" s="104"/>
      <c r="G2116" s="104"/>
      <c r="H2116" s="113"/>
      <c r="I2116" s="113"/>
      <c r="J2116" s="106"/>
      <c r="K2116" s="107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1705</v>
      </c>
      <c r="B2117" s="111" t="s">
        <v>830</v>
      </c>
      <c r="C2117" s="112" t="s">
        <v>831</v>
      </c>
      <c r="D2117" s="21">
        <f t="shared" si="66"/>
        <v>0</v>
      </c>
      <c r="E2117" s="24">
        <f t="shared" si="67"/>
        <v>14182.4</v>
      </c>
      <c r="F2117" s="104">
        <v>0</v>
      </c>
      <c r="G2117" s="104">
        <v>1800.55</v>
      </c>
      <c r="H2117" s="113">
        <v>0</v>
      </c>
      <c r="I2117" s="113">
        <v>1800.55</v>
      </c>
      <c r="J2117" s="31">
        <v>0</v>
      </c>
      <c r="K2117" s="32">
        <v>1800.55</v>
      </c>
      <c r="L2117" s="113">
        <v>0</v>
      </c>
      <c r="M2117" s="113">
        <v>1800.55</v>
      </c>
      <c r="N2117" s="31">
        <v>0</v>
      </c>
      <c r="O2117" s="32">
        <v>1800.55</v>
      </c>
      <c r="P2117" s="113">
        <v>0</v>
      </c>
      <c r="Q2117" s="113">
        <v>1800.55</v>
      </c>
      <c r="R2117" s="31">
        <v>0</v>
      </c>
      <c r="S2117" s="32">
        <v>0</v>
      </c>
      <c r="T2117" s="113">
        <v>0</v>
      </c>
      <c r="U2117" s="113">
        <v>0</v>
      </c>
      <c r="V2117" s="31">
        <v>0</v>
      </c>
      <c r="W2117" s="32">
        <v>5179.6499999999996</v>
      </c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1705</v>
      </c>
      <c r="B2118" s="111" t="s">
        <v>832</v>
      </c>
      <c r="C2118" s="112" t="s">
        <v>833</v>
      </c>
      <c r="D2118" s="21">
        <f t="shared" si="66"/>
        <v>0</v>
      </c>
      <c r="E2118" s="24">
        <f t="shared" si="6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1705</v>
      </c>
      <c r="B2119" s="111" t="s">
        <v>834</v>
      </c>
      <c r="C2119" s="112" t="s">
        <v>835</v>
      </c>
      <c r="D2119" s="21">
        <f t="shared" si="66"/>
        <v>0</v>
      </c>
      <c r="E2119" s="24">
        <f t="shared" si="67"/>
        <v>125992.99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1705</v>
      </c>
      <c r="B2120" s="111" t="s">
        <v>836</v>
      </c>
      <c r="C2120" s="112" t="s">
        <v>837</v>
      </c>
      <c r="D2120" s="21">
        <f t="shared" si="66"/>
        <v>0</v>
      </c>
      <c r="E2120" s="24">
        <f t="shared" si="67"/>
        <v>1036156.95</v>
      </c>
      <c r="F2120" s="104">
        <v>0</v>
      </c>
      <c r="G2120" s="104">
        <v>130993.2</v>
      </c>
      <c r="H2120" s="113">
        <v>0</v>
      </c>
      <c r="I2120" s="113">
        <v>128222.2</v>
      </c>
      <c r="J2120" s="31">
        <v>0</v>
      </c>
      <c r="K2120" s="32">
        <v>125992.99</v>
      </c>
      <c r="L2120" s="113">
        <v>0</v>
      </c>
      <c r="M2120" s="113">
        <v>126324.7</v>
      </c>
      <c r="N2120" s="31">
        <v>0</v>
      </c>
      <c r="O2120" s="32">
        <v>127180.2</v>
      </c>
      <c r="P2120" s="113">
        <v>0</v>
      </c>
      <c r="Q2120" s="113">
        <v>127164.2</v>
      </c>
      <c r="R2120" s="31">
        <v>0</v>
      </c>
      <c r="S2120" s="32">
        <v>127954.45</v>
      </c>
      <c r="T2120" s="113">
        <v>0</v>
      </c>
      <c r="U2120" s="113">
        <v>127146.2</v>
      </c>
      <c r="V2120" s="31">
        <v>0</v>
      </c>
      <c r="W2120" s="32">
        <v>141171.79999999999</v>
      </c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1705</v>
      </c>
      <c r="B2121" s="111" t="s">
        <v>838</v>
      </c>
      <c r="C2121" s="112" t="s">
        <v>839</v>
      </c>
      <c r="D2121" s="21">
        <f t="shared" si="66"/>
        <v>0</v>
      </c>
      <c r="E2121" s="24">
        <f t="shared" si="6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1705</v>
      </c>
      <c r="B2122" s="111" t="s">
        <v>1608</v>
      </c>
      <c r="C2122" s="112" t="s">
        <v>1609</v>
      </c>
      <c r="D2122" s="21">
        <f t="shared" si="66"/>
        <v>0</v>
      </c>
      <c r="E2122" s="24">
        <f t="shared" si="67"/>
        <v>0</v>
      </c>
      <c r="F2122" s="104"/>
      <c r="G2122" s="104"/>
      <c r="H2122" s="105"/>
      <c r="I2122" s="105"/>
      <c r="J2122" s="31"/>
      <c r="K2122" s="32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1705</v>
      </c>
      <c r="B2123" s="111" t="s">
        <v>840</v>
      </c>
      <c r="C2123" s="112" t="s">
        <v>841</v>
      </c>
      <c r="D2123" s="21">
        <f t="shared" si="66"/>
        <v>0</v>
      </c>
      <c r="E2123" s="24">
        <f t="shared" si="67"/>
        <v>0</v>
      </c>
      <c r="F2123" s="104"/>
      <c r="G2123" s="104"/>
      <c r="H2123" s="113"/>
      <c r="I2123" s="113"/>
      <c r="J2123" s="106"/>
      <c r="K2123" s="107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1705</v>
      </c>
      <c r="B2124" s="111" t="s">
        <v>842</v>
      </c>
      <c r="C2124" s="112" t="s">
        <v>843</v>
      </c>
      <c r="D2124" s="21">
        <f t="shared" si="66"/>
        <v>0</v>
      </c>
      <c r="E2124" s="24">
        <f t="shared" si="67"/>
        <v>0</v>
      </c>
      <c r="F2124" s="104"/>
      <c r="G2124" s="104"/>
      <c r="H2124" s="105"/>
      <c r="I2124" s="105"/>
      <c r="J2124" s="31"/>
      <c r="K2124" s="32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1705</v>
      </c>
      <c r="B2125" s="111" t="s">
        <v>844</v>
      </c>
      <c r="C2125" s="112" t="s">
        <v>845</v>
      </c>
      <c r="D2125" s="21">
        <f t="shared" si="66"/>
        <v>0</v>
      </c>
      <c r="E2125" s="24">
        <f t="shared" si="67"/>
        <v>0</v>
      </c>
      <c r="F2125" s="104"/>
      <c r="G2125" s="104"/>
      <c r="H2125" s="113"/>
      <c r="I2125" s="113"/>
      <c r="J2125" s="106"/>
      <c r="K2125" s="107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1705</v>
      </c>
      <c r="B2126" s="111" t="s">
        <v>846</v>
      </c>
      <c r="C2126" s="112" t="s">
        <v>847</v>
      </c>
      <c r="D2126" s="21">
        <f t="shared" si="66"/>
        <v>0</v>
      </c>
      <c r="E2126" s="24">
        <f t="shared" si="6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1705</v>
      </c>
      <c r="B2127" s="111" t="s">
        <v>848</v>
      </c>
      <c r="C2127" s="112" t="s">
        <v>849</v>
      </c>
      <c r="D2127" s="21">
        <f t="shared" si="66"/>
        <v>0</v>
      </c>
      <c r="E2127" s="24">
        <f t="shared" si="67"/>
        <v>0</v>
      </c>
      <c r="F2127" s="104"/>
      <c r="G2127" s="104"/>
      <c r="H2127" s="105"/>
      <c r="I2127" s="105"/>
      <c r="J2127" s="31"/>
      <c r="K2127" s="32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1705</v>
      </c>
      <c r="B2128" s="111" t="s">
        <v>850</v>
      </c>
      <c r="C2128" s="112" t="s">
        <v>851</v>
      </c>
      <c r="D2128" s="21">
        <f t="shared" si="66"/>
        <v>0</v>
      </c>
      <c r="E2128" s="24">
        <f t="shared" si="6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1705</v>
      </c>
      <c r="B2129" s="111" t="s">
        <v>852</v>
      </c>
      <c r="C2129" s="112" t="s">
        <v>853</v>
      </c>
      <c r="D2129" s="21">
        <f t="shared" si="66"/>
        <v>0</v>
      </c>
      <c r="E2129" s="24">
        <f t="shared" si="67"/>
        <v>34602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1705</v>
      </c>
      <c r="B2130" s="111" t="s">
        <v>854</v>
      </c>
      <c r="C2130" s="112" t="s">
        <v>855</v>
      </c>
      <c r="D2130" s="21">
        <f t="shared" si="66"/>
        <v>0</v>
      </c>
      <c r="E2130" s="24">
        <f t="shared" si="67"/>
        <v>0</v>
      </c>
      <c r="F2130" s="104"/>
      <c r="G2130" s="104"/>
      <c r="H2130" s="105"/>
      <c r="I2130" s="105"/>
      <c r="J2130" s="106">
        <v>0</v>
      </c>
      <c r="K2130" s="107">
        <v>34602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>
        <v>0</v>
      </c>
      <c r="S2130" s="107">
        <v>0</v>
      </c>
      <c r="T2130" s="105">
        <v>0</v>
      </c>
      <c r="U2130" s="105">
        <v>0</v>
      </c>
      <c r="V2130" s="106">
        <v>0</v>
      </c>
      <c r="W2130" s="107">
        <v>0</v>
      </c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1705</v>
      </c>
      <c r="B2131" s="111" t="s">
        <v>856</v>
      </c>
      <c r="C2131" s="112" t="s">
        <v>857</v>
      </c>
      <c r="D2131" s="21">
        <f t="shared" si="66"/>
        <v>0</v>
      </c>
      <c r="E2131" s="24">
        <f t="shared" si="6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1705</v>
      </c>
      <c r="B2132" s="111" t="s">
        <v>858</v>
      </c>
      <c r="C2132" s="112" t="s">
        <v>859</v>
      </c>
      <c r="D2132" s="21">
        <f t="shared" si="66"/>
        <v>0</v>
      </c>
      <c r="E2132" s="24">
        <f t="shared" si="67"/>
        <v>8200</v>
      </c>
      <c r="F2132" s="104"/>
      <c r="G2132" s="104"/>
      <c r="H2132" s="113"/>
      <c r="I2132" s="113"/>
      <c r="J2132" s="106"/>
      <c r="K2132" s="107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1705</v>
      </c>
      <c r="B2133" s="111" t="s">
        <v>860</v>
      </c>
      <c r="C2133" s="112" t="s">
        <v>861</v>
      </c>
      <c r="D2133" s="21">
        <f t="shared" si="66"/>
        <v>0</v>
      </c>
      <c r="E2133" s="24">
        <f t="shared" si="67"/>
        <v>85030</v>
      </c>
      <c r="F2133" s="104">
        <v>0</v>
      </c>
      <c r="G2133" s="104">
        <v>8600</v>
      </c>
      <c r="H2133" s="113">
        <v>0</v>
      </c>
      <c r="I2133" s="113">
        <v>10100</v>
      </c>
      <c r="J2133" s="31">
        <v>0</v>
      </c>
      <c r="K2133" s="32">
        <v>8200</v>
      </c>
      <c r="L2133" s="113">
        <v>0</v>
      </c>
      <c r="M2133" s="113">
        <v>9750</v>
      </c>
      <c r="N2133" s="31">
        <v>0</v>
      </c>
      <c r="O2133" s="32">
        <v>9550</v>
      </c>
      <c r="P2133" s="113">
        <v>0</v>
      </c>
      <c r="Q2133" s="113">
        <v>12950</v>
      </c>
      <c r="R2133" s="31">
        <v>0</v>
      </c>
      <c r="S2133" s="32">
        <v>7500</v>
      </c>
      <c r="T2133" s="113">
        <v>0</v>
      </c>
      <c r="U2133" s="113">
        <v>8780</v>
      </c>
      <c r="V2133" s="31">
        <v>0</v>
      </c>
      <c r="W2133" s="32">
        <v>17800</v>
      </c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1705</v>
      </c>
      <c r="B2134" s="111" t="s">
        <v>862</v>
      </c>
      <c r="C2134" s="112" t="s">
        <v>863</v>
      </c>
      <c r="D2134" s="21">
        <f t="shared" si="66"/>
        <v>0</v>
      </c>
      <c r="E2134" s="24">
        <f t="shared" si="6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1705</v>
      </c>
      <c r="B2135" s="111" t="s">
        <v>864</v>
      </c>
      <c r="C2135" s="112" t="s">
        <v>865</v>
      </c>
      <c r="D2135" s="21">
        <f t="shared" si="66"/>
        <v>0</v>
      </c>
      <c r="E2135" s="24">
        <f t="shared" si="67"/>
        <v>1965</v>
      </c>
      <c r="F2135" s="104"/>
      <c r="G2135" s="104"/>
      <c r="H2135" s="105"/>
      <c r="I2135" s="105"/>
      <c r="J2135" s="31"/>
      <c r="K2135" s="32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1705</v>
      </c>
      <c r="B2136" s="111" t="s">
        <v>866</v>
      </c>
      <c r="C2136" s="112" t="s">
        <v>867</v>
      </c>
      <c r="D2136" s="21">
        <f t="shared" si="66"/>
        <v>0</v>
      </c>
      <c r="E2136" s="24">
        <f t="shared" si="67"/>
        <v>60613</v>
      </c>
      <c r="F2136" s="104">
        <v>0</v>
      </c>
      <c r="G2136" s="104">
        <v>1366</v>
      </c>
      <c r="H2136" s="113">
        <v>0</v>
      </c>
      <c r="I2136" s="113">
        <v>3417</v>
      </c>
      <c r="J2136" s="106">
        <v>0</v>
      </c>
      <c r="K2136" s="107">
        <v>1965</v>
      </c>
      <c r="L2136" s="113">
        <v>0</v>
      </c>
      <c r="M2136" s="113">
        <v>1500</v>
      </c>
      <c r="N2136" s="31">
        <v>0</v>
      </c>
      <c r="O2136" s="32">
        <v>5300</v>
      </c>
      <c r="P2136" s="105">
        <v>0</v>
      </c>
      <c r="Q2136" s="105">
        <v>900</v>
      </c>
      <c r="R2136" s="31">
        <v>0</v>
      </c>
      <c r="S2136" s="32">
        <v>600</v>
      </c>
      <c r="T2136" s="113">
        <v>0</v>
      </c>
      <c r="U2136" s="113">
        <v>1500</v>
      </c>
      <c r="V2136" s="31">
        <v>0</v>
      </c>
      <c r="W2136" s="32">
        <v>45970</v>
      </c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1705</v>
      </c>
      <c r="B2137" s="111" t="s">
        <v>868</v>
      </c>
      <c r="C2137" s="112" t="s">
        <v>869</v>
      </c>
      <c r="D2137" s="21">
        <f t="shared" si="66"/>
        <v>0</v>
      </c>
      <c r="E2137" s="24">
        <f t="shared" si="67"/>
        <v>6810</v>
      </c>
      <c r="F2137" s="104">
        <v>0</v>
      </c>
      <c r="G2137" s="104">
        <v>300</v>
      </c>
      <c r="H2137" s="113">
        <v>0</v>
      </c>
      <c r="I2137" s="113">
        <v>330</v>
      </c>
      <c r="J2137" s="31">
        <v>0</v>
      </c>
      <c r="K2137" s="32">
        <v>60</v>
      </c>
      <c r="L2137" s="113">
        <v>0</v>
      </c>
      <c r="M2137" s="113">
        <v>240</v>
      </c>
      <c r="N2137" s="31">
        <v>0</v>
      </c>
      <c r="O2137" s="32">
        <v>180</v>
      </c>
      <c r="P2137" s="113">
        <v>0</v>
      </c>
      <c r="Q2137" s="113">
        <v>3060</v>
      </c>
      <c r="R2137" s="31">
        <v>0</v>
      </c>
      <c r="S2137" s="32">
        <v>1320</v>
      </c>
      <c r="T2137" s="113">
        <v>0</v>
      </c>
      <c r="U2137" s="113">
        <v>540</v>
      </c>
      <c r="V2137" s="31">
        <v>0</v>
      </c>
      <c r="W2137" s="32">
        <v>840</v>
      </c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1705</v>
      </c>
      <c r="B2138" s="111" t="s">
        <v>870</v>
      </c>
      <c r="C2138" s="112" t="s">
        <v>1677</v>
      </c>
      <c r="D2138" s="21">
        <f t="shared" si="66"/>
        <v>0</v>
      </c>
      <c r="E2138" s="24">
        <f t="shared" si="6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1705</v>
      </c>
      <c r="B2139" s="111" t="s">
        <v>871</v>
      </c>
      <c r="C2139" s="112" t="s">
        <v>872</v>
      </c>
      <c r="D2139" s="21">
        <f t="shared" si="66"/>
        <v>0</v>
      </c>
      <c r="E2139" s="24">
        <f t="shared" si="6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1705</v>
      </c>
      <c r="B2140" s="111" t="s">
        <v>873</v>
      </c>
      <c r="C2140" s="112" t="s">
        <v>1678</v>
      </c>
      <c r="D2140" s="21">
        <f t="shared" si="66"/>
        <v>0</v>
      </c>
      <c r="E2140" s="24">
        <f t="shared" si="67"/>
        <v>1425000</v>
      </c>
      <c r="F2140" s="104"/>
      <c r="G2140" s="104"/>
      <c r="H2140" s="113"/>
      <c r="I2140" s="113"/>
      <c r="J2140" s="31"/>
      <c r="K2140" s="32"/>
      <c r="L2140" s="113"/>
      <c r="M2140" s="113"/>
      <c r="N2140" s="31">
        <v>0</v>
      </c>
      <c r="O2140" s="32">
        <v>250000</v>
      </c>
      <c r="P2140" s="113">
        <v>0</v>
      </c>
      <c r="Q2140" s="113">
        <v>1175000</v>
      </c>
      <c r="R2140" s="31">
        <v>0</v>
      </c>
      <c r="S2140" s="32">
        <v>0</v>
      </c>
      <c r="T2140" s="113">
        <v>0</v>
      </c>
      <c r="U2140" s="113">
        <v>0</v>
      </c>
      <c r="V2140" s="31">
        <v>0</v>
      </c>
      <c r="W2140" s="32">
        <v>0</v>
      </c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1705</v>
      </c>
      <c r="B2141" s="111" t="s">
        <v>874</v>
      </c>
      <c r="C2141" s="112" t="s">
        <v>875</v>
      </c>
      <c r="D2141" s="21">
        <f t="shared" si="66"/>
        <v>0</v>
      </c>
      <c r="E2141" s="24">
        <f t="shared" si="67"/>
        <v>71000</v>
      </c>
      <c r="F2141" s="104"/>
      <c r="G2141" s="104"/>
      <c r="H2141" s="113"/>
      <c r="I2141" s="113"/>
      <c r="J2141" s="31"/>
      <c r="K2141" s="32"/>
      <c r="L2141" s="113"/>
      <c r="M2141" s="113"/>
      <c r="N2141" s="31">
        <v>0</v>
      </c>
      <c r="O2141" s="32">
        <v>61000</v>
      </c>
      <c r="P2141" s="113">
        <v>0</v>
      </c>
      <c r="Q2141" s="113">
        <v>0</v>
      </c>
      <c r="R2141" s="31">
        <v>0</v>
      </c>
      <c r="S2141" s="32">
        <v>0</v>
      </c>
      <c r="T2141" s="113">
        <v>0</v>
      </c>
      <c r="U2141" s="113">
        <v>0</v>
      </c>
      <c r="V2141" s="31">
        <v>0</v>
      </c>
      <c r="W2141" s="32">
        <v>10000</v>
      </c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1705</v>
      </c>
      <c r="B2142" s="111" t="s">
        <v>876</v>
      </c>
      <c r="C2142" s="112" t="s">
        <v>1679</v>
      </c>
      <c r="D2142" s="21">
        <f t="shared" si="66"/>
        <v>165937.5</v>
      </c>
      <c r="E2142" s="24">
        <f t="shared" si="67"/>
        <v>192250</v>
      </c>
      <c r="F2142" s="104"/>
      <c r="G2142" s="104"/>
      <c r="H2142" s="105"/>
      <c r="I2142" s="105"/>
      <c r="J2142" s="31"/>
      <c r="K2142" s="32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1705</v>
      </c>
      <c r="B2143" s="111" t="s">
        <v>877</v>
      </c>
      <c r="C2143" s="112" t="s">
        <v>878</v>
      </c>
      <c r="D2143" s="21">
        <f t="shared" si="66"/>
        <v>25000</v>
      </c>
      <c r="E2143" s="24">
        <f t="shared" si="67"/>
        <v>2254429.5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106">
        <v>165937.5</v>
      </c>
      <c r="K2143" s="107">
        <v>192250</v>
      </c>
      <c r="L2143" s="113">
        <v>0</v>
      </c>
      <c r="M2143" s="113">
        <v>183425</v>
      </c>
      <c r="N2143" s="31">
        <v>0</v>
      </c>
      <c r="O2143" s="32">
        <v>183677</v>
      </c>
      <c r="P2143" s="105">
        <v>0</v>
      </c>
      <c r="Q2143" s="105">
        <v>172575</v>
      </c>
      <c r="R2143" s="31">
        <v>0</v>
      </c>
      <c r="S2143" s="32">
        <v>369090</v>
      </c>
      <c r="T2143" s="113">
        <v>0</v>
      </c>
      <c r="U2143" s="113">
        <v>199275</v>
      </c>
      <c r="V2143" s="31">
        <v>0</v>
      </c>
      <c r="W2143" s="32">
        <v>476375</v>
      </c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1705</v>
      </c>
      <c r="B2144" s="111" t="s">
        <v>879</v>
      </c>
      <c r="C2144" s="112" t="s">
        <v>1680</v>
      </c>
      <c r="D2144" s="21">
        <f t="shared" si="66"/>
        <v>0</v>
      </c>
      <c r="E2144" s="24">
        <f t="shared" si="6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1705</v>
      </c>
      <c r="B2145" s="111" t="s">
        <v>880</v>
      </c>
      <c r="C2145" s="112" t="s">
        <v>1681</v>
      </c>
      <c r="D2145" s="21">
        <f t="shared" si="66"/>
        <v>0</v>
      </c>
      <c r="E2145" s="24">
        <f t="shared" si="67"/>
        <v>182337.5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1705</v>
      </c>
      <c r="B2146" s="111" t="s">
        <v>881</v>
      </c>
      <c r="C2146" s="112" t="s">
        <v>1682</v>
      </c>
      <c r="D2146" s="21">
        <f t="shared" si="66"/>
        <v>0</v>
      </c>
      <c r="E2146" s="24">
        <f t="shared" si="67"/>
        <v>126490</v>
      </c>
      <c r="F2146" s="104"/>
      <c r="G2146" s="104"/>
      <c r="H2146" s="105">
        <v>0</v>
      </c>
      <c r="I2146" s="105">
        <v>25000</v>
      </c>
      <c r="J2146" s="31">
        <v>0</v>
      </c>
      <c r="K2146" s="32">
        <v>182337.5</v>
      </c>
      <c r="L2146" s="105">
        <v>0</v>
      </c>
      <c r="M2146" s="105">
        <v>0</v>
      </c>
      <c r="N2146" s="106">
        <v>0</v>
      </c>
      <c r="O2146" s="107">
        <v>0</v>
      </c>
      <c r="P2146" s="113">
        <v>0</v>
      </c>
      <c r="Q2146" s="113">
        <v>42300</v>
      </c>
      <c r="R2146" s="106">
        <v>0</v>
      </c>
      <c r="S2146" s="107">
        <v>0</v>
      </c>
      <c r="T2146" s="105">
        <v>0</v>
      </c>
      <c r="U2146" s="105">
        <v>15630</v>
      </c>
      <c r="V2146" s="106">
        <v>0</v>
      </c>
      <c r="W2146" s="107">
        <v>2000</v>
      </c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1705</v>
      </c>
      <c r="B2147" s="111" t="s">
        <v>882</v>
      </c>
      <c r="C2147" s="112" t="s">
        <v>883</v>
      </c>
      <c r="D2147" s="21">
        <f t="shared" si="66"/>
        <v>3103375.81</v>
      </c>
      <c r="E2147" s="24">
        <f t="shared" si="67"/>
        <v>297230</v>
      </c>
      <c r="F2147" s="104">
        <v>0</v>
      </c>
      <c r="G2147" s="104">
        <v>42810</v>
      </c>
      <c r="H2147" s="113">
        <v>0</v>
      </c>
      <c r="I2147" s="113">
        <v>43440</v>
      </c>
      <c r="J2147" s="106">
        <v>0</v>
      </c>
      <c r="K2147" s="107">
        <v>41560</v>
      </c>
      <c r="L2147" s="113">
        <v>0</v>
      </c>
      <c r="M2147" s="113">
        <v>36140</v>
      </c>
      <c r="N2147" s="31">
        <v>0</v>
      </c>
      <c r="O2147" s="32">
        <v>35430</v>
      </c>
      <c r="P2147" s="105">
        <v>0</v>
      </c>
      <c r="Q2147" s="105">
        <v>46050</v>
      </c>
      <c r="R2147" s="31">
        <v>0</v>
      </c>
      <c r="S2147" s="32">
        <v>33690</v>
      </c>
      <c r="T2147" s="113">
        <v>0</v>
      </c>
      <c r="U2147" s="113">
        <v>27480</v>
      </c>
      <c r="V2147" s="31">
        <v>0</v>
      </c>
      <c r="W2147" s="32">
        <v>32190</v>
      </c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1705</v>
      </c>
      <c r="B2148" s="111" t="s">
        <v>884</v>
      </c>
      <c r="C2148" s="112" t="s">
        <v>885</v>
      </c>
      <c r="D2148" s="21">
        <f t="shared" si="66"/>
        <v>22715744.84</v>
      </c>
      <c r="E2148" s="24">
        <f t="shared" si="6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>
        <v>3103375.81</v>
      </c>
      <c r="K2148" s="32">
        <v>0</v>
      </c>
      <c r="L2148" s="113">
        <v>3123100</v>
      </c>
      <c r="M2148" s="113">
        <v>0</v>
      </c>
      <c r="N2148" s="31">
        <v>3140210</v>
      </c>
      <c r="O2148" s="32">
        <v>0</v>
      </c>
      <c r="P2148" s="113">
        <v>3139890</v>
      </c>
      <c r="Q2148" s="113">
        <v>0</v>
      </c>
      <c r="R2148" s="31">
        <v>3155694.84</v>
      </c>
      <c r="S2148" s="32">
        <v>0</v>
      </c>
      <c r="T2148" s="113">
        <v>3154200</v>
      </c>
      <c r="U2148" s="113">
        <v>0</v>
      </c>
      <c r="V2148" s="31">
        <v>3416190</v>
      </c>
      <c r="W2148" s="32">
        <v>0</v>
      </c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1705</v>
      </c>
      <c r="B2149" s="111" t="s">
        <v>886</v>
      </c>
      <c r="C2149" s="112" t="s">
        <v>887</v>
      </c>
      <c r="D2149" s="21">
        <f t="shared" si="66"/>
        <v>4261420</v>
      </c>
      <c r="E2149" s="24">
        <f t="shared" si="6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31">
        <v>168400</v>
      </c>
      <c r="K2149" s="32">
        <v>0</v>
      </c>
      <c r="L2149" s="105">
        <v>155310</v>
      </c>
      <c r="M2149" s="105">
        <v>0</v>
      </c>
      <c r="N2149" s="106">
        <v>155310</v>
      </c>
      <c r="O2149" s="107">
        <v>0</v>
      </c>
      <c r="P2149" s="113">
        <v>155310</v>
      </c>
      <c r="Q2149" s="113">
        <v>0</v>
      </c>
      <c r="R2149" s="106">
        <v>155310</v>
      </c>
      <c r="S2149" s="107">
        <v>0</v>
      </c>
      <c r="T2149" s="105">
        <v>155310</v>
      </c>
      <c r="U2149" s="105">
        <v>0</v>
      </c>
      <c r="V2149" s="106">
        <v>168510</v>
      </c>
      <c r="W2149" s="107">
        <v>0</v>
      </c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1705</v>
      </c>
      <c r="B2150" s="111" t="s">
        <v>888</v>
      </c>
      <c r="C2150" s="112" t="s">
        <v>1683</v>
      </c>
      <c r="D2150" s="21">
        <f t="shared" si="66"/>
        <v>114800</v>
      </c>
      <c r="E2150" s="24">
        <f t="shared" si="6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1705</v>
      </c>
      <c r="B2151" s="111" t="s">
        <v>889</v>
      </c>
      <c r="C2151" s="112" t="s">
        <v>890</v>
      </c>
      <c r="D2151" s="21">
        <f t="shared" si="66"/>
        <v>949900</v>
      </c>
      <c r="E2151" s="24">
        <f t="shared" si="6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106">
        <v>114800</v>
      </c>
      <c r="K2151" s="107">
        <v>0</v>
      </c>
      <c r="L2151" s="113">
        <v>118300</v>
      </c>
      <c r="M2151" s="113">
        <v>0</v>
      </c>
      <c r="N2151" s="31">
        <v>118300</v>
      </c>
      <c r="O2151" s="32">
        <v>0</v>
      </c>
      <c r="P2151" s="105">
        <v>118300</v>
      </c>
      <c r="Q2151" s="105">
        <v>0</v>
      </c>
      <c r="R2151" s="31">
        <v>118300</v>
      </c>
      <c r="S2151" s="32">
        <v>0</v>
      </c>
      <c r="T2151" s="113">
        <v>118300</v>
      </c>
      <c r="U2151" s="113">
        <v>0</v>
      </c>
      <c r="V2151" s="31">
        <v>118300</v>
      </c>
      <c r="W2151" s="32">
        <v>0</v>
      </c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1705</v>
      </c>
      <c r="B2152" s="111" t="s">
        <v>891</v>
      </c>
      <c r="C2152" s="112" t="s">
        <v>892</v>
      </c>
      <c r="D2152" s="21">
        <f t="shared" si="66"/>
        <v>930</v>
      </c>
      <c r="E2152" s="24">
        <f t="shared" si="67"/>
        <v>2900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1705</v>
      </c>
      <c r="B2153" s="111" t="s">
        <v>893</v>
      </c>
      <c r="C2153" s="112" t="s">
        <v>894</v>
      </c>
      <c r="D2153" s="21">
        <f t="shared" si="66"/>
        <v>21570.55</v>
      </c>
      <c r="E2153" s="24">
        <f t="shared" si="67"/>
        <v>16140</v>
      </c>
      <c r="F2153" s="104">
        <v>5420</v>
      </c>
      <c r="G2153" s="104">
        <v>1310</v>
      </c>
      <c r="H2153" s="113">
        <v>420</v>
      </c>
      <c r="I2153" s="113">
        <v>2560</v>
      </c>
      <c r="J2153" s="31">
        <v>930</v>
      </c>
      <c r="K2153" s="32">
        <v>2900</v>
      </c>
      <c r="L2153" s="113">
        <v>1980</v>
      </c>
      <c r="M2153" s="113">
        <v>600</v>
      </c>
      <c r="N2153" s="31">
        <v>800</v>
      </c>
      <c r="O2153" s="32">
        <v>400</v>
      </c>
      <c r="P2153" s="113">
        <v>3450</v>
      </c>
      <c r="Q2153" s="113">
        <v>4820</v>
      </c>
      <c r="R2153" s="31">
        <v>3240</v>
      </c>
      <c r="S2153" s="32">
        <v>2900</v>
      </c>
      <c r="T2153" s="113">
        <v>2400</v>
      </c>
      <c r="U2153" s="113">
        <v>3150</v>
      </c>
      <c r="V2153" s="31">
        <v>2060</v>
      </c>
      <c r="W2153" s="32">
        <v>400</v>
      </c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1705</v>
      </c>
      <c r="B2154" s="111" t="s">
        <v>895</v>
      </c>
      <c r="C2154" s="112" t="s">
        <v>896</v>
      </c>
      <c r="D2154" s="21">
        <f t="shared" si="66"/>
        <v>1800.55</v>
      </c>
      <c r="E2154" s="24">
        <f t="shared" si="67"/>
        <v>0</v>
      </c>
      <c r="F2154" s="104"/>
      <c r="G2154" s="104"/>
      <c r="H2154" s="113"/>
      <c r="I2154" s="113"/>
      <c r="J2154" s="31">
        <v>1800.55</v>
      </c>
      <c r="K2154" s="32">
        <v>0</v>
      </c>
      <c r="L2154" s="113">
        <v>1800.55</v>
      </c>
      <c r="M2154" s="113">
        <v>0</v>
      </c>
      <c r="N2154" s="31">
        <v>0</v>
      </c>
      <c r="O2154" s="32">
        <v>0</v>
      </c>
      <c r="P2154" s="113">
        <v>0</v>
      </c>
      <c r="Q2154" s="113">
        <v>0</v>
      </c>
      <c r="R2154" s="31">
        <v>0</v>
      </c>
      <c r="S2154" s="32">
        <v>0</v>
      </c>
      <c r="T2154" s="113">
        <v>0</v>
      </c>
      <c r="U2154" s="113">
        <v>0</v>
      </c>
      <c r="V2154" s="31">
        <v>0</v>
      </c>
      <c r="W2154" s="32">
        <v>0</v>
      </c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1705</v>
      </c>
      <c r="B2155" s="111" t="s">
        <v>897</v>
      </c>
      <c r="C2155" s="112" t="s">
        <v>898</v>
      </c>
      <c r="D2155" s="21">
        <f t="shared" si="66"/>
        <v>0</v>
      </c>
      <c r="E2155" s="24">
        <f t="shared" si="6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1705</v>
      </c>
      <c r="B2156" s="111" t="s">
        <v>899</v>
      </c>
      <c r="C2156" s="112" t="s">
        <v>900</v>
      </c>
      <c r="D2156" s="21">
        <f t="shared" si="66"/>
        <v>12381.849999999999</v>
      </c>
      <c r="E2156" s="24">
        <f t="shared" si="6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>
        <v>0</v>
      </c>
      <c r="K2156" s="32">
        <v>0</v>
      </c>
      <c r="L2156" s="113">
        <v>0</v>
      </c>
      <c r="M2156" s="113">
        <v>0</v>
      </c>
      <c r="N2156" s="31">
        <v>1800.55</v>
      </c>
      <c r="O2156" s="32">
        <v>0</v>
      </c>
      <c r="P2156" s="113">
        <v>1800.55</v>
      </c>
      <c r="Q2156" s="113">
        <v>0</v>
      </c>
      <c r="R2156" s="31">
        <v>0</v>
      </c>
      <c r="S2156" s="32">
        <v>0</v>
      </c>
      <c r="T2156" s="113">
        <v>0</v>
      </c>
      <c r="U2156" s="113">
        <v>0</v>
      </c>
      <c r="V2156" s="31">
        <v>5179.6499999999996</v>
      </c>
      <c r="W2156" s="32">
        <v>0</v>
      </c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1705</v>
      </c>
      <c r="B2157" s="111" t="s">
        <v>901</v>
      </c>
      <c r="C2157" s="112" t="s">
        <v>902</v>
      </c>
      <c r="D2157" s="21">
        <f t="shared" si="66"/>
        <v>68840</v>
      </c>
      <c r="E2157" s="24">
        <f t="shared" si="6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1705</v>
      </c>
      <c r="B2158" s="111" t="s">
        <v>903</v>
      </c>
      <c r="C2158" s="112" t="s">
        <v>904</v>
      </c>
      <c r="D2158" s="21">
        <f t="shared" si="66"/>
        <v>533330.80000000005</v>
      </c>
      <c r="E2158" s="24">
        <f t="shared" si="6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>
        <v>68840</v>
      </c>
      <c r="K2158" s="32">
        <v>0</v>
      </c>
      <c r="L2158" s="113">
        <v>68840</v>
      </c>
      <c r="M2158" s="113">
        <v>0</v>
      </c>
      <c r="N2158" s="31">
        <v>68840</v>
      </c>
      <c r="O2158" s="32">
        <v>0</v>
      </c>
      <c r="P2158" s="113">
        <v>53190.400000000001</v>
      </c>
      <c r="Q2158" s="113">
        <v>0</v>
      </c>
      <c r="R2158" s="31">
        <v>68840</v>
      </c>
      <c r="S2158" s="32">
        <v>0</v>
      </c>
      <c r="T2158" s="113">
        <v>52350</v>
      </c>
      <c r="U2158" s="113">
        <v>0</v>
      </c>
      <c r="V2158" s="31">
        <v>46890</v>
      </c>
      <c r="W2158" s="32">
        <v>0</v>
      </c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1705</v>
      </c>
      <c r="B2159" s="111" t="s">
        <v>905</v>
      </c>
      <c r="C2159" s="112" t="s">
        <v>906</v>
      </c>
      <c r="D2159" s="21">
        <f t="shared" si="66"/>
        <v>961756.8</v>
      </c>
      <c r="E2159" s="24">
        <f t="shared" si="67"/>
        <v>4556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>
        <v>53190.400000000001</v>
      </c>
      <c r="K2159" s="32">
        <v>0</v>
      </c>
      <c r="L2159" s="113">
        <v>53190.400000000001</v>
      </c>
      <c r="M2159" s="113">
        <v>0</v>
      </c>
      <c r="N2159" s="31">
        <v>53190.400000000001</v>
      </c>
      <c r="O2159" s="32">
        <v>0</v>
      </c>
      <c r="P2159" s="113">
        <v>67999.600000000006</v>
      </c>
      <c r="Q2159" s="113">
        <v>0</v>
      </c>
      <c r="R2159" s="31">
        <v>52350</v>
      </c>
      <c r="S2159" s="32">
        <v>0</v>
      </c>
      <c r="T2159" s="113">
        <v>44390</v>
      </c>
      <c r="U2159" s="113">
        <v>0</v>
      </c>
      <c r="V2159" s="31">
        <v>55230.6</v>
      </c>
      <c r="W2159" s="32">
        <v>0</v>
      </c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1705</v>
      </c>
      <c r="B2160" s="111" t="s">
        <v>907</v>
      </c>
      <c r="C2160" s="112" t="s">
        <v>908</v>
      </c>
      <c r="D2160" s="21">
        <f t="shared" si="66"/>
        <v>5076507</v>
      </c>
      <c r="E2160" s="24">
        <f t="shared" si="67"/>
        <v>81560</v>
      </c>
      <c r="F2160" s="104">
        <v>425055</v>
      </c>
      <c r="G2160" s="104">
        <v>0</v>
      </c>
      <c r="H2160" s="113">
        <v>852532</v>
      </c>
      <c r="I2160" s="113">
        <v>0</v>
      </c>
      <c r="J2160" s="31">
        <v>512535</v>
      </c>
      <c r="K2160" s="32">
        <v>4556</v>
      </c>
      <c r="L2160" s="113">
        <v>599145</v>
      </c>
      <c r="M2160" s="113">
        <v>0</v>
      </c>
      <c r="N2160" s="31">
        <v>614230</v>
      </c>
      <c r="O2160" s="32">
        <v>0</v>
      </c>
      <c r="P2160" s="113">
        <v>547000</v>
      </c>
      <c r="Q2160" s="113">
        <v>38035</v>
      </c>
      <c r="R2160" s="31">
        <v>695170</v>
      </c>
      <c r="S2160" s="32">
        <v>0</v>
      </c>
      <c r="T2160" s="113">
        <v>583465</v>
      </c>
      <c r="U2160" s="113">
        <v>37620</v>
      </c>
      <c r="V2160" s="31">
        <v>654055</v>
      </c>
      <c r="W2160" s="32">
        <v>0</v>
      </c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1705</v>
      </c>
      <c r="B2161" s="111" t="s">
        <v>909</v>
      </c>
      <c r="C2161" s="112" t="s">
        <v>910</v>
      </c>
      <c r="D2161" s="21">
        <f t="shared" si="66"/>
        <v>1336040</v>
      </c>
      <c r="E2161" s="24">
        <f t="shared" si="67"/>
        <v>22890</v>
      </c>
      <c r="F2161" s="104">
        <v>113660</v>
      </c>
      <c r="G2161" s="104">
        <v>0</v>
      </c>
      <c r="H2161" s="113">
        <v>220410</v>
      </c>
      <c r="I2161" s="113">
        <v>0</v>
      </c>
      <c r="J2161" s="31">
        <v>105855</v>
      </c>
      <c r="K2161" s="32">
        <v>5905</v>
      </c>
      <c r="L2161" s="113">
        <v>101500</v>
      </c>
      <c r="M2161" s="113">
        <v>4355</v>
      </c>
      <c r="N2161" s="31">
        <v>104580</v>
      </c>
      <c r="O2161" s="32">
        <v>0</v>
      </c>
      <c r="P2161" s="113">
        <v>86800</v>
      </c>
      <c r="Q2161" s="113">
        <v>16240</v>
      </c>
      <c r="R2161" s="31">
        <v>90210</v>
      </c>
      <c r="S2161" s="32">
        <v>0</v>
      </c>
      <c r="T2161" s="113">
        <v>86210</v>
      </c>
      <c r="U2161" s="113">
        <v>2295</v>
      </c>
      <c r="V2161" s="31">
        <v>91400</v>
      </c>
      <c r="W2161" s="32">
        <v>0</v>
      </c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1705</v>
      </c>
      <c r="B2162" s="111" t="s">
        <v>911</v>
      </c>
      <c r="C2162" s="112" t="s">
        <v>912</v>
      </c>
      <c r="D2162" s="21">
        <f t="shared" si="66"/>
        <v>2961410</v>
      </c>
      <c r="E2162" s="24">
        <f t="shared" si="6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>
        <v>441270</v>
      </c>
      <c r="K2162" s="32">
        <v>0</v>
      </c>
      <c r="L2162" s="113">
        <v>361470</v>
      </c>
      <c r="M2162" s="113">
        <v>0</v>
      </c>
      <c r="N2162" s="31">
        <v>362560</v>
      </c>
      <c r="O2162" s="32">
        <v>0</v>
      </c>
      <c r="P2162" s="113">
        <v>360720</v>
      </c>
      <c r="Q2162" s="113">
        <v>0</v>
      </c>
      <c r="R2162" s="31">
        <v>348850</v>
      </c>
      <c r="S2162" s="32">
        <v>0</v>
      </c>
      <c r="T2162" s="113">
        <v>381900</v>
      </c>
      <c r="U2162" s="113">
        <v>0</v>
      </c>
      <c r="V2162" s="31">
        <v>324630</v>
      </c>
      <c r="W2162" s="32">
        <v>0</v>
      </c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1705</v>
      </c>
      <c r="B2163" s="111" t="s">
        <v>913</v>
      </c>
      <c r="C2163" s="112" t="s">
        <v>914</v>
      </c>
      <c r="D2163" s="21">
        <f t="shared" si="66"/>
        <v>1634230</v>
      </c>
      <c r="E2163" s="24">
        <f t="shared" si="6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>
        <v>117280</v>
      </c>
      <c r="K2163" s="32">
        <v>0</v>
      </c>
      <c r="L2163" s="113">
        <v>197080</v>
      </c>
      <c r="M2163" s="113">
        <v>0</v>
      </c>
      <c r="N2163" s="31">
        <v>195990</v>
      </c>
      <c r="O2163" s="32">
        <v>0</v>
      </c>
      <c r="P2163" s="113">
        <v>205420</v>
      </c>
      <c r="Q2163" s="113">
        <v>0</v>
      </c>
      <c r="R2163" s="31">
        <v>217290</v>
      </c>
      <c r="S2163" s="32">
        <v>0</v>
      </c>
      <c r="T2163" s="113">
        <v>184240</v>
      </c>
      <c r="U2163" s="113">
        <v>0</v>
      </c>
      <c r="V2163" s="31">
        <v>241510</v>
      </c>
      <c r="W2163" s="32">
        <v>0</v>
      </c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1705</v>
      </c>
      <c r="B2164" s="111" t="s">
        <v>915</v>
      </c>
      <c r="C2164" s="112" t="s">
        <v>916</v>
      </c>
      <c r="D2164" s="21">
        <f t="shared" si="66"/>
        <v>0</v>
      </c>
      <c r="E2164" s="24">
        <f t="shared" si="6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1705</v>
      </c>
      <c r="B2165" s="111" t="s">
        <v>917</v>
      </c>
      <c r="C2165" s="112" t="s">
        <v>918</v>
      </c>
      <c r="D2165" s="21">
        <f t="shared" si="66"/>
        <v>0</v>
      </c>
      <c r="E2165" s="24">
        <f t="shared" si="67"/>
        <v>0</v>
      </c>
      <c r="F2165" s="104"/>
      <c r="G2165" s="104"/>
      <c r="H2165" s="105"/>
      <c r="I2165" s="105"/>
      <c r="J2165" s="31"/>
      <c r="K2165" s="32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1705</v>
      </c>
      <c r="B2166" s="111" t="s">
        <v>919</v>
      </c>
      <c r="C2166" s="112" t="s">
        <v>920</v>
      </c>
      <c r="D2166" s="21">
        <f t="shared" si="66"/>
        <v>18840</v>
      </c>
      <c r="E2166" s="24">
        <f t="shared" si="67"/>
        <v>0</v>
      </c>
      <c r="F2166" s="104"/>
      <c r="G2166" s="104"/>
      <c r="H2166" s="113"/>
      <c r="I2166" s="113"/>
      <c r="J2166" s="106"/>
      <c r="K2166" s="107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1705</v>
      </c>
      <c r="B2167" s="111" t="s">
        <v>921</v>
      </c>
      <c r="C2167" s="112" t="s">
        <v>922</v>
      </c>
      <c r="D2167" s="21">
        <f t="shared" si="66"/>
        <v>150915</v>
      </c>
      <c r="E2167" s="24">
        <f t="shared" si="6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31">
        <v>18840</v>
      </c>
      <c r="K2167" s="32">
        <v>0</v>
      </c>
      <c r="L2167" s="105">
        <v>18840</v>
      </c>
      <c r="M2167" s="105">
        <v>0</v>
      </c>
      <c r="N2167" s="106">
        <v>18840</v>
      </c>
      <c r="O2167" s="107">
        <v>0</v>
      </c>
      <c r="P2167" s="113">
        <v>18840</v>
      </c>
      <c r="Q2167" s="113">
        <v>0</v>
      </c>
      <c r="R2167" s="106">
        <v>18840</v>
      </c>
      <c r="S2167" s="107">
        <v>0</v>
      </c>
      <c r="T2167" s="105">
        <v>18840</v>
      </c>
      <c r="U2167" s="105">
        <v>0</v>
      </c>
      <c r="V2167" s="106">
        <v>18840</v>
      </c>
      <c r="W2167" s="107">
        <v>0</v>
      </c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1705</v>
      </c>
      <c r="B2168" s="111" t="s">
        <v>923</v>
      </c>
      <c r="C2168" s="112" t="s">
        <v>924</v>
      </c>
      <c r="D2168" s="21">
        <f t="shared" si="66"/>
        <v>390</v>
      </c>
      <c r="E2168" s="24">
        <f t="shared" si="6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106">
        <v>195</v>
      </c>
      <c r="K2168" s="107">
        <v>0</v>
      </c>
      <c r="L2168" s="113">
        <v>0</v>
      </c>
      <c r="M2168" s="113">
        <v>0</v>
      </c>
      <c r="N2168" s="31">
        <v>0</v>
      </c>
      <c r="O2168" s="32">
        <v>0</v>
      </c>
      <c r="P2168" s="105">
        <v>0</v>
      </c>
      <c r="Q2168" s="105">
        <v>0</v>
      </c>
      <c r="R2168" s="31">
        <v>0</v>
      </c>
      <c r="S2168" s="32">
        <v>0</v>
      </c>
      <c r="T2168" s="113">
        <v>0</v>
      </c>
      <c r="U2168" s="113">
        <v>0</v>
      </c>
      <c r="V2168" s="31">
        <v>0</v>
      </c>
      <c r="W2168" s="32">
        <v>0</v>
      </c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1705</v>
      </c>
      <c r="B2169" s="111" t="s">
        <v>925</v>
      </c>
      <c r="C2169" s="112" t="s">
        <v>926</v>
      </c>
      <c r="D2169" s="21">
        <f t="shared" si="66"/>
        <v>0</v>
      </c>
      <c r="E2169" s="24">
        <f t="shared" si="6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1705</v>
      </c>
      <c r="B2170" s="111" t="s">
        <v>927</v>
      </c>
      <c r="C2170" s="112" t="s">
        <v>928</v>
      </c>
      <c r="D2170" s="21">
        <f t="shared" si="66"/>
        <v>0</v>
      </c>
      <c r="E2170" s="24">
        <f t="shared" si="6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1705</v>
      </c>
      <c r="B2171" s="111" t="s">
        <v>929</v>
      </c>
      <c r="C2171" s="112" t="s">
        <v>930</v>
      </c>
      <c r="D2171" s="21">
        <f t="shared" si="66"/>
        <v>0</v>
      </c>
      <c r="E2171" s="24">
        <f t="shared" si="6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1705</v>
      </c>
      <c r="B2172" s="111" t="s">
        <v>931</v>
      </c>
      <c r="C2172" s="112" t="s">
        <v>932</v>
      </c>
      <c r="D2172" s="21">
        <f t="shared" si="66"/>
        <v>0</v>
      </c>
      <c r="E2172" s="24">
        <f t="shared" si="6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1705</v>
      </c>
      <c r="B2173" s="111" t="s">
        <v>933</v>
      </c>
      <c r="C2173" s="112" t="s">
        <v>934</v>
      </c>
      <c r="D2173" s="21">
        <f t="shared" si="66"/>
        <v>16800</v>
      </c>
      <c r="E2173" s="24">
        <f t="shared" si="6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1705</v>
      </c>
      <c r="B2174" s="111" t="s">
        <v>935</v>
      </c>
      <c r="C2174" s="112" t="s">
        <v>936</v>
      </c>
      <c r="D2174" s="21">
        <f t="shared" si="66"/>
        <v>134400</v>
      </c>
      <c r="E2174" s="24">
        <f t="shared" si="6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31">
        <v>16800</v>
      </c>
      <c r="K2174" s="32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>
        <v>16800</v>
      </c>
      <c r="S2174" s="107">
        <v>0</v>
      </c>
      <c r="T2174" s="105">
        <v>16800</v>
      </c>
      <c r="U2174" s="105">
        <v>0</v>
      </c>
      <c r="V2174" s="106">
        <v>16800</v>
      </c>
      <c r="W2174" s="107">
        <v>0</v>
      </c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1705</v>
      </c>
      <c r="B2175" s="111" t="s">
        <v>937</v>
      </c>
      <c r="C2175" s="112" t="s">
        <v>938</v>
      </c>
      <c r="D2175" s="21">
        <f t="shared" si="66"/>
        <v>0</v>
      </c>
      <c r="E2175" s="24">
        <f t="shared" si="67"/>
        <v>6480</v>
      </c>
      <c r="F2175" s="104"/>
      <c r="G2175" s="104"/>
      <c r="H2175" s="113"/>
      <c r="I2175" s="113"/>
      <c r="J2175" s="106"/>
      <c r="K2175" s="107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1705</v>
      </c>
      <c r="B2176" s="111" t="s">
        <v>939</v>
      </c>
      <c r="C2176" s="112" t="s">
        <v>940</v>
      </c>
      <c r="D2176" s="21">
        <f t="shared" si="66"/>
        <v>15360</v>
      </c>
      <c r="E2176" s="24">
        <f t="shared" si="67"/>
        <v>5520</v>
      </c>
      <c r="F2176" s="104"/>
      <c r="G2176" s="104"/>
      <c r="H2176" s="105">
        <v>6480</v>
      </c>
      <c r="I2176" s="105">
        <v>0</v>
      </c>
      <c r="J2176" s="31">
        <v>0</v>
      </c>
      <c r="K2176" s="32">
        <v>6480</v>
      </c>
      <c r="L2176" s="105"/>
      <c r="M2176" s="105"/>
      <c r="N2176" s="106">
        <v>4800</v>
      </c>
      <c r="O2176" s="107">
        <v>0</v>
      </c>
      <c r="P2176" s="113">
        <v>0</v>
      </c>
      <c r="Q2176" s="113">
        <v>4800</v>
      </c>
      <c r="R2176" s="106">
        <v>720</v>
      </c>
      <c r="S2176" s="107">
        <v>0</v>
      </c>
      <c r="T2176" s="105">
        <v>0</v>
      </c>
      <c r="U2176" s="105">
        <v>720</v>
      </c>
      <c r="V2176" s="106">
        <v>3360</v>
      </c>
      <c r="W2176" s="107">
        <v>0</v>
      </c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1705</v>
      </c>
      <c r="B2177" s="111" t="s">
        <v>941</v>
      </c>
      <c r="C2177" s="112" t="s">
        <v>1610</v>
      </c>
      <c r="D2177" s="21">
        <f t="shared" si="66"/>
        <v>0</v>
      </c>
      <c r="E2177" s="24">
        <f t="shared" si="6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1705</v>
      </c>
      <c r="B2178" s="111" t="s">
        <v>1611</v>
      </c>
      <c r="C2178" s="112" t="s">
        <v>1612</v>
      </c>
      <c r="D2178" s="21">
        <f t="shared" si="66"/>
        <v>0</v>
      </c>
      <c r="E2178" s="24">
        <f t="shared" si="6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1705</v>
      </c>
      <c r="B2179" s="111" t="s">
        <v>942</v>
      </c>
      <c r="C2179" s="112" t="s">
        <v>943</v>
      </c>
      <c r="D2179" s="21">
        <f t="shared" ref="D2179:D2242" si="68">F2179+H2179+J2180+L2179+N2179+P2179+R2179+T2179+V2179+X2179+Z2179+AB2179</f>
        <v>48942.92</v>
      </c>
      <c r="E2179" s="24">
        <f t="shared" ref="E2179:E2242" si="69">G2179+I2179+K2180+M2179+O2179+Q2179+S2179+U2179+W2179+Y2179+AA2179+AC2179</f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1705</v>
      </c>
      <c r="B2180" s="111" t="s">
        <v>944</v>
      </c>
      <c r="C2180" s="112" t="s">
        <v>945</v>
      </c>
      <c r="D2180" s="21">
        <f t="shared" si="68"/>
        <v>475585.07</v>
      </c>
      <c r="E2180" s="24">
        <f t="shared" si="69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>
        <v>48942.92</v>
      </c>
      <c r="K2180" s="107">
        <v>0</v>
      </c>
      <c r="L2180" s="105">
        <v>49075.6</v>
      </c>
      <c r="M2180" s="105">
        <v>0</v>
      </c>
      <c r="N2180" s="106">
        <v>49417.8</v>
      </c>
      <c r="O2180" s="107">
        <v>0</v>
      </c>
      <c r="P2180" s="105">
        <v>49411.4</v>
      </c>
      <c r="Q2180" s="105">
        <v>0</v>
      </c>
      <c r="R2180" s="106">
        <v>49727.5</v>
      </c>
      <c r="S2180" s="107">
        <v>0</v>
      </c>
      <c r="T2180" s="105">
        <v>49697.599999999999</v>
      </c>
      <c r="U2180" s="105">
        <v>0</v>
      </c>
      <c r="V2180" s="106">
        <v>54063.199999999997</v>
      </c>
      <c r="W2180" s="107">
        <v>0</v>
      </c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1705</v>
      </c>
      <c r="B2181" s="111" t="s">
        <v>946</v>
      </c>
      <c r="C2181" s="112" t="s">
        <v>947</v>
      </c>
      <c r="D2181" s="21">
        <f t="shared" si="68"/>
        <v>609891.75000000012</v>
      </c>
      <c r="E2181" s="24">
        <f t="shared" si="69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106">
        <v>73414.37</v>
      </c>
      <c r="K2181" s="107">
        <v>0</v>
      </c>
      <c r="L2181" s="113">
        <v>73613.399999999994</v>
      </c>
      <c r="M2181" s="113">
        <v>0</v>
      </c>
      <c r="N2181" s="31">
        <v>74126.7</v>
      </c>
      <c r="O2181" s="32">
        <v>0</v>
      </c>
      <c r="P2181" s="105">
        <v>74117.100000000006</v>
      </c>
      <c r="Q2181" s="105">
        <v>0</v>
      </c>
      <c r="R2181" s="31">
        <v>74591.25</v>
      </c>
      <c r="S2181" s="32">
        <v>0</v>
      </c>
      <c r="T2181" s="113">
        <v>74546.399999999994</v>
      </c>
      <c r="U2181" s="113">
        <v>0</v>
      </c>
      <c r="V2181" s="31">
        <v>84094.8</v>
      </c>
      <c r="W2181" s="32">
        <v>0</v>
      </c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1705</v>
      </c>
      <c r="B2182" s="111" t="s">
        <v>948</v>
      </c>
      <c r="C2182" s="112" t="s">
        <v>949</v>
      </c>
      <c r="D2182" s="21">
        <f t="shared" si="68"/>
        <v>28480.2</v>
      </c>
      <c r="E2182" s="24">
        <f t="shared" si="69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>
        <v>3635.7</v>
      </c>
      <c r="K2182" s="32">
        <v>0</v>
      </c>
      <c r="L2182" s="113">
        <v>3635.7</v>
      </c>
      <c r="M2182" s="113">
        <v>0</v>
      </c>
      <c r="N2182" s="31">
        <v>3635.7</v>
      </c>
      <c r="O2182" s="32">
        <v>0</v>
      </c>
      <c r="P2182" s="113">
        <v>3635.7</v>
      </c>
      <c r="Q2182" s="113">
        <v>0</v>
      </c>
      <c r="R2182" s="31">
        <v>3635.7</v>
      </c>
      <c r="S2182" s="32">
        <v>0</v>
      </c>
      <c r="T2182" s="113">
        <v>2902.2</v>
      </c>
      <c r="U2182" s="113">
        <v>0</v>
      </c>
      <c r="V2182" s="31">
        <v>3013.8</v>
      </c>
      <c r="W2182" s="32">
        <v>0</v>
      </c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1705</v>
      </c>
      <c r="B2183" s="111" t="s">
        <v>950</v>
      </c>
      <c r="C2183" s="112" t="s">
        <v>951</v>
      </c>
      <c r="D2183" s="21">
        <f t="shared" si="68"/>
        <v>22511</v>
      </c>
      <c r="E2183" s="24">
        <f t="shared" si="69"/>
        <v>0</v>
      </c>
      <c r="F2183" s="104"/>
      <c r="G2183" s="104"/>
      <c r="H2183" s="105">
        <v>600</v>
      </c>
      <c r="I2183" s="105">
        <v>0</v>
      </c>
      <c r="J2183" s="31">
        <v>750</v>
      </c>
      <c r="K2183" s="32">
        <v>0</v>
      </c>
      <c r="L2183" s="105">
        <v>450</v>
      </c>
      <c r="M2183" s="105">
        <v>0</v>
      </c>
      <c r="N2183" s="106">
        <v>277</v>
      </c>
      <c r="O2183" s="107">
        <v>0</v>
      </c>
      <c r="P2183" s="113">
        <v>75</v>
      </c>
      <c r="Q2183" s="113">
        <v>0</v>
      </c>
      <c r="R2183" s="106">
        <v>750</v>
      </c>
      <c r="S2183" s="107">
        <v>0</v>
      </c>
      <c r="T2183" s="105">
        <v>750</v>
      </c>
      <c r="U2183" s="105">
        <v>0</v>
      </c>
      <c r="V2183" s="106">
        <v>375</v>
      </c>
      <c r="W2183" s="107">
        <v>0</v>
      </c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1705</v>
      </c>
      <c r="B2184" s="111" t="s">
        <v>952</v>
      </c>
      <c r="C2184" s="112" t="s">
        <v>953</v>
      </c>
      <c r="D2184" s="21">
        <f t="shared" si="68"/>
        <v>279085</v>
      </c>
      <c r="E2184" s="24">
        <f t="shared" si="69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>
        <v>19234</v>
      </c>
      <c r="K2184" s="107">
        <v>0</v>
      </c>
      <c r="L2184" s="105">
        <v>50005</v>
      </c>
      <c r="M2184" s="105">
        <v>0</v>
      </c>
      <c r="N2184" s="106">
        <v>34701</v>
      </c>
      <c r="O2184" s="107">
        <v>0</v>
      </c>
      <c r="P2184" s="105">
        <v>28601</v>
      </c>
      <c r="Q2184" s="105">
        <v>0</v>
      </c>
      <c r="R2184" s="106">
        <v>31228</v>
      </c>
      <c r="S2184" s="107">
        <v>0</v>
      </c>
      <c r="T2184" s="105">
        <v>48157</v>
      </c>
      <c r="U2184" s="105">
        <v>0</v>
      </c>
      <c r="V2184" s="106">
        <v>48780</v>
      </c>
      <c r="W2184" s="107">
        <v>0</v>
      </c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1705</v>
      </c>
      <c r="B2185" s="111" t="s">
        <v>954</v>
      </c>
      <c r="C2185" s="112" t="s">
        <v>955</v>
      </c>
      <c r="D2185" s="21">
        <f t="shared" si="68"/>
        <v>0</v>
      </c>
      <c r="E2185" s="24">
        <f t="shared" si="69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1705</v>
      </c>
      <c r="B2186" s="111" t="s">
        <v>956</v>
      </c>
      <c r="C2186" s="112" t="s">
        <v>1613</v>
      </c>
      <c r="D2186" s="21">
        <f t="shared" si="68"/>
        <v>191500</v>
      </c>
      <c r="E2186" s="24">
        <f t="shared" si="69"/>
        <v>0</v>
      </c>
      <c r="F2186" s="104"/>
      <c r="G2186" s="104"/>
      <c r="H2186" s="113"/>
      <c r="I2186" s="113"/>
      <c r="J2186" s="106"/>
      <c r="K2186" s="107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1705</v>
      </c>
      <c r="B2187" s="111" t="s">
        <v>957</v>
      </c>
      <c r="C2187" s="112" t="s">
        <v>1684</v>
      </c>
      <c r="D2187" s="21">
        <f t="shared" si="68"/>
        <v>1666500</v>
      </c>
      <c r="E2187" s="24">
        <f t="shared" si="69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>
        <v>191500</v>
      </c>
      <c r="K2187" s="32">
        <v>0</v>
      </c>
      <c r="L2187" s="113">
        <v>173500</v>
      </c>
      <c r="M2187" s="113">
        <v>0</v>
      </c>
      <c r="N2187" s="31">
        <v>172500</v>
      </c>
      <c r="O2187" s="32">
        <v>0</v>
      </c>
      <c r="P2187" s="113">
        <v>172500</v>
      </c>
      <c r="Q2187" s="113">
        <v>0</v>
      </c>
      <c r="R2187" s="31">
        <v>355000</v>
      </c>
      <c r="S2187" s="32">
        <v>0</v>
      </c>
      <c r="T2187" s="113">
        <v>188500</v>
      </c>
      <c r="U2187" s="113">
        <v>0</v>
      </c>
      <c r="V2187" s="31">
        <v>178500</v>
      </c>
      <c r="W2187" s="32">
        <v>0</v>
      </c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1705</v>
      </c>
      <c r="B2188" s="111" t="s">
        <v>958</v>
      </c>
      <c r="C2188" s="112" t="s">
        <v>1685</v>
      </c>
      <c r="D2188" s="21">
        <f t="shared" si="68"/>
        <v>135500</v>
      </c>
      <c r="E2188" s="24">
        <f t="shared" si="69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31">
        <v>18000</v>
      </c>
      <c r="K2188" s="32">
        <v>0</v>
      </c>
      <c r="L2188" s="105">
        <v>19000</v>
      </c>
      <c r="M2188" s="105">
        <v>0</v>
      </c>
      <c r="N2188" s="106">
        <v>19000</v>
      </c>
      <c r="O2188" s="107">
        <v>0</v>
      </c>
      <c r="P2188" s="113">
        <v>19000</v>
      </c>
      <c r="Q2188" s="113">
        <v>0</v>
      </c>
      <c r="R2188" s="106">
        <v>17500</v>
      </c>
      <c r="S2188" s="107">
        <v>0</v>
      </c>
      <c r="T2188" s="105">
        <v>18500</v>
      </c>
      <c r="U2188" s="105">
        <v>0</v>
      </c>
      <c r="V2188" s="106">
        <v>18500</v>
      </c>
      <c r="W2188" s="107">
        <v>0</v>
      </c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1705</v>
      </c>
      <c r="B2189" s="111" t="s">
        <v>959</v>
      </c>
      <c r="C2189" s="112" t="s">
        <v>960</v>
      </c>
      <c r="D2189" s="21">
        <f t="shared" si="68"/>
        <v>41800</v>
      </c>
      <c r="E2189" s="24">
        <f t="shared" si="69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>
        <v>0</v>
      </c>
      <c r="K2189" s="107">
        <v>0</v>
      </c>
      <c r="L2189" s="105">
        <v>0</v>
      </c>
      <c r="M2189" s="105">
        <v>0</v>
      </c>
      <c r="N2189" s="106">
        <v>0</v>
      </c>
      <c r="O2189" s="107">
        <v>0</v>
      </c>
      <c r="P2189" s="105">
        <v>0</v>
      </c>
      <c r="Q2189" s="105">
        <v>0</v>
      </c>
      <c r="R2189" s="106">
        <v>0</v>
      </c>
      <c r="S2189" s="107">
        <v>0</v>
      </c>
      <c r="T2189" s="105">
        <v>6875</v>
      </c>
      <c r="U2189" s="105">
        <v>0</v>
      </c>
      <c r="V2189" s="106">
        <v>0</v>
      </c>
      <c r="W2189" s="107">
        <v>0</v>
      </c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1705</v>
      </c>
      <c r="B2190" s="111" t="s">
        <v>961</v>
      </c>
      <c r="C2190" s="112" t="s">
        <v>962</v>
      </c>
      <c r="D2190" s="21">
        <f t="shared" si="68"/>
        <v>0</v>
      </c>
      <c r="E2190" s="24">
        <f t="shared" si="69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1705</v>
      </c>
      <c r="B2191" s="111" t="s">
        <v>963</v>
      </c>
      <c r="C2191" s="112" t="s">
        <v>1686</v>
      </c>
      <c r="D2191" s="21">
        <f t="shared" si="68"/>
        <v>0</v>
      </c>
      <c r="E2191" s="24">
        <f t="shared" si="69"/>
        <v>0</v>
      </c>
      <c r="F2191" s="104"/>
      <c r="G2191" s="104"/>
      <c r="H2191" s="113"/>
      <c r="I2191" s="113"/>
      <c r="J2191" s="106"/>
      <c r="K2191" s="107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1705</v>
      </c>
      <c r="B2192" s="111" t="s">
        <v>964</v>
      </c>
      <c r="C2192" s="112" t="s">
        <v>1687</v>
      </c>
      <c r="D2192" s="21">
        <f t="shared" si="68"/>
        <v>0</v>
      </c>
      <c r="E2192" s="24">
        <f t="shared" si="69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1705</v>
      </c>
      <c r="B2193" s="111" t="s">
        <v>965</v>
      </c>
      <c r="C2193" s="112" t="s">
        <v>966</v>
      </c>
      <c r="D2193" s="21">
        <f t="shared" si="68"/>
        <v>0</v>
      </c>
      <c r="E2193" s="24">
        <f t="shared" si="69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1705</v>
      </c>
      <c r="B2194" s="111" t="s">
        <v>967</v>
      </c>
      <c r="C2194" s="112" t="s">
        <v>968</v>
      </c>
      <c r="D2194" s="21">
        <f t="shared" si="68"/>
        <v>840756.42</v>
      </c>
      <c r="E2194" s="24">
        <f t="shared" si="69"/>
        <v>2200</v>
      </c>
      <c r="F2194" s="104"/>
      <c r="G2194" s="104"/>
      <c r="H2194" s="105"/>
      <c r="I2194" s="105"/>
      <c r="J2194" s="31"/>
      <c r="K2194" s="32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1705</v>
      </c>
      <c r="B2195" s="111" t="s">
        <v>969</v>
      </c>
      <c r="C2195" s="112" t="s">
        <v>970</v>
      </c>
      <c r="D2195" s="21">
        <f t="shared" si="68"/>
        <v>6901100</v>
      </c>
      <c r="E2195" s="24">
        <f t="shared" si="69"/>
        <v>1587400</v>
      </c>
      <c r="F2195" s="104">
        <v>9200</v>
      </c>
      <c r="G2195" s="104">
        <v>5100</v>
      </c>
      <c r="H2195" s="113">
        <v>149600</v>
      </c>
      <c r="I2195" s="113">
        <v>0</v>
      </c>
      <c r="J2195" s="106">
        <v>840756.42</v>
      </c>
      <c r="K2195" s="107">
        <v>2200</v>
      </c>
      <c r="L2195" s="113">
        <v>2232400</v>
      </c>
      <c r="M2195" s="113">
        <v>300</v>
      </c>
      <c r="N2195" s="31">
        <v>1639900</v>
      </c>
      <c r="O2195" s="32">
        <v>1072600</v>
      </c>
      <c r="P2195" s="105">
        <v>1080700</v>
      </c>
      <c r="Q2195" s="105">
        <v>504900</v>
      </c>
      <c r="R2195" s="31">
        <v>583600</v>
      </c>
      <c r="S2195" s="32">
        <v>0</v>
      </c>
      <c r="T2195" s="113">
        <v>546000</v>
      </c>
      <c r="U2195" s="113">
        <v>4500</v>
      </c>
      <c r="V2195" s="31">
        <v>531400</v>
      </c>
      <c r="W2195" s="32">
        <v>0</v>
      </c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1705</v>
      </c>
      <c r="B2196" s="111" t="s">
        <v>971</v>
      </c>
      <c r="C2196" s="112" t="s">
        <v>972</v>
      </c>
      <c r="D2196" s="21">
        <f t="shared" si="68"/>
        <v>923300</v>
      </c>
      <c r="E2196" s="24">
        <f t="shared" si="69"/>
        <v>32100</v>
      </c>
      <c r="F2196" s="104">
        <v>123600</v>
      </c>
      <c r="G2196" s="104">
        <v>2200</v>
      </c>
      <c r="H2196" s="105">
        <v>37500</v>
      </c>
      <c r="I2196" s="105">
        <v>1300</v>
      </c>
      <c r="J2196" s="31">
        <v>128300</v>
      </c>
      <c r="K2196" s="32">
        <v>0</v>
      </c>
      <c r="L2196" s="105">
        <v>124100</v>
      </c>
      <c r="M2196" s="105">
        <v>1800</v>
      </c>
      <c r="N2196" s="106">
        <v>123100</v>
      </c>
      <c r="O2196" s="107">
        <v>1000</v>
      </c>
      <c r="P2196" s="113">
        <v>122100</v>
      </c>
      <c r="Q2196" s="113">
        <v>1000</v>
      </c>
      <c r="R2196" s="106">
        <v>123300</v>
      </c>
      <c r="S2196" s="107">
        <v>0</v>
      </c>
      <c r="T2196" s="105">
        <v>145700</v>
      </c>
      <c r="U2196" s="105">
        <v>20200</v>
      </c>
      <c r="V2196" s="106">
        <v>123900</v>
      </c>
      <c r="W2196" s="107">
        <v>4600</v>
      </c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1705</v>
      </c>
      <c r="B2197" s="111" t="s">
        <v>973</v>
      </c>
      <c r="C2197" s="112" t="s">
        <v>974</v>
      </c>
      <c r="D2197" s="21">
        <f t="shared" si="68"/>
        <v>0</v>
      </c>
      <c r="E2197" s="24">
        <f t="shared" si="69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1705</v>
      </c>
      <c r="B2198" s="111" t="s">
        <v>975</v>
      </c>
      <c r="C2198" s="112" t="s">
        <v>1614</v>
      </c>
      <c r="D2198" s="21">
        <f t="shared" si="68"/>
        <v>24800</v>
      </c>
      <c r="E2198" s="24">
        <f t="shared" si="69"/>
        <v>0</v>
      </c>
      <c r="F2198" s="104"/>
      <c r="G2198" s="104"/>
      <c r="H2198" s="113"/>
      <c r="I2198" s="113"/>
      <c r="J2198" s="106"/>
      <c r="K2198" s="107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1705</v>
      </c>
      <c r="B2199" s="111" t="s">
        <v>976</v>
      </c>
      <c r="C2199" s="112" t="s">
        <v>1615</v>
      </c>
      <c r="D2199" s="21">
        <f t="shared" si="68"/>
        <v>441</v>
      </c>
      <c r="E2199" s="24">
        <f t="shared" si="69"/>
        <v>0</v>
      </c>
      <c r="F2199" s="104"/>
      <c r="G2199" s="104"/>
      <c r="H2199" s="113"/>
      <c r="I2199" s="113"/>
      <c r="J2199" s="31">
        <v>24800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0</v>
      </c>
      <c r="S2199" s="32">
        <v>0</v>
      </c>
      <c r="T2199" s="113">
        <v>441</v>
      </c>
      <c r="U2199" s="113">
        <v>0</v>
      </c>
      <c r="V2199" s="31">
        <v>0</v>
      </c>
      <c r="W2199" s="32">
        <v>0</v>
      </c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1705</v>
      </c>
      <c r="B2200" s="111" t="s">
        <v>977</v>
      </c>
      <c r="C2200" s="112" t="s">
        <v>978</v>
      </c>
      <c r="D2200" s="21">
        <f t="shared" si="68"/>
        <v>0</v>
      </c>
      <c r="E2200" s="24">
        <f t="shared" si="69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1705</v>
      </c>
      <c r="B2201" s="111" t="s">
        <v>979</v>
      </c>
      <c r="C2201" s="112" t="s">
        <v>980</v>
      </c>
      <c r="D2201" s="21">
        <f t="shared" si="68"/>
        <v>16000</v>
      </c>
      <c r="E2201" s="24">
        <f t="shared" si="69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1705</v>
      </c>
      <c r="B2202" s="111" t="s">
        <v>981</v>
      </c>
      <c r="C2202" s="112" t="s">
        <v>982</v>
      </c>
      <c r="D2202" s="21">
        <f t="shared" si="68"/>
        <v>113515</v>
      </c>
      <c r="E2202" s="24">
        <f t="shared" si="69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31">
        <v>16000</v>
      </c>
      <c r="K2202" s="32">
        <v>0</v>
      </c>
      <c r="L2202" s="105">
        <v>9475</v>
      </c>
      <c r="M2202" s="105">
        <v>0</v>
      </c>
      <c r="N2202" s="106">
        <v>10900</v>
      </c>
      <c r="O2202" s="107">
        <v>0</v>
      </c>
      <c r="P2202" s="113">
        <v>42300</v>
      </c>
      <c r="Q2202" s="113">
        <v>0</v>
      </c>
      <c r="R2202" s="106">
        <v>13340</v>
      </c>
      <c r="S2202" s="107">
        <v>0</v>
      </c>
      <c r="T2202" s="105">
        <v>12100</v>
      </c>
      <c r="U2202" s="105">
        <v>0</v>
      </c>
      <c r="V2202" s="106">
        <v>0</v>
      </c>
      <c r="W2202" s="107">
        <v>0</v>
      </c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1705</v>
      </c>
      <c r="B2203" s="111" t="s">
        <v>983</v>
      </c>
      <c r="C2203" s="112" t="s">
        <v>1616</v>
      </c>
      <c r="D2203" s="21">
        <f t="shared" si="68"/>
        <v>5530</v>
      </c>
      <c r="E2203" s="24">
        <f t="shared" si="69"/>
        <v>0</v>
      </c>
      <c r="F2203" s="104"/>
      <c r="G2203" s="104"/>
      <c r="H2203" s="105"/>
      <c r="I2203" s="105"/>
      <c r="J2203" s="106">
        <v>400</v>
      </c>
      <c r="K2203" s="107">
        <v>0</v>
      </c>
      <c r="L2203" s="105">
        <v>0</v>
      </c>
      <c r="M2203" s="105">
        <v>0</v>
      </c>
      <c r="N2203" s="106">
        <v>0</v>
      </c>
      <c r="O2203" s="107">
        <v>0</v>
      </c>
      <c r="P2203" s="105">
        <v>0</v>
      </c>
      <c r="Q2203" s="105">
        <v>0</v>
      </c>
      <c r="R2203" s="106">
        <v>0</v>
      </c>
      <c r="S2203" s="107">
        <v>0</v>
      </c>
      <c r="T2203" s="105">
        <v>3530</v>
      </c>
      <c r="U2203" s="105">
        <v>0</v>
      </c>
      <c r="V2203" s="106">
        <v>2000</v>
      </c>
      <c r="W2203" s="107">
        <v>0</v>
      </c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1705</v>
      </c>
      <c r="B2204" s="111" t="s">
        <v>984</v>
      </c>
      <c r="C2204" s="112" t="s">
        <v>1617</v>
      </c>
      <c r="D2204" s="21">
        <f t="shared" si="68"/>
        <v>0</v>
      </c>
      <c r="E2204" s="24">
        <f t="shared" si="69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1705</v>
      </c>
      <c r="B2205" s="111" t="s">
        <v>985</v>
      </c>
      <c r="C2205" s="112" t="s">
        <v>1618</v>
      </c>
      <c r="D2205" s="21">
        <f t="shared" si="68"/>
        <v>0</v>
      </c>
      <c r="E2205" s="24">
        <f t="shared" si="69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1705</v>
      </c>
      <c r="B2206" s="111" t="s">
        <v>986</v>
      </c>
      <c r="C2206" s="112" t="s">
        <v>1619</v>
      </c>
      <c r="D2206" s="21">
        <f t="shared" si="68"/>
        <v>0</v>
      </c>
      <c r="E2206" s="24">
        <f t="shared" si="69"/>
        <v>0</v>
      </c>
      <c r="F2206" s="104"/>
      <c r="G2206" s="104"/>
      <c r="H2206" s="113"/>
      <c r="I2206" s="113"/>
      <c r="J2206" s="106"/>
      <c r="K2206" s="107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1705</v>
      </c>
      <c r="B2207" s="111" t="s">
        <v>987</v>
      </c>
      <c r="C2207" s="112" t="s">
        <v>988</v>
      </c>
      <c r="D2207" s="21">
        <f t="shared" si="68"/>
        <v>0</v>
      </c>
      <c r="E2207" s="24">
        <f t="shared" si="69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1705</v>
      </c>
      <c r="B2208" s="111" t="s">
        <v>989</v>
      </c>
      <c r="C2208" s="112" t="s">
        <v>990</v>
      </c>
      <c r="D2208" s="21">
        <f t="shared" si="68"/>
        <v>0</v>
      </c>
      <c r="E2208" s="24">
        <f t="shared" si="69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1705</v>
      </c>
      <c r="B2209" s="111" t="s">
        <v>991</v>
      </c>
      <c r="C2209" s="112" t="s">
        <v>992</v>
      </c>
      <c r="D2209" s="21">
        <f t="shared" si="68"/>
        <v>0</v>
      </c>
      <c r="E2209" s="24">
        <f t="shared" si="69"/>
        <v>0</v>
      </c>
      <c r="F2209" s="104"/>
      <c r="G2209" s="104"/>
      <c r="H2209" s="105"/>
      <c r="I2209" s="105"/>
      <c r="J2209" s="31"/>
      <c r="K2209" s="32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1705</v>
      </c>
      <c r="B2210" s="111" t="s">
        <v>993</v>
      </c>
      <c r="C2210" s="112" t="s">
        <v>994</v>
      </c>
      <c r="D2210" s="21">
        <f t="shared" si="68"/>
        <v>0</v>
      </c>
      <c r="E2210" s="24">
        <f t="shared" si="69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1705</v>
      </c>
      <c r="B2211" s="111" t="s">
        <v>995</v>
      </c>
      <c r="C2211" s="112" t="s">
        <v>982</v>
      </c>
      <c r="D2211" s="21">
        <f t="shared" si="68"/>
        <v>0</v>
      </c>
      <c r="E2211" s="24">
        <f t="shared" si="69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1705</v>
      </c>
      <c r="B2212" s="111" t="s">
        <v>996</v>
      </c>
      <c r="C2212" s="112" t="s">
        <v>1688</v>
      </c>
      <c r="D2212" s="21">
        <f t="shared" si="68"/>
        <v>0</v>
      </c>
      <c r="E2212" s="24">
        <f t="shared" si="69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1705</v>
      </c>
      <c r="B2213" s="111" t="s">
        <v>997</v>
      </c>
      <c r="C2213" s="112" t="s">
        <v>1689</v>
      </c>
      <c r="D2213" s="21">
        <f t="shared" si="68"/>
        <v>0</v>
      </c>
      <c r="E2213" s="24">
        <f t="shared" si="69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1705</v>
      </c>
      <c r="B2214" s="111" t="s">
        <v>998</v>
      </c>
      <c r="C2214" s="112" t="s">
        <v>1690</v>
      </c>
      <c r="D2214" s="21">
        <f t="shared" si="68"/>
        <v>0</v>
      </c>
      <c r="E2214" s="24">
        <f t="shared" si="69"/>
        <v>0</v>
      </c>
      <c r="F2214" s="104"/>
      <c r="G2214" s="104"/>
      <c r="H2214" s="113"/>
      <c r="I2214" s="113"/>
      <c r="J2214" s="106"/>
      <c r="K2214" s="107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1705</v>
      </c>
      <c r="B2215" s="111" t="s">
        <v>999</v>
      </c>
      <c r="C2215" s="112" t="s">
        <v>1691</v>
      </c>
      <c r="D2215" s="21">
        <f t="shared" si="68"/>
        <v>0</v>
      </c>
      <c r="E2215" s="24">
        <f t="shared" si="69"/>
        <v>0</v>
      </c>
      <c r="F2215" s="104"/>
      <c r="G2215" s="104"/>
      <c r="H2215" s="105"/>
      <c r="I2215" s="105"/>
      <c r="J2215" s="31"/>
      <c r="K2215" s="32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1705</v>
      </c>
      <c r="B2216" s="111" t="s">
        <v>1000</v>
      </c>
      <c r="C2216" s="112" t="s">
        <v>1620</v>
      </c>
      <c r="D2216" s="21">
        <f t="shared" si="68"/>
        <v>830000</v>
      </c>
      <c r="E2216" s="24">
        <f t="shared" si="69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>
        <v>0</v>
      </c>
      <c r="K2216" s="107">
        <v>0</v>
      </c>
      <c r="L2216" s="105">
        <v>600000</v>
      </c>
      <c r="M2216" s="105">
        <v>0</v>
      </c>
      <c r="N2216" s="106">
        <v>0</v>
      </c>
      <c r="O2216" s="107">
        <v>0</v>
      </c>
      <c r="P2216" s="105">
        <v>0</v>
      </c>
      <c r="Q2216" s="105">
        <v>0</v>
      </c>
      <c r="R2216" s="106">
        <v>0</v>
      </c>
      <c r="S2216" s="107">
        <v>0</v>
      </c>
      <c r="T2216" s="105">
        <v>0</v>
      </c>
      <c r="U2216" s="105">
        <v>0</v>
      </c>
      <c r="V2216" s="106">
        <v>0</v>
      </c>
      <c r="W2216" s="107">
        <v>0</v>
      </c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1705</v>
      </c>
      <c r="B2217" s="111" t="s">
        <v>1001</v>
      </c>
      <c r="C2217" s="112" t="s">
        <v>1002</v>
      </c>
      <c r="D2217" s="21">
        <f t="shared" si="68"/>
        <v>30436.62</v>
      </c>
      <c r="E2217" s="24">
        <f t="shared" si="69"/>
        <v>0</v>
      </c>
      <c r="F2217" s="104"/>
      <c r="G2217" s="104"/>
      <c r="H2217" s="113"/>
      <c r="I2217" s="113"/>
      <c r="J2217" s="106"/>
      <c r="K2217" s="107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1705</v>
      </c>
      <c r="B2218" s="111" t="s">
        <v>1003</v>
      </c>
      <c r="C2218" s="112" t="s">
        <v>1621</v>
      </c>
      <c r="D2218" s="21">
        <f t="shared" si="68"/>
        <v>61529.760000000002</v>
      </c>
      <c r="E2218" s="24">
        <f t="shared" si="69"/>
        <v>0</v>
      </c>
      <c r="F2218" s="104">
        <v>4314</v>
      </c>
      <c r="G2218" s="104">
        <v>0</v>
      </c>
      <c r="H2218" s="105">
        <v>6642.08</v>
      </c>
      <c r="I2218" s="105">
        <v>0</v>
      </c>
      <c r="J2218" s="31">
        <v>30436.62</v>
      </c>
      <c r="K2218" s="32">
        <v>0</v>
      </c>
      <c r="L2218" s="105">
        <v>2928</v>
      </c>
      <c r="M2218" s="105">
        <v>0</v>
      </c>
      <c r="N2218" s="106">
        <v>0</v>
      </c>
      <c r="O2218" s="107">
        <v>0</v>
      </c>
      <c r="P2218" s="113">
        <v>10225</v>
      </c>
      <c r="Q2218" s="113">
        <v>0</v>
      </c>
      <c r="R2218" s="106">
        <v>25592.68</v>
      </c>
      <c r="S2218" s="107">
        <v>0</v>
      </c>
      <c r="T2218" s="105">
        <v>2800</v>
      </c>
      <c r="U2218" s="105">
        <v>0</v>
      </c>
      <c r="V2218" s="106">
        <v>9028</v>
      </c>
      <c r="W2218" s="107">
        <v>0</v>
      </c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1705</v>
      </c>
      <c r="B2219" s="111" t="s">
        <v>1004</v>
      </c>
      <c r="C2219" s="112" t="s">
        <v>1622</v>
      </c>
      <c r="D2219" s="21">
        <f t="shared" si="68"/>
        <v>0</v>
      </c>
      <c r="E2219" s="24">
        <f t="shared" si="69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1705</v>
      </c>
      <c r="B2220" s="111" t="s">
        <v>1005</v>
      </c>
      <c r="C2220" s="112" t="s">
        <v>1623</v>
      </c>
      <c r="D2220" s="21">
        <f t="shared" si="68"/>
        <v>0</v>
      </c>
      <c r="E2220" s="24">
        <f t="shared" si="69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1705</v>
      </c>
      <c r="B2221" s="111" t="s">
        <v>1006</v>
      </c>
      <c r="C2221" s="112" t="s">
        <v>1007</v>
      </c>
      <c r="D2221" s="21">
        <f t="shared" si="68"/>
        <v>0</v>
      </c>
      <c r="E2221" s="24">
        <f t="shared" si="69"/>
        <v>0</v>
      </c>
      <c r="F2221" s="104"/>
      <c r="G2221" s="104"/>
      <c r="H2221" s="113"/>
      <c r="I2221" s="113"/>
      <c r="J2221" s="106"/>
      <c r="K2221" s="107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1705</v>
      </c>
      <c r="B2222" s="111" t="s">
        <v>1008</v>
      </c>
      <c r="C2222" s="112" t="s">
        <v>1009</v>
      </c>
      <c r="D2222" s="21">
        <f t="shared" si="68"/>
        <v>0</v>
      </c>
      <c r="E2222" s="24">
        <f t="shared" si="69"/>
        <v>0</v>
      </c>
      <c r="F2222" s="104"/>
      <c r="G2222" s="104"/>
      <c r="H2222" s="105"/>
      <c r="I2222" s="105"/>
      <c r="J2222" s="31"/>
      <c r="K2222" s="32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1705</v>
      </c>
      <c r="B2223" s="111" t="s">
        <v>1010</v>
      </c>
      <c r="C2223" s="112" t="s">
        <v>1011</v>
      </c>
      <c r="D2223" s="21">
        <f t="shared" si="68"/>
        <v>0</v>
      </c>
      <c r="E2223" s="24">
        <f t="shared" si="69"/>
        <v>0</v>
      </c>
      <c r="F2223" s="104"/>
      <c r="G2223" s="104"/>
      <c r="H2223" s="113"/>
      <c r="I2223" s="113"/>
      <c r="J2223" s="106"/>
      <c r="K2223" s="107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1705</v>
      </c>
      <c r="B2224" s="111" t="s">
        <v>1012</v>
      </c>
      <c r="C2224" s="112" t="s">
        <v>1013</v>
      </c>
      <c r="D2224" s="21">
        <f t="shared" si="68"/>
        <v>0</v>
      </c>
      <c r="E2224" s="24">
        <f t="shared" si="69"/>
        <v>0</v>
      </c>
      <c r="F2224" s="104"/>
      <c r="G2224" s="104"/>
      <c r="H2224" s="105"/>
      <c r="I2224" s="105"/>
      <c r="J2224" s="31"/>
      <c r="K2224" s="32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1705</v>
      </c>
      <c r="B2225" s="111" t="s">
        <v>1014</v>
      </c>
      <c r="C2225" s="112" t="s">
        <v>1015</v>
      </c>
      <c r="D2225" s="21">
        <f t="shared" si="68"/>
        <v>0</v>
      </c>
      <c r="E2225" s="24">
        <f t="shared" si="69"/>
        <v>0</v>
      </c>
      <c r="F2225" s="104"/>
      <c r="G2225" s="104"/>
      <c r="H2225" s="113"/>
      <c r="I2225" s="113"/>
      <c r="J2225" s="106"/>
      <c r="K2225" s="107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1705</v>
      </c>
      <c r="B2226" s="111" t="s">
        <v>1016</v>
      </c>
      <c r="C2226" s="112" t="s">
        <v>1017</v>
      </c>
      <c r="D2226" s="21">
        <f t="shared" si="68"/>
        <v>66309</v>
      </c>
      <c r="E2226" s="24">
        <f t="shared" si="69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1705</v>
      </c>
      <c r="B2227" s="111" t="s">
        <v>1018</v>
      </c>
      <c r="C2227" s="112" t="s">
        <v>1019</v>
      </c>
      <c r="D2227" s="21">
        <f t="shared" si="68"/>
        <v>1502327.1</v>
      </c>
      <c r="E2227" s="24">
        <f t="shared" si="69"/>
        <v>0</v>
      </c>
      <c r="F2227" s="104"/>
      <c r="G2227" s="104"/>
      <c r="H2227" s="113">
        <v>40914</v>
      </c>
      <c r="I2227" s="113">
        <v>0</v>
      </c>
      <c r="J2227" s="31">
        <v>66309</v>
      </c>
      <c r="K2227" s="32">
        <v>0</v>
      </c>
      <c r="L2227" s="113">
        <v>210056.3</v>
      </c>
      <c r="M2227" s="113">
        <v>0</v>
      </c>
      <c r="N2227" s="31">
        <v>31475.4</v>
      </c>
      <c r="O2227" s="32">
        <v>0</v>
      </c>
      <c r="P2227" s="113">
        <v>116957.6</v>
      </c>
      <c r="Q2227" s="113">
        <v>0</v>
      </c>
      <c r="R2227" s="31">
        <v>923140.8</v>
      </c>
      <c r="S2227" s="32">
        <v>0</v>
      </c>
      <c r="T2227" s="113">
        <v>15563</v>
      </c>
      <c r="U2227" s="113">
        <v>0</v>
      </c>
      <c r="V2227" s="31">
        <v>163250</v>
      </c>
      <c r="W2227" s="32">
        <v>0</v>
      </c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1705</v>
      </c>
      <c r="B2228" s="111" t="s">
        <v>1020</v>
      </c>
      <c r="C2228" s="112" t="s">
        <v>1021</v>
      </c>
      <c r="D2228" s="21">
        <f t="shared" si="68"/>
        <v>84960</v>
      </c>
      <c r="E2228" s="24">
        <f t="shared" si="69"/>
        <v>0</v>
      </c>
      <c r="F2228" s="104"/>
      <c r="G2228" s="104"/>
      <c r="H2228" s="113">
        <v>1720</v>
      </c>
      <c r="I2228" s="113">
        <v>0</v>
      </c>
      <c r="J2228" s="31">
        <v>970</v>
      </c>
      <c r="K2228" s="32">
        <v>0</v>
      </c>
      <c r="L2228" s="113">
        <v>5930</v>
      </c>
      <c r="M2228" s="113">
        <v>0</v>
      </c>
      <c r="N2228" s="31">
        <v>8230</v>
      </c>
      <c r="O2228" s="32">
        <v>0</v>
      </c>
      <c r="P2228" s="113">
        <v>6800</v>
      </c>
      <c r="Q2228" s="113">
        <v>0</v>
      </c>
      <c r="R2228" s="31">
        <v>5500</v>
      </c>
      <c r="S2228" s="32">
        <v>0</v>
      </c>
      <c r="T2228" s="113">
        <v>19220</v>
      </c>
      <c r="U2228" s="113">
        <v>0</v>
      </c>
      <c r="V2228" s="31">
        <v>20330</v>
      </c>
      <c r="W2228" s="32">
        <v>0</v>
      </c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1705</v>
      </c>
      <c r="B2229" s="111" t="s">
        <v>1022</v>
      </c>
      <c r="C2229" s="112" t="s">
        <v>1023</v>
      </c>
      <c r="D2229" s="21">
        <f t="shared" si="68"/>
        <v>108335</v>
      </c>
      <c r="E2229" s="24">
        <f t="shared" si="69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>
        <v>17230</v>
      </c>
      <c r="K2229" s="32">
        <v>0</v>
      </c>
      <c r="L2229" s="113">
        <v>24345</v>
      </c>
      <c r="M2229" s="113">
        <v>0</v>
      </c>
      <c r="N2229" s="31">
        <v>23320</v>
      </c>
      <c r="O2229" s="32">
        <v>0</v>
      </c>
      <c r="P2229" s="113">
        <v>0</v>
      </c>
      <c r="Q2229" s="113">
        <v>0</v>
      </c>
      <c r="R2229" s="31">
        <v>15090</v>
      </c>
      <c r="S2229" s="32">
        <v>0</v>
      </c>
      <c r="T2229" s="113">
        <v>8035</v>
      </c>
      <c r="U2229" s="113">
        <v>0</v>
      </c>
      <c r="V2229" s="31">
        <v>15045</v>
      </c>
      <c r="W2229" s="32">
        <v>0</v>
      </c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1705</v>
      </c>
      <c r="B2230" s="111" t="s">
        <v>1024</v>
      </c>
      <c r="C2230" s="112" t="s">
        <v>1025</v>
      </c>
      <c r="D2230" s="21">
        <f t="shared" si="68"/>
        <v>109140</v>
      </c>
      <c r="E2230" s="24">
        <f t="shared" si="69"/>
        <v>0</v>
      </c>
      <c r="F2230" s="104"/>
      <c r="G2230" s="104"/>
      <c r="H2230" s="113"/>
      <c r="I2230" s="113"/>
      <c r="J2230" s="31">
        <v>1200</v>
      </c>
      <c r="K2230" s="32">
        <v>0</v>
      </c>
      <c r="L2230" s="113">
        <v>1280</v>
      </c>
      <c r="M2230" s="113">
        <v>0</v>
      </c>
      <c r="N2230" s="31">
        <v>0</v>
      </c>
      <c r="O2230" s="32">
        <v>0</v>
      </c>
      <c r="P2230" s="113">
        <v>0</v>
      </c>
      <c r="Q2230" s="113">
        <v>0</v>
      </c>
      <c r="R2230" s="31">
        <v>0</v>
      </c>
      <c r="S2230" s="32">
        <v>0</v>
      </c>
      <c r="T2230" s="113">
        <v>7200</v>
      </c>
      <c r="U2230" s="113">
        <v>0</v>
      </c>
      <c r="V2230" s="31">
        <v>30700</v>
      </c>
      <c r="W2230" s="32">
        <v>0</v>
      </c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1705</v>
      </c>
      <c r="B2231" s="111" t="s">
        <v>1026</v>
      </c>
      <c r="C2231" s="112" t="s">
        <v>1027</v>
      </c>
      <c r="D2231" s="21">
        <f t="shared" si="68"/>
        <v>598557.55000000005</v>
      </c>
      <c r="E2231" s="24">
        <f t="shared" si="69"/>
        <v>82260</v>
      </c>
      <c r="F2231" s="104"/>
      <c r="G2231" s="104"/>
      <c r="H2231" s="113">
        <v>133280</v>
      </c>
      <c r="I2231" s="113">
        <v>0</v>
      </c>
      <c r="J2231" s="31">
        <v>69960</v>
      </c>
      <c r="K2231" s="32">
        <v>0</v>
      </c>
      <c r="L2231" s="113">
        <v>50900</v>
      </c>
      <c r="M2231" s="113">
        <v>0</v>
      </c>
      <c r="N2231" s="31">
        <v>2100</v>
      </c>
      <c r="O2231" s="32">
        <v>0</v>
      </c>
      <c r="P2231" s="113">
        <v>65950</v>
      </c>
      <c r="Q2231" s="113">
        <v>0</v>
      </c>
      <c r="R2231" s="31">
        <v>107200</v>
      </c>
      <c r="S2231" s="32">
        <v>0</v>
      </c>
      <c r="T2231" s="113">
        <v>0</v>
      </c>
      <c r="U2231" s="113">
        <v>82260</v>
      </c>
      <c r="V2231" s="31">
        <v>81585</v>
      </c>
      <c r="W2231" s="32">
        <v>0</v>
      </c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1705</v>
      </c>
      <c r="B2232" s="111" t="s">
        <v>1028</v>
      </c>
      <c r="C2232" s="112" t="s">
        <v>1029</v>
      </c>
      <c r="D2232" s="21">
        <f t="shared" si="68"/>
        <v>1429559.55</v>
      </c>
      <c r="E2232" s="24">
        <f t="shared" si="69"/>
        <v>244883.87</v>
      </c>
      <c r="F2232" s="104">
        <v>12093.05</v>
      </c>
      <c r="G2232" s="104">
        <v>0</v>
      </c>
      <c r="H2232" s="113">
        <v>46672.24</v>
      </c>
      <c r="I2232" s="113">
        <v>0</v>
      </c>
      <c r="J2232" s="31">
        <v>157542.54999999999</v>
      </c>
      <c r="K2232" s="32">
        <v>0</v>
      </c>
      <c r="L2232" s="113">
        <v>239645.12</v>
      </c>
      <c r="M2232" s="113">
        <v>0</v>
      </c>
      <c r="N2232" s="31">
        <v>680</v>
      </c>
      <c r="O2232" s="32">
        <v>0</v>
      </c>
      <c r="P2232" s="113">
        <v>438654.82</v>
      </c>
      <c r="Q2232" s="113">
        <v>0</v>
      </c>
      <c r="R2232" s="31">
        <v>442494.32</v>
      </c>
      <c r="S2232" s="32">
        <v>0</v>
      </c>
      <c r="T2232" s="113">
        <v>0</v>
      </c>
      <c r="U2232" s="113">
        <v>244883.87</v>
      </c>
      <c r="V2232" s="31">
        <v>231210</v>
      </c>
      <c r="W2232" s="32">
        <v>0</v>
      </c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1705</v>
      </c>
      <c r="B2233" s="111" t="s">
        <v>1030</v>
      </c>
      <c r="C2233" s="112" t="s">
        <v>1031</v>
      </c>
      <c r="D2233" s="21">
        <f t="shared" si="68"/>
        <v>413696</v>
      </c>
      <c r="E2233" s="24">
        <f t="shared" si="69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31">
        <v>18110</v>
      </c>
      <c r="K2233" s="32">
        <v>0</v>
      </c>
      <c r="L2233" s="105">
        <v>19875</v>
      </c>
      <c r="M2233" s="105">
        <v>0</v>
      </c>
      <c r="N2233" s="106">
        <v>59422</v>
      </c>
      <c r="O2233" s="107">
        <v>0</v>
      </c>
      <c r="P2233" s="113">
        <v>28940</v>
      </c>
      <c r="Q2233" s="113">
        <v>0</v>
      </c>
      <c r="R2233" s="106">
        <v>107370</v>
      </c>
      <c r="S2233" s="107">
        <v>0</v>
      </c>
      <c r="T2233" s="105">
        <v>10323</v>
      </c>
      <c r="U2233" s="105">
        <v>0</v>
      </c>
      <c r="V2233" s="106">
        <v>22386</v>
      </c>
      <c r="W2233" s="107">
        <v>0</v>
      </c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1705</v>
      </c>
      <c r="B2234" s="111" t="s">
        <v>1032</v>
      </c>
      <c r="C2234" s="112" t="s">
        <v>1033</v>
      </c>
      <c r="D2234" s="21">
        <f t="shared" si="68"/>
        <v>13580</v>
      </c>
      <c r="E2234" s="24">
        <f t="shared" si="69"/>
        <v>0</v>
      </c>
      <c r="F2234" s="104"/>
      <c r="G2234" s="104"/>
      <c r="H2234" s="113"/>
      <c r="I2234" s="113"/>
      <c r="J2234" s="106"/>
      <c r="K2234" s="107"/>
      <c r="L2234" s="113">
        <v>1000</v>
      </c>
      <c r="M2234" s="113">
        <v>0</v>
      </c>
      <c r="N2234" s="31">
        <v>0</v>
      </c>
      <c r="O2234" s="32">
        <v>0</v>
      </c>
      <c r="P2234" s="105">
        <v>0</v>
      </c>
      <c r="Q2234" s="105">
        <v>0</v>
      </c>
      <c r="R2234" s="31">
        <v>10400</v>
      </c>
      <c r="S2234" s="32">
        <v>0</v>
      </c>
      <c r="T2234" s="113">
        <v>0</v>
      </c>
      <c r="U2234" s="113">
        <v>0</v>
      </c>
      <c r="V2234" s="31">
        <v>2180</v>
      </c>
      <c r="W2234" s="32">
        <v>0</v>
      </c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1705</v>
      </c>
      <c r="B2235" s="111" t="s">
        <v>1034</v>
      </c>
      <c r="C2235" s="112" t="s">
        <v>1035</v>
      </c>
      <c r="D2235" s="21">
        <f t="shared" si="68"/>
        <v>0</v>
      </c>
      <c r="E2235" s="24">
        <f t="shared" si="69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1705</v>
      </c>
      <c r="B2236" s="111" t="s">
        <v>1036</v>
      </c>
      <c r="C2236" s="112" t="s">
        <v>1037</v>
      </c>
      <c r="D2236" s="21">
        <f t="shared" si="68"/>
        <v>0</v>
      </c>
      <c r="E2236" s="24">
        <f t="shared" si="69"/>
        <v>0</v>
      </c>
      <c r="F2236" s="104"/>
      <c r="G2236" s="104"/>
      <c r="H2236" s="105"/>
      <c r="I2236" s="105"/>
      <c r="J2236" s="31"/>
      <c r="K2236" s="32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1705</v>
      </c>
      <c r="B2237" s="111" t="s">
        <v>1038</v>
      </c>
      <c r="C2237" s="112" t="s">
        <v>1039</v>
      </c>
      <c r="D2237" s="21">
        <f t="shared" si="68"/>
        <v>0</v>
      </c>
      <c r="E2237" s="24">
        <f t="shared" si="69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1705</v>
      </c>
      <c r="B2238" s="111" t="s">
        <v>1040</v>
      </c>
      <c r="C2238" s="112" t="s">
        <v>1041</v>
      </c>
      <c r="D2238" s="21">
        <f t="shared" si="68"/>
        <v>37120.82</v>
      </c>
      <c r="E2238" s="24">
        <f t="shared" si="69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106">
        <v>0</v>
      </c>
      <c r="K2238" s="107">
        <v>0</v>
      </c>
      <c r="L2238" s="113">
        <v>0</v>
      </c>
      <c r="M2238" s="113">
        <v>0</v>
      </c>
      <c r="N2238" s="31">
        <v>5857.36</v>
      </c>
      <c r="O2238" s="32">
        <v>0</v>
      </c>
      <c r="P2238" s="105">
        <v>3000</v>
      </c>
      <c r="Q2238" s="105">
        <v>0</v>
      </c>
      <c r="R2238" s="31">
        <v>0</v>
      </c>
      <c r="S2238" s="32">
        <v>0</v>
      </c>
      <c r="T2238" s="113">
        <v>12750.2</v>
      </c>
      <c r="U2238" s="113">
        <v>0</v>
      </c>
      <c r="V2238" s="31">
        <v>9782.48</v>
      </c>
      <c r="W2238" s="32">
        <v>0</v>
      </c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1705</v>
      </c>
      <c r="B2239" s="111" t="s">
        <v>1042</v>
      </c>
      <c r="C2239" s="112" t="s">
        <v>1043</v>
      </c>
      <c r="D2239" s="21">
        <f t="shared" si="68"/>
        <v>0</v>
      </c>
      <c r="E2239" s="24">
        <f t="shared" si="69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1705</v>
      </c>
      <c r="B2240" s="111" t="s">
        <v>1044</v>
      </c>
      <c r="C2240" s="112" t="s">
        <v>1045</v>
      </c>
      <c r="D2240" s="21">
        <f t="shared" si="68"/>
        <v>0</v>
      </c>
      <c r="E2240" s="24">
        <f t="shared" si="69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1705</v>
      </c>
      <c r="B2241" s="111" t="s">
        <v>1046</v>
      </c>
      <c r="C2241" s="112" t="s">
        <v>1047</v>
      </c>
      <c r="D2241" s="21">
        <f t="shared" si="68"/>
        <v>108426</v>
      </c>
      <c r="E2241" s="24">
        <f t="shared" si="69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>
        <v>0</v>
      </c>
      <c r="K2241" s="32">
        <v>0</v>
      </c>
      <c r="L2241" s="113">
        <v>31778</v>
      </c>
      <c r="M2241" s="113">
        <v>0</v>
      </c>
      <c r="N2241" s="31">
        <v>0</v>
      </c>
      <c r="O2241" s="32">
        <v>0</v>
      </c>
      <c r="P2241" s="113">
        <v>35265</v>
      </c>
      <c r="Q2241" s="113">
        <v>0</v>
      </c>
      <c r="R2241" s="31">
        <v>0</v>
      </c>
      <c r="S2241" s="32">
        <v>0</v>
      </c>
      <c r="T2241" s="113">
        <v>500</v>
      </c>
      <c r="U2241" s="113">
        <v>0</v>
      </c>
      <c r="V2241" s="31">
        <v>0</v>
      </c>
      <c r="W2241" s="32">
        <v>0</v>
      </c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1705</v>
      </c>
      <c r="B2242" s="111" t="s">
        <v>1048</v>
      </c>
      <c r="C2242" s="112" t="s">
        <v>1049</v>
      </c>
      <c r="D2242" s="21">
        <f t="shared" si="68"/>
        <v>30200</v>
      </c>
      <c r="E2242" s="24">
        <f t="shared" si="69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>
        <v>950</v>
      </c>
      <c r="K2242" s="32">
        <v>0</v>
      </c>
      <c r="L2242" s="113">
        <v>250</v>
      </c>
      <c r="M2242" s="113">
        <v>0</v>
      </c>
      <c r="N2242" s="31">
        <v>3670</v>
      </c>
      <c r="O2242" s="32">
        <v>0</v>
      </c>
      <c r="P2242" s="113">
        <v>0</v>
      </c>
      <c r="Q2242" s="113">
        <v>0</v>
      </c>
      <c r="R2242" s="31">
        <v>4830</v>
      </c>
      <c r="S2242" s="32">
        <v>0</v>
      </c>
      <c r="T2242" s="113">
        <v>3340</v>
      </c>
      <c r="U2242" s="113">
        <v>0</v>
      </c>
      <c r="V2242" s="31">
        <v>300</v>
      </c>
      <c r="W2242" s="32">
        <v>0</v>
      </c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1705</v>
      </c>
      <c r="B2243" s="111" t="s">
        <v>1050</v>
      </c>
      <c r="C2243" s="112" t="s">
        <v>1051</v>
      </c>
      <c r="D2243" s="21">
        <f t="shared" ref="D2243:D2306" si="70">F2243+H2243+J2244+L2243+N2243+P2243+R2243+T2243+V2243+X2243+Z2243+AB2243</f>
        <v>0</v>
      </c>
      <c r="E2243" s="24">
        <f t="shared" ref="E2243:E2306" si="71">G2243+I2243+K2244+M2243+O2243+Q2243+S2243+U2243+W2243+Y2243+AA2243+AC2243</f>
        <v>0</v>
      </c>
      <c r="F2243" s="104"/>
      <c r="G2243" s="104"/>
      <c r="H2243" s="105"/>
      <c r="I2243" s="105"/>
      <c r="J2243" s="31">
        <v>11600</v>
      </c>
      <c r="K2243" s="32">
        <v>0</v>
      </c>
      <c r="L2243" s="105">
        <v>0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>
        <v>0</v>
      </c>
      <c r="S2243" s="107">
        <v>0</v>
      </c>
      <c r="T2243" s="105">
        <v>0</v>
      </c>
      <c r="U2243" s="105">
        <v>0</v>
      </c>
      <c r="V2243" s="106">
        <v>0</v>
      </c>
      <c r="W2243" s="107">
        <v>0</v>
      </c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1705</v>
      </c>
      <c r="B2244" s="111" t="s">
        <v>1052</v>
      </c>
      <c r="C2244" s="112" t="s">
        <v>1053</v>
      </c>
      <c r="D2244" s="21">
        <f t="shared" si="70"/>
        <v>0</v>
      </c>
      <c r="E2244" s="24">
        <f t="shared" si="71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1705</v>
      </c>
      <c r="B2245" s="111" t="s">
        <v>1054</v>
      </c>
      <c r="C2245" s="112" t="s">
        <v>1055</v>
      </c>
      <c r="D2245" s="21">
        <f t="shared" si="70"/>
        <v>0</v>
      </c>
      <c r="E2245" s="24">
        <f t="shared" si="71"/>
        <v>0</v>
      </c>
      <c r="F2245" s="104"/>
      <c r="G2245" s="104"/>
      <c r="H2245" s="113"/>
      <c r="I2245" s="113"/>
      <c r="J2245" s="106"/>
      <c r="K2245" s="107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1705</v>
      </c>
      <c r="B2246" s="111" t="s">
        <v>1056</v>
      </c>
      <c r="C2246" s="112" t="s">
        <v>1057</v>
      </c>
      <c r="D2246" s="21">
        <f t="shared" si="70"/>
        <v>49300</v>
      </c>
      <c r="E2246" s="24">
        <f t="shared" si="71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1705</v>
      </c>
      <c r="B2247" s="111" t="s">
        <v>1058</v>
      </c>
      <c r="C2247" s="112" t="s">
        <v>1059</v>
      </c>
      <c r="D2247" s="21">
        <f t="shared" si="70"/>
        <v>820158.6</v>
      </c>
      <c r="E2247" s="24">
        <f t="shared" si="71"/>
        <v>0</v>
      </c>
      <c r="F2247" s="104"/>
      <c r="G2247" s="104"/>
      <c r="H2247" s="113"/>
      <c r="I2247" s="113"/>
      <c r="J2247" s="31">
        <v>49300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784208.6</v>
      </c>
      <c r="Q2247" s="113">
        <v>0</v>
      </c>
      <c r="R2247" s="31">
        <v>0</v>
      </c>
      <c r="S2247" s="32">
        <v>0</v>
      </c>
      <c r="T2247" s="113">
        <v>32450</v>
      </c>
      <c r="U2247" s="113">
        <v>0</v>
      </c>
      <c r="V2247" s="31">
        <v>3500</v>
      </c>
      <c r="W2247" s="32">
        <v>0</v>
      </c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1705</v>
      </c>
      <c r="B2248" s="111" t="s">
        <v>1060</v>
      </c>
      <c r="C2248" s="112" t="s">
        <v>1061</v>
      </c>
      <c r="D2248" s="21">
        <f t="shared" si="70"/>
        <v>174990</v>
      </c>
      <c r="E2248" s="24">
        <f t="shared" si="71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31">
        <v>0</v>
      </c>
      <c r="K2248" s="32">
        <v>0</v>
      </c>
      <c r="L2248" s="105">
        <v>0</v>
      </c>
      <c r="M2248" s="105">
        <v>0</v>
      </c>
      <c r="N2248" s="106">
        <v>0</v>
      </c>
      <c r="O2248" s="107">
        <v>0</v>
      </c>
      <c r="P2248" s="113">
        <v>0</v>
      </c>
      <c r="Q2248" s="113">
        <v>0</v>
      </c>
      <c r="R2248" s="106">
        <v>0</v>
      </c>
      <c r="S2248" s="107">
        <v>0</v>
      </c>
      <c r="T2248" s="105">
        <v>0</v>
      </c>
      <c r="U2248" s="105">
        <v>0</v>
      </c>
      <c r="V2248" s="106">
        <v>0</v>
      </c>
      <c r="W2248" s="107">
        <v>0</v>
      </c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1705</v>
      </c>
      <c r="B2249" s="111" t="s">
        <v>1062</v>
      </c>
      <c r="C2249" s="112" t="s">
        <v>1063</v>
      </c>
      <c r="D2249" s="21">
        <f t="shared" si="70"/>
        <v>699901</v>
      </c>
      <c r="E2249" s="24">
        <f t="shared" si="71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>
        <v>81990</v>
      </c>
      <c r="K2249" s="107">
        <v>0</v>
      </c>
      <c r="L2249" s="105">
        <v>90440</v>
      </c>
      <c r="M2249" s="105">
        <v>0</v>
      </c>
      <c r="N2249" s="106">
        <v>86650</v>
      </c>
      <c r="O2249" s="107">
        <v>0</v>
      </c>
      <c r="P2249" s="105">
        <v>95560</v>
      </c>
      <c r="Q2249" s="105">
        <v>0</v>
      </c>
      <c r="R2249" s="106">
        <v>87450</v>
      </c>
      <c r="S2249" s="107">
        <v>0</v>
      </c>
      <c r="T2249" s="105">
        <v>86240</v>
      </c>
      <c r="U2249" s="105">
        <v>0</v>
      </c>
      <c r="V2249" s="106">
        <v>95714</v>
      </c>
      <c r="W2249" s="107">
        <v>0</v>
      </c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1705</v>
      </c>
      <c r="B2250" s="111" t="s">
        <v>1064</v>
      </c>
      <c r="C2250" s="112" t="s">
        <v>1065</v>
      </c>
      <c r="D2250" s="21">
        <f t="shared" si="70"/>
        <v>0</v>
      </c>
      <c r="E2250" s="24">
        <f t="shared" si="71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1705</v>
      </c>
      <c r="B2251" s="111" t="s">
        <v>1066</v>
      </c>
      <c r="C2251" s="112" t="s">
        <v>1067</v>
      </c>
      <c r="D2251" s="21">
        <f t="shared" si="70"/>
        <v>43720</v>
      </c>
      <c r="E2251" s="24">
        <f t="shared" si="71"/>
        <v>0</v>
      </c>
      <c r="F2251" s="104"/>
      <c r="G2251" s="104"/>
      <c r="H2251" s="113"/>
      <c r="I2251" s="113"/>
      <c r="J2251" s="106"/>
      <c r="K2251" s="107"/>
      <c r="L2251" s="113"/>
      <c r="M2251" s="113"/>
      <c r="N2251" s="31"/>
      <c r="O2251" s="32"/>
      <c r="P2251" s="105"/>
      <c r="Q2251" s="105"/>
      <c r="R2251" s="31"/>
      <c r="S2251" s="32"/>
      <c r="T2251" s="113">
        <v>43720</v>
      </c>
      <c r="U2251" s="113">
        <v>0</v>
      </c>
      <c r="V2251" s="31">
        <v>0</v>
      </c>
      <c r="W2251" s="32">
        <v>0</v>
      </c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1705</v>
      </c>
      <c r="B2252" s="111" t="s">
        <v>1068</v>
      </c>
      <c r="C2252" s="112" t="s">
        <v>1069</v>
      </c>
      <c r="D2252" s="21">
        <f t="shared" si="70"/>
        <v>0</v>
      </c>
      <c r="E2252" s="24">
        <f t="shared" si="71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1705</v>
      </c>
      <c r="B2253" s="111" t="s">
        <v>1070</v>
      </c>
      <c r="C2253" s="112" t="s">
        <v>1071</v>
      </c>
      <c r="D2253" s="21">
        <f t="shared" si="70"/>
        <v>0</v>
      </c>
      <c r="E2253" s="24">
        <f t="shared" si="71"/>
        <v>0</v>
      </c>
      <c r="F2253" s="104"/>
      <c r="G2253" s="104"/>
      <c r="H2253" s="105"/>
      <c r="I2253" s="105"/>
      <c r="J2253" s="31"/>
      <c r="K2253" s="32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1705</v>
      </c>
      <c r="B2254" s="111" t="s">
        <v>1072</v>
      </c>
      <c r="C2254" s="112" t="s">
        <v>1073</v>
      </c>
      <c r="D2254" s="21">
        <f t="shared" si="70"/>
        <v>25844</v>
      </c>
      <c r="E2254" s="24">
        <f t="shared" si="71"/>
        <v>0</v>
      </c>
      <c r="F2254" s="104"/>
      <c r="G2254" s="104"/>
      <c r="H2254" s="113"/>
      <c r="I2254" s="113"/>
      <c r="J2254" s="106"/>
      <c r="K2254" s="107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1705</v>
      </c>
      <c r="B2255" s="111" t="s">
        <v>1074</v>
      </c>
      <c r="C2255" s="112" t="s">
        <v>1075</v>
      </c>
      <c r="D2255" s="21">
        <f t="shared" si="70"/>
        <v>234252</v>
      </c>
      <c r="E2255" s="24">
        <f t="shared" si="71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31">
        <v>25844</v>
      </c>
      <c r="K2255" s="32">
        <v>0</v>
      </c>
      <c r="L2255" s="105">
        <v>27463</v>
      </c>
      <c r="M2255" s="105">
        <v>0</v>
      </c>
      <c r="N2255" s="106">
        <v>34671</v>
      </c>
      <c r="O2255" s="107">
        <v>0</v>
      </c>
      <c r="P2255" s="113">
        <v>20774</v>
      </c>
      <c r="Q2255" s="113">
        <v>0</v>
      </c>
      <c r="R2255" s="106">
        <v>22568</v>
      </c>
      <c r="S2255" s="107">
        <v>0</v>
      </c>
      <c r="T2255" s="105">
        <v>37799</v>
      </c>
      <c r="U2255" s="105">
        <v>0</v>
      </c>
      <c r="V2255" s="106">
        <v>32474</v>
      </c>
      <c r="W2255" s="107">
        <v>0</v>
      </c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1705</v>
      </c>
      <c r="B2256" s="111" t="s">
        <v>1076</v>
      </c>
      <c r="C2256" s="112" t="s">
        <v>1077</v>
      </c>
      <c r="D2256" s="21">
        <f t="shared" si="70"/>
        <v>252500</v>
      </c>
      <c r="E2256" s="24">
        <f t="shared" si="71"/>
        <v>0</v>
      </c>
      <c r="F2256" s="104"/>
      <c r="G2256" s="104"/>
      <c r="H2256" s="113"/>
      <c r="I2256" s="113"/>
      <c r="J2256" s="106"/>
      <c r="K2256" s="107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1705</v>
      </c>
      <c r="B2257" s="111" t="s">
        <v>1078</v>
      </c>
      <c r="C2257" s="112" t="s">
        <v>1079</v>
      </c>
      <c r="D2257" s="21">
        <f t="shared" si="70"/>
        <v>424393.6</v>
      </c>
      <c r="E2257" s="24">
        <f t="shared" si="71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>
        <v>252500</v>
      </c>
      <c r="K2257" s="32">
        <v>0</v>
      </c>
      <c r="L2257" s="113">
        <v>8752</v>
      </c>
      <c r="M2257" s="113">
        <v>0</v>
      </c>
      <c r="N2257" s="31">
        <v>28800</v>
      </c>
      <c r="O2257" s="32">
        <v>0</v>
      </c>
      <c r="P2257" s="113">
        <v>56100</v>
      </c>
      <c r="Q2257" s="113">
        <v>0</v>
      </c>
      <c r="R2257" s="31">
        <v>13900</v>
      </c>
      <c r="S2257" s="32">
        <v>0</v>
      </c>
      <c r="T2257" s="113">
        <v>99450</v>
      </c>
      <c r="U2257" s="113">
        <v>0</v>
      </c>
      <c r="V2257" s="31">
        <v>32000</v>
      </c>
      <c r="W2257" s="32">
        <v>0</v>
      </c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1705</v>
      </c>
      <c r="B2258" s="111" t="s">
        <v>1080</v>
      </c>
      <c r="C2258" s="112" t="s">
        <v>1081</v>
      </c>
      <c r="D2258" s="21">
        <f t="shared" si="70"/>
        <v>247815.19999999998</v>
      </c>
      <c r="E2258" s="24">
        <f t="shared" si="71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>
        <v>113636.6</v>
      </c>
      <c r="K2258" s="32">
        <v>0</v>
      </c>
      <c r="L2258" s="113">
        <v>25181.7</v>
      </c>
      <c r="M2258" s="113">
        <v>0</v>
      </c>
      <c r="N2258" s="31">
        <v>5243</v>
      </c>
      <c r="O2258" s="32">
        <v>0</v>
      </c>
      <c r="P2258" s="113">
        <v>0</v>
      </c>
      <c r="Q2258" s="113">
        <v>0</v>
      </c>
      <c r="R2258" s="31">
        <v>72887.600000000006</v>
      </c>
      <c r="S2258" s="32">
        <v>0</v>
      </c>
      <c r="T2258" s="113">
        <v>0</v>
      </c>
      <c r="U2258" s="113">
        <v>0</v>
      </c>
      <c r="V2258" s="31">
        <v>46674.9</v>
      </c>
      <c r="W2258" s="32">
        <v>0</v>
      </c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1705</v>
      </c>
      <c r="B2259" s="111" t="s">
        <v>1082</v>
      </c>
      <c r="C2259" s="112" t="s">
        <v>1083</v>
      </c>
      <c r="D2259" s="21">
        <f t="shared" si="70"/>
        <v>499800</v>
      </c>
      <c r="E2259" s="24">
        <f t="shared" si="71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>
        <v>0</v>
      </c>
      <c r="K2259" s="32">
        <v>0</v>
      </c>
      <c r="L2259" s="113">
        <v>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0</v>
      </c>
      <c r="W2259" s="32">
        <v>0</v>
      </c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1705</v>
      </c>
      <c r="B2260" s="111" t="s">
        <v>1084</v>
      </c>
      <c r="C2260" s="112" t="s">
        <v>1085</v>
      </c>
      <c r="D2260" s="21">
        <f t="shared" si="70"/>
        <v>0</v>
      </c>
      <c r="E2260" s="24">
        <f t="shared" si="71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1705</v>
      </c>
      <c r="B2261" s="111" t="s">
        <v>1086</v>
      </c>
      <c r="C2261" s="112" t="s">
        <v>1087</v>
      </c>
      <c r="D2261" s="21">
        <f t="shared" si="70"/>
        <v>213641.2</v>
      </c>
      <c r="E2261" s="24">
        <f t="shared" si="71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>
        <v>0</v>
      </c>
      <c r="S2261" s="32">
        <v>0</v>
      </c>
      <c r="T2261" s="113">
        <v>0</v>
      </c>
      <c r="U2261" s="113">
        <v>0</v>
      </c>
      <c r="V2261" s="31">
        <v>0</v>
      </c>
      <c r="W2261" s="32">
        <v>0</v>
      </c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1705</v>
      </c>
      <c r="B2262" s="111" t="s">
        <v>1088</v>
      </c>
      <c r="C2262" s="112" t="s">
        <v>1089</v>
      </c>
      <c r="D2262" s="21">
        <f t="shared" si="70"/>
        <v>1936539.6900000004</v>
      </c>
      <c r="E2262" s="24">
        <f t="shared" si="71"/>
        <v>172196.58000000002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>
        <v>213635.20000000001</v>
      </c>
      <c r="K2262" s="32">
        <v>0</v>
      </c>
      <c r="L2262" s="113">
        <v>160833.21</v>
      </c>
      <c r="M2262" s="113">
        <v>45331.81</v>
      </c>
      <c r="N2262" s="31">
        <v>151575.4</v>
      </c>
      <c r="O2262" s="32">
        <v>9698.39</v>
      </c>
      <c r="P2262" s="113">
        <v>182970.43</v>
      </c>
      <c r="Q2262" s="113">
        <v>0</v>
      </c>
      <c r="R2262" s="31">
        <v>360759.15</v>
      </c>
      <c r="S2262" s="32">
        <v>4779.76</v>
      </c>
      <c r="T2262" s="113">
        <v>262926.59999999998</v>
      </c>
      <c r="U2262" s="113">
        <v>36538.080000000002</v>
      </c>
      <c r="V2262" s="31">
        <v>328392.83</v>
      </c>
      <c r="W2262" s="32">
        <v>0</v>
      </c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1705</v>
      </c>
      <c r="B2263" s="111" t="s">
        <v>1090</v>
      </c>
      <c r="C2263" s="112" t="s">
        <v>1091</v>
      </c>
      <c r="D2263" s="21">
        <f t="shared" si="70"/>
        <v>31103.699999999997</v>
      </c>
      <c r="E2263" s="24">
        <f t="shared" si="71"/>
        <v>12897.69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>
        <v>17547.150000000001</v>
      </c>
      <c r="K2263" s="32">
        <v>0</v>
      </c>
      <c r="L2263" s="113">
        <v>3438.87</v>
      </c>
      <c r="M2263" s="113">
        <v>6903.22</v>
      </c>
      <c r="N2263" s="31">
        <v>3020.93</v>
      </c>
      <c r="O2263" s="32">
        <v>417.94</v>
      </c>
      <c r="P2263" s="113">
        <v>3438.87</v>
      </c>
      <c r="Q2263" s="113">
        <v>0</v>
      </c>
      <c r="R2263" s="31">
        <v>4207.1000000000004</v>
      </c>
      <c r="S2263" s="32">
        <v>0</v>
      </c>
      <c r="T2263" s="113">
        <v>3090.59</v>
      </c>
      <c r="U2263" s="113">
        <v>628.91</v>
      </c>
      <c r="V2263" s="31">
        <v>4112.2299999999996</v>
      </c>
      <c r="W2263" s="32">
        <v>0</v>
      </c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1705</v>
      </c>
      <c r="B2264" s="111" t="s">
        <v>1092</v>
      </c>
      <c r="C2264" s="112" t="s">
        <v>1093</v>
      </c>
      <c r="D2264" s="21">
        <f t="shared" si="70"/>
        <v>15173.66</v>
      </c>
      <c r="E2264" s="24">
        <f t="shared" si="71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>
        <v>711.55</v>
      </c>
      <c r="K2264" s="32">
        <v>0</v>
      </c>
      <c r="L2264" s="113">
        <v>592.78</v>
      </c>
      <c r="M2264" s="113">
        <v>0</v>
      </c>
      <c r="N2264" s="31">
        <v>711.55</v>
      </c>
      <c r="O2264" s="32">
        <v>0</v>
      </c>
      <c r="P2264" s="113">
        <v>634.51</v>
      </c>
      <c r="Q2264" s="113">
        <v>0</v>
      </c>
      <c r="R2264" s="31">
        <v>634.51</v>
      </c>
      <c r="S2264" s="32">
        <v>0</v>
      </c>
      <c r="T2264" s="113">
        <v>644.14</v>
      </c>
      <c r="U2264" s="113">
        <v>0</v>
      </c>
      <c r="V2264" s="31">
        <v>602.41</v>
      </c>
      <c r="W2264" s="32">
        <v>0</v>
      </c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1705</v>
      </c>
      <c r="B2265" s="111" t="s">
        <v>1094</v>
      </c>
      <c r="C2265" s="112" t="s">
        <v>1095</v>
      </c>
      <c r="D2265" s="21">
        <f t="shared" si="70"/>
        <v>79745.409999999989</v>
      </c>
      <c r="E2265" s="24">
        <f t="shared" si="71"/>
        <v>261.7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>
        <v>9949.92</v>
      </c>
      <c r="K2265" s="32">
        <v>0</v>
      </c>
      <c r="L2265" s="113">
        <v>9940.2999999999993</v>
      </c>
      <c r="M2265" s="113">
        <v>118.77</v>
      </c>
      <c r="N2265" s="31">
        <v>9940.2999999999993</v>
      </c>
      <c r="O2265" s="32">
        <v>0</v>
      </c>
      <c r="P2265" s="113">
        <v>10084.75</v>
      </c>
      <c r="Q2265" s="113">
        <v>77.040000000000006</v>
      </c>
      <c r="R2265" s="31">
        <v>9940.2999999999993</v>
      </c>
      <c r="S2265" s="32">
        <v>0</v>
      </c>
      <c r="T2265" s="113">
        <v>9949.93</v>
      </c>
      <c r="U2265" s="113">
        <v>0</v>
      </c>
      <c r="V2265" s="31">
        <v>9916.14</v>
      </c>
      <c r="W2265" s="32">
        <v>65.89</v>
      </c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1705</v>
      </c>
      <c r="B2266" s="111" t="s">
        <v>1096</v>
      </c>
      <c r="C2266" s="112" t="s">
        <v>1097</v>
      </c>
      <c r="D2266" s="21">
        <f t="shared" si="70"/>
        <v>2495</v>
      </c>
      <c r="E2266" s="24">
        <f t="shared" si="71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>
        <v>0</v>
      </c>
      <c r="K2266" s="32">
        <v>0</v>
      </c>
      <c r="L2266" s="113">
        <v>0</v>
      </c>
      <c r="M2266" s="113">
        <v>0</v>
      </c>
      <c r="N2266" s="31">
        <v>0</v>
      </c>
      <c r="O2266" s="32">
        <v>0</v>
      </c>
      <c r="P2266" s="113">
        <v>410</v>
      </c>
      <c r="Q2266" s="113">
        <v>0</v>
      </c>
      <c r="R2266" s="31">
        <v>0</v>
      </c>
      <c r="S2266" s="32">
        <v>0</v>
      </c>
      <c r="T2266" s="113">
        <v>1140</v>
      </c>
      <c r="U2266" s="113">
        <v>0</v>
      </c>
      <c r="V2266" s="31">
        <v>0</v>
      </c>
      <c r="W2266" s="32">
        <v>0</v>
      </c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1705</v>
      </c>
      <c r="B2267" s="111" t="s">
        <v>1098</v>
      </c>
      <c r="C2267" s="112" t="s">
        <v>1099</v>
      </c>
      <c r="D2267" s="21">
        <f t="shared" si="70"/>
        <v>11124.63</v>
      </c>
      <c r="E2267" s="24">
        <f t="shared" si="71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1705</v>
      </c>
      <c r="B2268" s="111" t="s">
        <v>1100</v>
      </c>
      <c r="C2268" s="112" t="s">
        <v>1101</v>
      </c>
      <c r="D2268" s="21">
        <f t="shared" si="70"/>
        <v>1369361.9199999997</v>
      </c>
      <c r="E2268" s="24">
        <f t="shared" si="71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>
        <v>11124.63</v>
      </c>
      <c r="K2268" s="32">
        <v>0</v>
      </c>
      <c r="L2268" s="113">
        <v>11124.63</v>
      </c>
      <c r="M2268" s="113">
        <v>0</v>
      </c>
      <c r="N2268" s="31">
        <v>11124.63</v>
      </c>
      <c r="O2268" s="32">
        <v>0</v>
      </c>
      <c r="P2268" s="113">
        <v>11124.63</v>
      </c>
      <c r="Q2268" s="113">
        <v>0</v>
      </c>
      <c r="R2268" s="31">
        <v>11124.62</v>
      </c>
      <c r="S2268" s="32">
        <v>0</v>
      </c>
      <c r="T2268" s="113">
        <v>11913.98</v>
      </c>
      <c r="U2268" s="113">
        <v>0</v>
      </c>
      <c r="V2268" s="31">
        <v>3041.92</v>
      </c>
      <c r="W2268" s="32">
        <v>0</v>
      </c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1705</v>
      </c>
      <c r="B2269" s="111" t="s">
        <v>1102</v>
      </c>
      <c r="C2269" s="112" t="s">
        <v>1103</v>
      </c>
      <c r="D2269" s="21">
        <f t="shared" si="70"/>
        <v>13700164.389999997</v>
      </c>
      <c r="E2269" s="24">
        <f t="shared" si="71"/>
        <v>1481217.97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>
        <v>1287658.26</v>
      </c>
      <c r="K2269" s="32">
        <v>0</v>
      </c>
      <c r="L2269" s="113">
        <v>1187345.01</v>
      </c>
      <c r="M2269" s="113">
        <v>0</v>
      </c>
      <c r="N2269" s="31">
        <v>1043871.35</v>
      </c>
      <c r="O2269" s="32">
        <v>0</v>
      </c>
      <c r="P2269" s="113">
        <v>1694146.51</v>
      </c>
      <c r="Q2269" s="113">
        <v>0</v>
      </c>
      <c r="R2269" s="31">
        <v>4937420.0199999996</v>
      </c>
      <c r="S2269" s="32">
        <v>0</v>
      </c>
      <c r="T2269" s="113">
        <v>0</v>
      </c>
      <c r="U2269" s="113">
        <v>1481217.97</v>
      </c>
      <c r="V2269" s="31">
        <v>2045483.54</v>
      </c>
      <c r="W2269" s="32">
        <v>0</v>
      </c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1705</v>
      </c>
      <c r="B2270" s="111" t="s">
        <v>1104</v>
      </c>
      <c r="C2270" s="112" t="s">
        <v>1105</v>
      </c>
      <c r="D2270" s="21">
        <f t="shared" si="70"/>
        <v>509598.02</v>
      </c>
      <c r="E2270" s="24">
        <f t="shared" si="71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1705</v>
      </c>
      <c r="B2271" s="111" t="s">
        <v>1106</v>
      </c>
      <c r="C2271" s="112" t="s">
        <v>1107</v>
      </c>
      <c r="D2271" s="21">
        <f t="shared" si="70"/>
        <v>5180784.1599999992</v>
      </c>
      <c r="E2271" s="24">
        <f t="shared" si="71"/>
        <v>1393981.67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>
        <v>509598.02</v>
      </c>
      <c r="K2271" s="32">
        <v>0</v>
      </c>
      <c r="L2271" s="113">
        <v>419506.61</v>
      </c>
      <c r="M2271" s="113">
        <v>0</v>
      </c>
      <c r="N2271" s="31">
        <v>443641.55</v>
      </c>
      <c r="O2271" s="32">
        <v>0</v>
      </c>
      <c r="P2271" s="113">
        <v>561141.21</v>
      </c>
      <c r="Q2271" s="113">
        <v>0</v>
      </c>
      <c r="R2271" s="31">
        <v>1670242.73</v>
      </c>
      <c r="S2271" s="32">
        <v>0</v>
      </c>
      <c r="T2271" s="113">
        <v>80000</v>
      </c>
      <c r="U2271" s="113">
        <v>1393981.67</v>
      </c>
      <c r="V2271" s="31">
        <v>239707.22</v>
      </c>
      <c r="W2271" s="32">
        <v>0</v>
      </c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1705</v>
      </c>
      <c r="B2272" s="111" t="s">
        <v>1108</v>
      </c>
      <c r="C2272" s="112" t="s">
        <v>1109</v>
      </c>
      <c r="D2272" s="21">
        <f t="shared" si="70"/>
        <v>3492822.1999999997</v>
      </c>
      <c r="E2272" s="24">
        <f t="shared" si="71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>
        <v>803446.3</v>
      </c>
      <c r="K2272" s="32">
        <v>0</v>
      </c>
      <c r="L2272" s="113">
        <v>646929.1</v>
      </c>
      <c r="M2272" s="113">
        <v>0</v>
      </c>
      <c r="N2272" s="31">
        <v>533915.96</v>
      </c>
      <c r="O2272" s="32">
        <v>0</v>
      </c>
      <c r="P2272" s="113">
        <v>672955.44</v>
      </c>
      <c r="Q2272" s="113">
        <v>0</v>
      </c>
      <c r="R2272" s="31">
        <v>496085.4</v>
      </c>
      <c r="S2272" s="32">
        <v>0</v>
      </c>
      <c r="T2272" s="113">
        <v>240707.20000000001</v>
      </c>
      <c r="U2272" s="113">
        <v>0</v>
      </c>
      <c r="V2272" s="31">
        <v>350088</v>
      </c>
      <c r="W2272" s="32">
        <v>0</v>
      </c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1705</v>
      </c>
      <c r="B2273" s="111" t="s">
        <v>1110</v>
      </c>
      <c r="C2273" s="112" t="s">
        <v>1111</v>
      </c>
      <c r="D2273" s="21">
        <f t="shared" si="70"/>
        <v>926331</v>
      </c>
      <c r="E2273" s="24">
        <f t="shared" si="71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>
        <v>116680</v>
      </c>
      <c r="K2273" s="32">
        <v>0</v>
      </c>
      <c r="L2273" s="113">
        <v>105250</v>
      </c>
      <c r="M2273" s="113">
        <v>0</v>
      </c>
      <c r="N2273" s="31">
        <v>66710</v>
      </c>
      <c r="O2273" s="32">
        <v>0</v>
      </c>
      <c r="P2273" s="113">
        <v>117510</v>
      </c>
      <c r="Q2273" s="113">
        <v>0</v>
      </c>
      <c r="R2273" s="31">
        <v>140230</v>
      </c>
      <c r="S2273" s="32">
        <v>0</v>
      </c>
      <c r="T2273" s="113">
        <v>55230</v>
      </c>
      <c r="U2273" s="113">
        <v>0</v>
      </c>
      <c r="V2273" s="31">
        <v>103295</v>
      </c>
      <c r="W2273" s="32">
        <v>0</v>
      </c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1705</v>
      </c>
      <c r="B2274" s="111" t="s">
        <v>1112</v>
      </c>
      <c r="C2274" s="112" t="s">
        <v>1113</v>
      </c>
      <c r="D2274" s="21">
        <f t="shared" si="70"/>
        <v>309265.18</v>
      </c>
      <c r="E2274" s="24">
        <f t="shared" si="71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>
        <v>91000</v>
      </c>
      <c r="O2274" s="32">
        <v>0</v>
      </c>
      <c r="P2274" s="113">
        <v>175000</v>
      </c>
      <c r="Q2274" s="113">
        <v>0</v>
      </c>
      <c r="R2274" s="31">
        <v>0</v>
      </c>
      <c r="S2274" s="32">
        <v>0</v>
      </c>
      <c r="T2274" s="113">
        <v>0</v>
      </c>
      <c r="U2274" s="113">
        <v>0</v>
      </c>
      <c r="V2274" s="31">
        <v>0</v>
      </c>
      <c r="W2274" s="32">
        <v>0</v>
      </c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1705</v>
      </c>
      <c r="B2275" s="111" t="s">
        <v>1114</v>
      </c>
      <c r="C2275" s="112" t="s">
        <v>1115</v>
      </c>
      <c r="D2275" s="21">
        <f t="shared" si="70"/>
        <v>902747.82</v>
      </c>
      <c r="E2275" s="24">
        <f t="shared" si="71"/>
        <v>351322.58</v>
      </c>
      <c r="F2275" s="104">
        <v>54966.06</v>
      </c>
      <c r="G2275" s="104">
        <v>0</v>
      </c>
      <c r="H2275" s="113">
        <v>68107.44</v>
      </c>
      <c r="I2275" s="113">
        <v>0</v>
      </c>
      <c r="J2275" s="31">
        <v>43265.18</v>
      </c>
      <c r="K2275" s="32">
        <v>0</v>
      </c>
      <c r="L2275" s="113">
        <v>21744.92</v>
      </c>
      <c r="M2275" s="113">
        <v>0</v>
      </c>
      <c r="N2275" s="31">
        <v>174463.99</v>
      </c>
      <c r="O2275" s="32">
        <v>0</v>
      </c>
      <c r="P2275" s="113">
        <v>80953.899999999994</v>
      </c>
      <c r="Q2275" s="113">
        <v>0</v>
      </c>
      <c r="R2275" s="31">
        <v>372738.47</v>
      </c>
      <c r="S2275" s="32">
        <v>0</v>
      </c>
      <c r="T2275" s="113">
        <v>0</v>
      </c>
      <c r="U2275" s="113">
        <v>351322.58</v>
      </c>
      <c r="V2275" s="31">
        <v>129773.04</v>
      </c>
      <c r="W2275" s="32">
        <v>0</v>
      </c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1705</v>
      </c>
      <c r="B2276" s="111" t="s">
        <v>1116</v>
      </c>
      <c r="C2276" s="112" t="s">
        <v>1117</v>
      </c>
      <c r="D2276" s="21">
        <f t="shared" si="70"/>
        <v>4200</v>
      </c>
      <c r="E2276" s="24">
        <f t="shared" si="71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1705</v>
      </c>
      <c r="B2277" s="111" t="s">
        <v>1118</v>
      </c>
      <c r="C2277" s="112" t="s">
        <v>1119</v>
      </c>
      <c r="D2277" s="21">
        <f t="shared" si="70"/>
        <v>41360</v>
      </c>
      <c r="E2277" s="24">
        <f t="shared" si="71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>
        <v>4200</v>
      </c>
      <c r="K2277" s="32">
        <v>0</v>
      </c>
      <c r="L2277" s="113">
        <v>0</v>
      </c>
      <c r="M2277" s="113">
        <v>0</v>
      </c>
      <c r="N2277" s="31">
        <v>0</v>
      </c>
      <c r="O2277" s="32">
        <v>0</v>
      </c>
      <c r="P2277" s="113">
        <v>0</v>
      </c>
      <c r="Q2277" s="113">
        <v>0</v>
      </c>
      <c r="R2277" s="31">
        <v>19060</v>
      </c>
      <c r="S2277" s="32">
        <v>0</v>
      </c>
      <c r="T2277" s="113">
        <v>0</v>
      </c>
      <c r="U2277" s="113">
        <v>0</v>
      </c>
      <c r="V2277" s="31">
        <v>0</v>
      </c>
      <c r="W2277" s="32">
        <v>0</v>
      </c>
      <c r="X2277" s="113"/>
      <c r="Y2277" s="113"/>
      <c r="Z2277" s="31"/>
      <c r="AA2277" s="32"/>
      <c r="AB2277" s="113"/>
      <c r="AC2277" s="113"/>
      <c r="AD2277" s="33" t="s">
        <v>1700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1705</v>
      </c>
      <c r="B2278" s="111" t="s">
        <v>1120</v>
      </c>
      <c r="C2278" s="112" t="s">
        <v>1121</v>
      </c>
      <c r="D2278" s="21">
        <f t="shared" si="70"/>
        <v>0</v>
      </c>
      <c r="E2278" s="24">
        <f t="shared" si="71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1705</v>
      </c>
      <c r="B2279" s="111" t="s">
        <v>1122</v>
      </c>
      <c r="C2279" s="112" t="s">
        <v>1123</v>
      </c>
      <c r="D2279" s="21">
        <f t="shared" si="70"/>
        <v>0</v>
      </c>
      <c r="E2279" s="24">
        <f t="shared" si="71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1705</v>
      </c>
      <c r="B2280" s="111" t="s">
        <v>1124</v>
      </c>
      <c r="C2280" s="112" t="s">
        <v>1125</v>
      </c>
      <c r="D2280" s="21">
        <f t="shared" si="70"/>
        <v>0</v>
      </c>
      <c r="E2280" s="24">
        <f t="shared" si="71"/>
        <v>0</v>
      </c>
      <c r="F2280" s="104"/>
      <c r="G2280" s="104"/>
      <c r="H2280" s="105"/>
      <c r="I2280" s="105"/>
      <c r="J2280" s="31"/>
      <c r="K2280" s="32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1705</v>
      </c>
      <c r="B2281" s="111" t="s">
        <v>1126</v>
      </c>
      <c r="C2281" s="112" t="s">
        <v>1127</v>
      </c>
      <c r="D2281" s="21">
        <f t="shared" si="70"/>
        <v>0</v>
      </c>
      <c r="E2281" s="24">
        <f t="shared" si="71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1705</v>
      </c>
      <c r="B2282" s="111" t="s">
        <v>1128</v>
      </c>
      <c r="C2282" s="112" t="s">
        <v>1129</v>
      </c>
      <c r="D2282" s="21">
        <f t="shared" si="70"/>
        <v>0</v>
      </c>
      <c r="E2282" s="24">
        <f t="shared" si="71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1705</v>
      </c>
      <c r="B2283" s="111" t="s">
        <v>1130</v>
      </c>
      <c r="C2283" s="112" t="s">
        <v>1131</v>
      </c>
      <c r="D2283" s="21">
        <f t="shared" si="70"/>
        <v>0</v>
      </c>
      <c r="E2283" s="24">
        <f t="shared" si="71"/>
        <v>0</v>
      </c>
      <c r="F2283" s="104"/>
      <c r="G2283" s="104"/>
      <c r="H2283" s="113"/>
      <c r="I2283" s="113"/>
      <c r="J2283" s="106"/>
      <c r="K2283" s="107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1705</v>
      </c>
      <c r="B2284" s="111" t="s">
        <v>1132</v>
      </c>
      <c r="C2284" s="112" t="s">
        <v>1133</v>
      </c>
      <c r="D2284" s="21">
        <f t="shared" si="70"/>
        <v>0</v>
      </c>
      <c r="E2284" s="24">
        <f t="shared" si="71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1705</v>
      </c>
      <c r="B2285" s="111" t="s">
        <v>1134</v>
      </c>
      <c r="C2285" s="112" t="s">
        <v>1135</v>
      </c>
      <c r="D2285" s="21">
        <f t="shared" si="70"/>
        <v>24000</v>
      </c>
      <c r="E2285" s="24">
        <f t="shared" si="71"/>
        <v>0</v>
      </c>
      <c r="F2285" s="104"/>
      <c r="G2285" s="104"/>
      <c r="H2285" s="105"/>
      <c r="I2285" s="105"/>
      <c r="J2285" s="31"/>
      <c r="K2285" s="32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1705</v>
      </c>
      <c r="B2286" s="111" t="s">
        <v>1136</v>
      </c>
      <c r="C2286" s="112" t="s">
        <v>1137</v>
      </c>
      <c r="D2286" s="21">
        <f t="shared" si="70"/>
        <v>317760</v>
      </c>
      <c r="E2286" s="24">
        <f t="shared" si="71"/>
        <v>87560</v>
      </c>
      <c r="F2286" s="104"/>
      <c r="G2286" s="104"/>
      <c r="H2286" s="105">
        <v>24975</v>
      </c>
      <c r="I2286" s="105">
        <v>0</v>
      </c>
      <c r="J2286" s="106">
        <v>24000</v>
      </c>
      <c r="K2286" s="107">
        <v>0</v>
      </c>
      <c r="L2286" s="105">
        <v>80130</v>
      </c>
      <c r="M2286" s="105">
        <v>0</v>
      </c>
      <c r="N2286" s="106">
        <v>26925</v>
      </c>
      <c r="O2286" s="107">
        <v>0</v>
      </c>
      <c r="P2286" s="105">
        <v>42090</v>
      </c>
      <c r="Q2286" s="105">
        <v>0</v>
      </c>
      <c r="R2286" s="106">
        <v>54540</v>
      </c>
      <c r="S2286" s="107">
        <v>0</v>
      </c>
      <c r="T2286" s="105">
        <v>62325</v>
      </c>
      <c r="U2286" s="105">
        <v>0</v>
      </c>
      <c r="V2286" s="106">
        <v>26775</v>
      </c>
      <c r="W2286" s="107">
        <v>0</v>
      </c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1705</v>
      </c>
      <c r="B2287" s="111" t="s">
        <v>1138</v>
      </c>
      <c r="C2287" s="112" t="s">
        <v>1624</v>
      </c>
      <c r="D2287" s="21">
        <f t="shared" si="70"/>
        <v>128110</v>
      </c>
      <c r="E2287" s="24">
        <f t="shared" si="71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>
        <v>0</v>
      </c>
      <c r="K2287" s="107">
        <v>87560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>
        <v>0</v>
      </c>
      <c r="S2287" s="107">
        <v>0</v>
      </c>
      <c r="T2287" s="105">
        <v>5000</v>
      </c>
      <c r="U2287" s="105">
        <v>0</v>
      </c>
      <c r="V2287" s="106">
        <v>0</v>
      </c>
      <c r="W2287" s="107">
        <v>0</v>
      </c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1705</v>
      </c>
      <c r="B2288" s="111" t="s">
        <v>1139</v>
      </c>
      <c r="C2288" s="112" t="s">
        <v>1140</v>
      </c>
      <c r="D2288" s="21">
        <f t="shared" si="70"/>
        <v>174760</v>
      </c>
      <c r="E2288" s="24">
        <f t="shared" si="71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1705</v>
      </c>
      <c r="B2289" s="111" t="s">
        <v>1141</v>
      </c>
      <c r="C2289" s="112" t="s">
        <v>1625</v>
      </c>
      <c r="D2289" s="21">
        <f t="shared" si="70"/>
        <v>863124</v>
      </c>
      <c r="E2289" s="24">
        <f t="shared" si="71"/>
        <v>50173.65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>
        <v>174760</v>
      </c>
      <c r="K2289" s="107">
        <v>0</v>
      </c>
      <c r="L2289" s="105">
        <v>118000</v>
      </c>
      <c r="M2289" s="105">
        <v>0</v>
      </c>
      <c r="N2289" s="106">
        <v>0</v>
      </c>
      <c r="O2289" s="107">
        <v>0</v>
      </c>
      <c r="P2289" s="105">
        <v>4800</v>
      </c>
      <c r="Q2289" s="105">
        <v>0</v>
      </c>
      <c r="R2289" s="106">
        <v>0</v>
      </c>
      <c r="S2289" s="107">
        <v>0</v>
      </c>
      <c r="T2289" s="105">
        <v>0</v>
      </c>
      <c r="U2289" s="105">
        <v>0</v>
      </c>
      <c r="V2289" s="106">
        <v>124274</v>
      </c>
      <c r="W2289" s="107">
        <v>5174</v>
      </c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1705</v>
      </c>
      <c r="B2290" s="111" t="s">
        <v>1142</v>
      </c>
      <c r="C2290" s="112" t="s">
        <v>1143</v>
      </c>
      <c r="D2290" s="21">
        <f t="shared" si="70"/>
        <v>4686610.5</v>
      </c>
      <c r="E2290" s="24">
        <f t="shared" si="71"/>
        <v>0</v>
      </c>
      <c r="F2290" s="104">
        <v>462100</v>
      </c>
      <c r="G2290" s="104">
        <v>0</v>
      </c>
      <c r="H2290" s="105">
        <v>496700</v>
      </c>
      <c r="I2290" s="105">
        <v>0</v>
      </c>
      <c r="J2290" s="106">
        <v>534330</v>
      </c>
      <c r="K2290" s="107">
        <v>0</v>
      </c>
      <c r="L2290" s="105">
        <v>641456</v>
      </c>
      <c r="M2290" s="105">
        <v>0</v>
      </c>
      <c r="N2290" s="106">
        <v>584356</v>
      </c>
      <c r="O2290" s="107">
        <v>0</v>
      </c>
      <c r="P2290" s="105">
        <v>671682.75</v>
      </c>
      <c r="Q2290" s="105">
        <v>0</v>
      </c>
      <c r="R2290" s="106">
        <v>614282.75</v>
      </c>
      <c r="S2290" s="107">
        <v>0</v>
      </c>
      <c r="T2290" s="105">
        <v>539873.75</v>
      </c>
      <c r="U2290" s="105">
        <v>0</v>
      </c>
      <c r="V2290" s="106">
        <v>617058.25</v>
      </c>
      <c r="W2290" s="107">
        <v>0</v>
      </c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1705</v>
      </c>
      <c r="B2291" s="111" t="s">
        <v>1144</v>
      </c>
      <c r="C2291" s="112" t="s">
        <v>1626</v>
      </c>
      <c r="D2291" s="21">
        <f t="shared" si="70"/>
        <v>887285.25</v>
      </c>
      <c r="E2291" s="24">
        <f t="shared" si="71"/>
        <v>0</v>
      </c>
      <c r="F2291" s="104"/>
      <c r="G2291" s="104"/>
      <c r="H2291" s="105"/>
      <c r="I2291" s="105"/>
      <c r="J2291" s="106">
        <v>59101</v>
      </c>
      <c r="K2291" s="107">
        <v>0</v>
      </c>
      <c r="L2291" s="105">
        <v>180646.25</v>
      </c>
      <c r="M2291" s="105">
        <v>0</v>
      </c>
      <c r="N2291" s="106">
        <v>180646.25</v>
      </c>
      <c r="O2291" s="107">
        <v>0</v>
      </c>
      <c r="P2291" s="105">
        <v>159255</v>
      </c>
      <c r="Q2291" s="105">
        <v>0</v>
      </c>
      <c r="R2291" s="106">
        <v>159255</v>
      </c>
      <c r="S2291" s="107">
        <v>0</v>
      </c>
      <c r="T2291" s="105">
        <v>83658.5</v>
      </c>
      <c r="U2291" s="105">
        <v>0</v>
      </c>
      <c r="V2291" s="106">
        <v>123824.25</v>
      </c>
      <c r="W2291" s="107">
        <v>0</v>
      </c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1705</v>
      </c>
      <c r="B2292" s="111" t="s">
        <v>1145</v>
      </c>
      <c r="C2292" s="112" t="s">
        <v>1627</v>
      </c>
      <c r="D2292" s="21">
        <f t="shared" si="70"/>
        <v>0</v>
      </c>
      <c r="E2292" s="24">
        <f t="shared" si="71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1705</v>
      </c>
      <c r="B2293" s="111" t="s">
        <v>1628</v>
      </c>
      <c r="C2293" s="112" t="s">
        <v>1629</v>
      </c>
      <c r="D2293" s="21">
        <f t="shared" si="70"/>
        <v>0</v>
      </c>
      <c r="E2293" s="24">
        <f t="shared" si="71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1705</v>
      </c>
      <c r="B2294" s="111" t="s">
        <v>1146</v>
      </c>
      <c r="C2294" s="112" t="s">
        <v>1630</v>
      </c>
      <c r="D2294" s="21">
        <f t="shared" si="70"/>
        <v>0</v>
      </c>
      <c r="E2294" s="24">
        <f t="shared" si="71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1705</v>
      </c>
      <c r="B2295" s="111" t="s">
        <v>1147</v>
      </c>
      <c r="C2295" s="112" t="s">
        <v>1631</v>
      </c>
      <c r="D2295" s="21">
        <f t="shared" si="70"/>
        <v>0</v>
      </c>
      <c r="E2295" s="24">
        <f t="shared" si="71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1705</v>
      </c>
      <c r="B2296" s="111" t="s">
        <v>1148</v>
      </c>
      <c r="C2296" s="112" t="s">
        <v>1149</v>
      </c>
      <c r="D2296" s="21">
        <f t="shared" si="70"/>
        <v>721660</v>
      </c>
      <c r="E2296" s="24">
        <f t="shared" si="71"/>
        <v>38385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1705</v>
      </c>
      <c r="B2297" s="111" t="s">
        <v>1150</v>
      </c>
      <c r="C2297" s="112" t="s">
        <v>1632</v>
      </c>
      <c r="D2297" s="21">
        <f t="shared" si="70"/>
        <v>6010960</v>
      </c>
      <c r="E2297" s="24">
        <f t="shared" si="71"/>
        <v>193510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>
        <v>721660</v>
      </c>
      <c r="K2297" s="107">
        <v>38385</v>
      </c>
      <c r="L2297" s="105">
        <v>730815</v>
      </c>
      <c r="M2297" s="105">
        <v>18955</v>
      </c>
      <c r="N2297" s="106">
        <v>670095</v>
      </c>
      <c r="O2297" s="107">
        <v>41605</v>
      </c>
      <c r="P2297" s="105">
        <v>798535</v>
      </c>
      <c r="Q2297" s="105">
        <v>61345</v>
      </c>
      <c r="R2297" s="106">
        <v>559620</v>
      </c>
      <c r="S2297" s="107">
        <v>39675</v>
      </c>
      <c r="T2297" s="105">
        <v>634575</v>
      </c>
      <c r="U2297" s="105">
        <v>3150</v>
      </c>
      <c r="V2297" s="106">
        <v>1035255</v>
      </c>
      <c r="W2297" s="107">
        <v>0</v>
      </c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1705</v>
      </c>
      <c r="B2298" s="111" t="s">
        <v>1151</v>
      </c>
      <c r="C2298" s="112" t="s">
        <v>1633</v>
      </c>
      <c r="D2298" s="21">
        <f t="shared" si="70"/>
        <v>850850</v>
      </c>
      <c r="E2298" s="24">
        <f t="shared" si="71"/>
        <v>2805</v>
      </c>
      <c r="F2298" s="104">
        <v>96315</v>
      </c>
      <c r="G2298" s="104">
        <v>1215</v>
      </c>
      <c r="H2298" s="105">
        <v>96005</v>
      </c>
      <c r="I2298" s="105">
        <v>0</v>
      </c>
      <c r="J2298" s="106">
        <v>86400</v>
      </c>
      <c r="K2298" s="107">
        <v>2580</v>
      </c>
      <c r="L2298" s="105">
        <v>110820</v>
      </c>
      <c r="M2298" s="105">
        <v>0</v>
      </c>
      <c r="N2298" s="106">
        <v>41230</v>
      </c>
      <c r="O2298" s="107">
        <v>1590</v>
      </c>
      <c r="P2298" s="105">
        <v>150990</v>
      </c>
      <c r="Q2298" s="105">
        <v>0</v>
      </c>
      <c r="R2298" s="106">
        <v>89410</v>
      </c>
      <c r="S2298" s="107">
        <v>0</v>
      </c>
      <c r="T2298" s="105">
        <v>141750</v>
      </c>
      <c r="U2298" s="105">
        <v>0</v>
      </c>
      <c r="V2298" s="106">
        <v>124330</v>
      </c>
      <c r="W2298" s="107">
        <v>0</v>
      </c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1705</v>
      </c>
      <c r="B2299" s="111" t="s">
        <v>1152</v>
      </c>
      <c r="C2299" s="112" t="s">
        <v>1634</v>
      </c>
      <c r="D2299" s="21">
        <f t="shared" si="70"/>
        <v>0</v>
      </c>
      <c r="E2299" s="24">
        <f t="shared" si="71"/>
        <v>0</v>
      </c>
      <c r="F2299" s="104"/>
      <c r="G2299" s="104"/>
      <c r="H2299" s="113"/>
      <c r="I2299" s="113"/>
      <c r="J2299" s="106"/>
      <c r="K2299" s="107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1705</v>
      </c>
      <c r="B2300" s="111" t="s">
        <v>1153</v>
      </c>
      <c r="C2300" s="112" t="s">
        <v>1635</v>
      </c>
      <c r="D2300" s="21">
        <f t="shared" si="70"/>
        <v>8150</v>
      </c>
      <c r="E2300" s="24">
        <f t="shared" si="71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>
        <v>3150</v>
      </c>
      <c r="U2300" s="113">
        <v>0</v>
      </c>
      <c r="V2300" s="31">
        <v>0</v>
      </c>
      <c r="W2300" s="32">
        <v>0</v>
      </c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1705</v>
      </c>
      <c r="B2301" s="111" t="s">
        <v>1154</v>
      </c>
      <c r="C2301" s="112" t="s">
        <v>1636</v>
      </c>
      <c r="D2301" s="21">
        <f t="shared" si="70"/>
        <v>50000</v>
      </c>
      <c r="E2301" s="24">
        <f t="shared" si="71"/>
        <v>10000</v>
      </c>
      <c r="F2301" s="104">
        <v>5000</v>
      </c>
      <c r="G2301" s="104">
        <v>0</v>
      </c>
      <c r="H2301" s="113">
        <v>5000</v>
      </c>
      <c r="I2301" s="113">
        <v>0</v>
      </c>
      <c r="J2301" s="31">
        <v>5000</v>
      </c>
      <c r="K2301" s="32">
        <v>0</v>
      </c>
      <c r="L2301" s="113">
        <v>5000</v>
      </c>
      <c r="M2301" s="113">
        <v>0</v>
      </c>
      <c r="N2301" s="31">
        <v>5000</v>
      </c>
      <c r="O2301" s="32">
        <v>0</v>
      </c>
      <c r="P2301" s="113">
        <v>5000</v>
      </c>
      <c r="Q2301" s="113">
        <v>0</v>
      </c>
      <c r="R2301" s="31">
        <v>5000</v>
      </c>
      <c r="S2301" s="32">
        <v>0</v>
      </c>
      <c r="T2301" s="113">
        <v>5000</v>
      </c>
      <c r="U2301" s="113">
        <v>0</v>
      </c>
      <c r="V2301" s="31">
        <v>5000</v>
      </c>
      <c r="W2301" s="32">
        <v>0</v>
      </c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1705</v>
      </c>
      <c r="B2302" s="111" t="s">
        <v>1155</v>
      </c>
      <c r="C2302" s="112" t="s">
        <v>1156</v>
      </c>
      <c r="D2302" s="21">
        <f t="shared" si="70"/>
        <v>230000</v>
      </c>
      <c r="E2302" s="24">
        <f t="shared" si="71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>
        <v>10000</v>
      </c>
      <c r="K2302" s="32">
        <v>10000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>
        <v>30000</v>
      </c>
      <c r="S2302" s="32">
        <v>0</v>
      </c>
      <c r="T2302" s="113">
        <v>40000</v>
      </c>
      <c r="U2302" s="113">
        <v>0</v>
      </c>
      <c r="V2302" s="31">
        <v>40000</v>
      </c>
      <c r="W2302" s="32">
        <v>0</v>
      </c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1705</v>
      </c>
      <c r="B2303" s="111" t="s">
        <v>1157</v>
      </c>
      <c r="C2303" s="112" t="s">
        <v>1158</v>
      </c>
      <c r="D2303" s="21">
        <f t="shared" si="70"/>
        <v>400000</v>
      </c>
      <c r="E2303" s="24">
        <f t="shared" si="71"/>
        <v>15000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>
        <v>20000</v>
      </c>
      <c r="K2303" s="32">
        <v>0</v>
      </c>
      <c r="L2303" s="113">
        <v>40000</v>
      </c>
      <c r="M2303" s="113">
        <v>0</v>
      </c>
      <c r="N2303" s="31">
        <v>50000</v>
      </c>
      <c r="O2303" s="32">
        <v>0</v>
      </c>
      <c r="P2303" s="113">
        <v>60000</v>
      </c>
      <c r="Q2303" s="113">
        <v>0</v>
      </c>
      <c r="R2303" s="31">
        <v>60000</v>
      </c>
      <c r="S2303" s="32">
        <v>0</v>
      </c>
      <c r="T2303" s="113">
        <v>60000</v>
      </c>
      <c r="U2303" s="113">
        <v>0</v>
      </c>
      <c r="V2303" s="31">
        <v>70000</v>
      </c>
      <c r="W2303" s="32">
        <v>0</v>
      </c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1705</v>
      </c>
      <c r="B2304" s="111" t="s">
        <v>1159</v>
      </c>
      <c r="C2304" s="112" t="s">
        <v>1160</v>
      </c>
      <c r="D2304" s="21">
        <f t="shared" si="70"/>
        <v>170000</v>
      </c>
      <c r="E2304" s="24">
        <f t="shared" si="71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>
        <v>10000</v>
      </c>
      <c r="K2304" s="32">
        <v>5000</v>
      </c>
      <c r="L2304" s="113">
        <v>25000</v>
      </c>
      <c r="M2304" s="113">
        <v>0</v>
      </c>
      <c r="N2304" s="31">
        <v>30000</v>
      </c>
      <c r="O2304" s="32">
        <v>0</v>
      </c>
      <c r="P2304" s="113">
        <v>30000</v>
      </c>
      <c r="Q2304" s="113">
        <v>0</v>
      </c>
      <c r="R2304" s="31">
        <v>30000</v>
      </c>
      <c r="S2304" s="32">
        <v>0</v>
      </c>
      <c r="T2304" s="113">
        <v>25000</v>
      </c>
      <c r="U2304" s="113">
        <v>0</v>
      </c>
      <c r="V2304" s="31">
        <v>20000</v>
      </c>
      <c r="W2304" s="32">
        <v>0</v>
      </c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1705</v>
      </c>
      <c r="B2305" s="111" t="s">
        <v>1161</v>
      </c>
      <c r="C2305" s="112" t="s">
        <v>1637</v>
      </c>
      <c r="D2305" s="21">
        <f t="shared" si="70"/>
        <v>0</v>
      </c>
      <c r="E2305" s="24">
        <f t="shared" si="71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1705</v>
      </c>
      <c r="B2306" s="111" t="s">
        <v>1162</v>
      </c>
      <c r="C2306" s="112" t="s">
        <v>1163</v>
      </c>
      <c r="D2306" s="21">
        <f t="shared" si="70"/>
        <v>463437.5</v>
      </c>
      <c r="E2306" s="24">
        <f t="shared" si="71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>
        <v>0</v>
      </c>
      <c r="K2306" s="32">
        <v>0</v>
      </c>
      <c r="L2306" s="113">
        <v>0</v>
      </c>
      <c r="M2306" s="113">
        <v>0</v>
      </c>
      <c r="N2306" s="31">
        <v>0</v>
      </c>
      <c r="O2306" s="32">
        <v>0</v>
      </c>
      <c r="P2306" s="113">
        <v>0</v>
      </c>
      <c r="Q2306" s="113">
        <v>0</v>
      </c>
      <c r="R2306" s="31">
        <v>0</v>
      </c>
      <c r="S2306" s="32">
        <v>0</v>
      </c>
      <c r="T2306" s="113">
        <v>0</v>
      </c>
      <c r="U2306" s="113">
        <v>0</v>
      </c>
      <c r="V2306" s="31">
        <v>297500</v>
      </c>
      <c r="W2306" s="32">
        <v>0</v>
      </c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1705</v>
      </c>
      <c r="B2307" s="111" t="s">
        <v>1164</v>
      </c>
      <c r="C2307" s="112" t="s">
        <v>1638</v>
      </c>
      <c r="D2307" s="21">
        <f t="shared" ref="D2307:D2370" si="72">F2307+H2307+J2308+L2307+N2307+P2307+R2307+T2307+V2307+X2307+Z2307+AB2307</f>
        <v>47786.31</v>
      </c>
      <c r="E2307" s="24">
        <f t="shared" ref="E2307:E2370" si="73">G2307+I2307+K2308+M2307+O2307+Q2307+S2307+U2307+W2307+Y2307+AA2307+AC2307</f>
        <v>0</v>
      </c>
      <c r="F2307" s="104"/>
      <c r="G2307" s="104"/>
      <c r="H2307" s="113">
        <v>8400</v>
      </c>
      <c r="I2307" s="113">
        <v>0</v>
      </c>
      <c r="J2307" s="31">
        <v>0</v>
      </c>
      <c r="K2307" s="32">
        <v>0</v>
      </c>
      <c r="L2307" s="113">
        <v>2400</v>
      </c>
      <c r="M2307" s="113">
        <v>0</v>
      </c>
      <c r="N2307" s="31">
        <v>0</v>
      </c>
      <c r="O2307" s="32">
        <v>0</v>
      </c>
      <c r="P2307" s="113">
        <v>0</v>
      </c>
      <c r="Q2307" s="113">
        <v>0</v>
      </c>
      <c r="R2307" s="31">
        <v>0</v>
      </c>
      <c r="S2307" s="32">
        <v>0</v>
      </c>
      <c r="T2307" s="113">
        <v>0</v>
      </c>
      <c r="U2307" s="113">
        <v>0</v>
      </c>
      <c r="V2307" s="31">
        <v>0</v>
      </c>
      <c r="W2307" s="32">
        <v>0</v>
      </c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1705</v>
      </c>
      <c r="B2308" s="111" t="s">
        <v>1165</v>
      </c>
      <c r="C2308" s="112" t="s">
        <v>1166</v>
      </c>
      <c r="D2308" s="21">
        <f t="shared" si="72"/>
        <v>326804.39999999997</v>
      </c>
      <c r="E2308" s="24">
        <f t="shared" si="73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>
        <v>36986.31</v>
      </c>
      <c r="K2308" s="32">
        <v>0</v>
      </c>
      <c r="L2308" s="113">
        <v>36986.31</v>
      </c>
      <c r="M2308" s="113">
        <v>0</v>
      </c>
      <c r="N2308" s="31">
        <v>33406.99</v>
      </c>
      <c r="O2308" s="32">
        <v>0</v>
      </c>
      <c r="P2308" s="113">
        <v>38179.42</v>
      </c>
      <c r="Q2308" s="113">
        <v>0</v>
      </c>
      <c r="R2308" s="31">
        <v>35793.21</v>
      </c>
      <c r="S2308" s="32">
        <v>0</v>
      </c>
      <c r="T2308" s="113">
        <v>36986.31</v>
      </c>
      <c r="U2308" s="113">
        <v>0</v>
      </c>
      <c r="V2308" s="31">
        <v>35793.21</v>
      </c>
      <c r="W2308" s="32">
        <v>0</v>
      </c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1705</v>
      </c>
      <c r="B2309" s="111" t="s">
        <v>1167</v>
      </c>
      <c r="C2309" s="112" t="s">
        <v>1639</v>
      </c>
      <c r="D2309" s="21">
        <f t="shared" si="72"/>
        <v>329357.10000000003</v>
      </c>
      <c r="E2309" s="24">
        <f t="shared" si="73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>
        <v>36879.43</v>
      </c>
      <c r="K2309" s="32">
        <v>0</v>
      </c>
      <c r="L2309" s="113">
        <v>36879.43</v>
      </c>
      <c r="M2309" s="113">
        <v>0</v>
      </c>
      <c r="N2309" s="31">
        <v>70189.94</v>
      </c>
      <c r="O2309" s="32">
        <v>0</v>
      </c>
      <c r="P2309" s="113">
        <v>38069.089999999997</v>
      </c>
      <c r="Q2309" s="113">
        <v>0</v>
      </c>
      <c r="R2309" s="31">
        <v>35689.769999999997</v>
      </c>
      <c r="S2309" s="32">
        <v>0</v>
      </c>
      <c r="T2309" s="113">
        <v>36879.43</v>
      </c>
      <c r="U2309" s="113">
        <v>0</v>
      </c>
      <c r="V2309" s="31">
        <v>35689.769999999997</v>
      </c>
      <c r="W2309" s="32">
        <v>0</v>
      </c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1705</v>
      </c>
      <c r="B2310" s="111" t="s">
        <v>1168</v>
      </c>
      <c r="C2310" s="112" t="s">
        <v>1640</v>
      </c>
      <c r="D2310" s="21">
        <f t="shared" si="72"/>
        <v>26576.909999999996</v>
      </c>
      <c r="E2310" s="24">
        <f t="shared" si="73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>
        <v>3390.47</v>
      </c>
      <c r="K2310" s="32">
        <v>0</v>
      </c>
      <c r="L2310" s="113">
        <v>3390.47</v>
      </c>
      <c r="M2310" s="113">
        <v>0</v>
      </c>
      <c r="N2310" s="31">
        <v>3062.36</v>
      </c>
      <c r="O2310" s="32">
        <v>0</v>
      </c>
      <c r="P2310" s="113">
        <v>3499.84</v>
      </c>
      <c r="Q2310" s="113">
        <v>0</v>
      </c>
      <c r="R2310" s="31">
        <v>3281.1</v>
      </c>
      <c r="S2310" s="32">
        <v>0</v>
      </c>
      <c r="T2310" s="113">
        <v>3390.47</v>
      </c>
      <c r="U2310" s="113">
        <v>0</v>
      </c>
      <c r="V2310" s="31">
        <v>3281.1</v>
      </c>
      <c r="W2310" s="32">
        <v>0</v>
      </c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1705</v>
      </c>
      <c r="B2311" s="111" t="s">
        <v>1169</v>
      </c>
      <c r="C2311" s="112" t="s">
        <v>1641</v>
      </c>
      <c r="D2311" s="21">
        <f t="shared" si="72"/>
        <v>0</v>
      </c>
      <c r="E2311" s="24">
        <f t="shared" si="73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1705</v>
      </c>
      <c r="B2312" s="111" t="s">
        <v>1170</v>
      </c>
      <c r="C2312" s="112" t="s">
        <v>1171</v>
      </c>
      <c r="D2312" s="21">
        <f t="shared" si="72"/>
        <v>0</v>
      </c>
      <c r="E2312" s="24">
        <f t="shared" si="73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1705</v>
      </c>
      <c r="B2313" s="111" t="s">
        <v>1172</v>
      </c>
      <c r="C2313" s="112" t="s">
        <v>1642</v>
      </c>
      <c r="D2313" s="21">
        <f t="shared" si="72"/>
        <v>0</v>
      </c>
      <c r="E2313" s="24">
        <f t="shared" si="73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1705</v>
      </c>
      <c r="B2314" s="111" t="s">
        <v>1173</v>
      </c>
      <c r="C2314" s="112" t="s">
        <v>1643</v>
      </c>
      <c r="D2314" s="21">
        <f t="shared" si="72"/>
        <v>163.07</v>
      </c>
      <c r="E2314" s="24">
        <f t="shared" si="73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1705</v>
      </c>
      <c r="B2315" s="111" t="s">
        <v>1174</v>
      </c>
      <c r="C2315" s="112" t="s">
        <v>1175</v>
      </c>
      <c r="D2315" s="21">
        <f t="shared" si="72"/>
        <v>6086.1</v>
      </c>
      <c r="E2315" s="24">
        <f t="shared" si="73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>
        <v>163.07</v>
      </c>
      <c r="K2315" s="32">
        <v>0</v>
      </c>
      <c r="L2315" s="113">
        <v>163.07</v>
      </c>
      <c r="M2315" s="113">
        <v>0</v>
      </c>
      <c r="N2315" s="31">
        <v>148.05000000000001</v>
      </c>
      <c r="O2315" s="32">
        <v>0</v>
      </c>
      <c r="P2315" s="113">
        <v>168.33</v>
      </c>
      <c r="Q2315" s="113">
        <v>0</v>
      </c>
      <c r="R2315" s="31">
        <v>0</v>
      </c>
      <c r="S2315" s="32">
        <v>0</v>
      </c>
      <c r="T2315" s="113">
        <v>0</v>
      </c>
      <c r="U2315" s="113">
        <v>0</v>
      </c>
      <c r="V2315" s="31">
        <v>0</v>
      </c>
      <c r="W2315" s="32">
        <v>0</v>
      </c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1705</v>
      </c>
      <c r="B2316" s="111" t="s">
        <v>1176</v>
      </c>
      <c r="C2316" s="112" t="s">
        <v>1177</v>
      </c>
      <c r="D2316" s="21">
        <f t="shared" si="72"/>
        <v>46562.280000000013</v>
      </c>
      <c r="E2316" s="24">
        <f t="shared" si="73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>
        <v>5285.77</v>
      </c>
      <c r="K2316" s="32">
        <v>0</v>
      </c>
      <c r="L2316" s="113">
        <v>5285.77</v>
      </c>
      <c r="M2316" s="113">
        <v>0</v>
      </c>
      <c r="N2316" s="31">
        <v>4774.25</v>
      </c>
      <c r="O2316" s="32">
        <v>0</v>
      </c>
      <c r="P2316" s="113">
        <v>5456.28</v>
      </c>
      <c r="Q2316" s="113">
        <v>0</v>
      </c>
      <c r="R2316" s="31">
        <v>5115.2700000000004</v>
      </c>
      <c r="S2316" s="32">
        <v>0</v>
      </c>
      <c r="T2316" s="113">
        <v>5285.77</v>
      </c>
      <c r="U2316" s="113">
        <v>0</v>
      </c>
      <c r="V2316" s="31">
        <v>5115.2700000000004</v>
      </c>
      <c r="W2316" s="32">
        <v>0</v>
      </c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1705</v>
      </c>
      <c r="B2317" s="111" t="s">
        <v>1178</v>
      </c>
      <c r="C2317" s="112" t="s">
        <v>1179</v>
      </c>
      <c r="D2317" s="21">
        <f t="shared" si="72"/>
        <v>6248.28</v>
      </c>
      <c r="E2317" s="24">
        <f t="shared" si="73"/>
        <v>339.74</v>
      </c>
      <c r="F2317" s="104">
        <v>753.77</v>
      </c>
      <c r="G2317" s="104">
        <v>0</v>
      </c>
      <c r="H2317" s="113">
        <v>729.45</v>
      </c>
      <c r="I2317" s="113">
        <v>0</v>
      </c>
      <c r="J2317" s="31">
        <v>753.77</v>
      </c>
      <c r="K2317" s="32">
        <v>0</v>
      </c>
      <c r="L2317" s="113">
        <v>1093.49</v>
      </c>
      <c r="M2317" s="113">
        <v>0</v>
      </c>
      <c r="N2317" s="31">
        <v>680.82</v>
      </c>
      <c r="O2317" s="32">
        <v>339.74</v>
      </c>
      <c r="P2317" s="113">
        <v>778.08</v>
      </c>
      <c r="Q2317" s="113">
        <v>0</v>
      </c>
      <c r="R2317" s="31">
        <v>729.45</v>
      </c>
      <c r="S2317" s="32">
        <v>0</v>
      </c>
      <c r="T2317" s="113">
        <v>753.77</v>
      </c>
      <c r="U2317" s="113">
        <v>0</v>
      </c>
      <c r="V2317" s="31">
        <v>729.45</v>
      </c>
      <c r="W2317" s="32">
        <v>0</v>
      </c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1705</v>
      </c>
      <c r="B2318" s="111" t="s">
        <v>1180</v>
      </c>
      <c r="C2318" s="112" t="s">
        <v>1181</v>
      </c>
      <c r="D2318" s="21">
        <f t="shared" si="72"/>
        <v>17177.400000000001</v>
      </c>
      <c r="E2318" s="24">
        <f t="shared" si="73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1705</v>
      </c>
      <c r="B2319" s="111" t="s">
        <v>1182</v>
      </c>
      <c r="C2319" s="112" t="s">
        <v>1183</v>
      </c>
      <c r="D2319" s="21">
        <f t="shared" si="72"/>
        <v>134648.65</v>
      </c>
      <c r="E2319" s="24">
        <f t="shared" si="73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31">
        <v>17177.400000000001</v>
      </c>
      <c r="K2319" s="32">
        <v>0</v>
      </c>
      <c r="L2319" s="105">
        <v>17177.400000000001</v>
      </c>
      <c r="M2319" s="105">
        <v>0</v>
      </c>
      <c r="N2319" s="106">
        <v>15515.07</v>
      </c>
      <c r="O2319" s="107">
        <v>0</v>
      </c>
      <c r="P2319" s="113">
        <v>17731.509999999998</v>
      </c>
      <c r="Q2319" s="113">
        <v>0</v>
      </c>
      <c r="R2319" s="106">
        <v>16623.29</v>
      </c>
      <c r="S2319" s="107">
        <v>0</v>
      </c>
      <c r="T2319" s="105">
        <v>17177.400000000001</v>
      </c>
      <c r="U2319" s="105">
        <v>0</v>
      </c>
      <c r="V2319" s="106">
        <v>16623.29</v>
      </c>
      <c r="W2319" s="107">
        <v>0</v>
      </c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1705</v>
      </c>
      <c r="B2320" s="111" t="s">
        <v>1184</v>
      </c>
      <c r="C2320" s="112" t="s">
        <v>1185</v>
      </c>
      <c r="D2320" s="21">
        <f t="shared" si="72"/>
        <v>0</v>
      </c>
      <c r="E2320" s="24">
        <f t="shared" si="73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1705</v>
      </c>
      <c r="B2321" s="111" t="s">
        <v>1186</v>
      </c>
      <c r="C2321" s="112" t="s">
        <v>1187</v>
      </c>
      <c r="D2321" s="21">
        <f t="shared" si="72"/>
        <v>0</v>
      </c>
      <c r="E2321" s="24">
        <f t="shared" si="73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1705</v>
      </c>
      <c r="B2322" s="111" t="s">
        <v>1188</v>
      </c>
      <c r="C2322" s="112" t="s">
        <v>1189</v>
      </c>
      <c r="D2322" s="21">
        <f t="shared" si="72"/>
        <v>1664.66</v>
      </c>
      <c r="E2322" s="24">
        <f t="shared" si="73"/>
        <v>0</v>
      </c>
      <c r="F2322" s="104"/>
      <c r="G2322" s="104"/>
      <c r="H2322" s="113"/>
      <c r="I2322" s="113"/>
      <c r="J2322" s="106"/>
      <c r="K2322" s="107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1705</v>
      </c>
      <c r="B2323" s="111" t="s">
        <v>1190</v>
      </c>
      <c r="C2323" s="112" t="s">
        <v>1191</v>
      </c>
      <c r="D2323" s="21">
        <f t="shared" si="72"/>
        <v>561081.77</v>
      </c>
      <c r="E2323" s="24">
        <f t="shared" si="73"/>
        <v>411357.26</v>
      </c>
      <c r="F2323" s="104">
        <v>1664.66</v>
      </c>
      <c r="G2323" s="104">
        <v>0</v>
      </c>
      <c r="H2323" s="113">
        <v>1610.96</v>
      </c>
      <c r="I2323" s="113">
        <v>0</v>
      </c>
      <c r="J2323" s="31">
        <v>1664.66</v>
      </c>
      <c r="K2323" s="32">
        <v>0</v>
      </c>
      <c r="L2323" s="113">
        <v>1664.66</v>
      </c>
      <c r="M2323" s="113">
        <v>0</v>
      </c>
      <c r="N2323" s="31">
        <v>0</v>
      </c>
      <c r="O2323" s="32">
        <v>0</v>
      </c>
      <c r="P2323" s="113">
        <v>433678.36</v>
      </c>
      <c r="Q2323" s="113">
        <v>0</v>
      </c>
      <c r="R2323" s="31">
        <v>39770.53</v>
      </c>
      <c r="S2323" s="32">
        <v>411357.26</v>
      </c>
      <c r="T2323" s="113">
        <v>42024.11</v>
      </c>
      <c r="U2323" s="113">
        <v>0</v>
      </c>
      <c r="V2323" s="31">
        <v>40668.49</v>
      </c>
      <c r="W2323" s="32">
        <v>0</v>
      </c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1705</v>
      </c>
      <c r="B2324" s="111" t="s">
        <v>1192</v>
      </c>
      <c r="C2324" s="112" t="s">
        <v>1193</v>
      </c>
      <c r="D2324" s="21">
        <f t="shared" si="72"/>
        <v>0</v>
      </c>
      <c r="E2324" s="24">
        <f t="shared" si="73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1705</v>
      </c>
      <c r="B2325" s="111" t="s">
        <v>1194</v>
      </c>
      <c r="C2325" s="112" t="s">
        <v>1195</v>
      </c>
      <c r="D2325" s="21">
        <f t="shared" si="72"/>
        <v>0</v>
      </c>
      <c r="E2325" s="24">
        <f t="shared" si="73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1705</v>
      </c>
      <c r="B2326" s="111" t="s">
        <v>1196</v>
      </c>
      <c r="C2326" s="112" t="s">
        <v>1197</v>
      </c>
      <c r="D2326" s="21">
        <f t="shared" si="72"/>
        <v>0</v>
      </c>
      <c r="E2326" s="24">
        <f t="shared" si="73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1705</v>
      </c>
      <c r="B2327" s="111" t="s">
        <v>1198</v>
      </c>
      <c r="C2327" s="112" t="s">
        <v>1199</v>
      </c>
      <c r="D2327" s="21">
        <f t="shared" si="72"/>
        <v>0</v>
      </c>
      <c r="E2327" s="24">
        <f t="shared" si="73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1705</v>
      </c>
      <c r="B2328" s="111" t="s">
        <v>1200</v>
      </c>
      <c r="C2328" s="112" t="s">
        <v>1201</v>
      </c>
      <c r="D2328" s="21">
        <f t="shared" si="72"/>
        <v>0</v>
      </c>
      <c r="E2328" s="24">
        <f t="shared" si="73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1705</v>
      </c>
      <c r="B2329" s="111" t="s">
        <v>1202</v>
      </c>
      <c r="C2329" s="112" t="s">
        <v>1203</v>
      </c>
      <c r="D2329" s="21">
        <f t="shared" si="72"/>
        <v>0</v>
      </c>
      <c r="E2329" s="24">
        <f t="shared" si="73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1705</v>
      </c>
      <c r="B2330" s="111" t="s">
        <v>1204</v>
      </c>
      <c r="C2330" s="112" t="s">
        <v>1205</v>
      </c>
      <c r="D2330" s="21">
        <f t="shared" si="72"/>
        <v>0</v>
      </c>
      <c r="E2330" s="24">
        <f t="shared" si="73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1705</v>
      </c>
      <c r="B2331" s="111" t="s">
        <v>1206</v>
      </c>
      <c r="C2331" s="112" t="s">
        <v>1207</v>
      </c>
      <c r="D2331" s="21">
        <f t="shared" si="72"/>
        <v>0</v>
      </c>
      <c r="E2331" s="24">
        <f t="shared" si="73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1705</v>
      </c>
      <c r="B2332" s="111" t="s">
        <v>1208</v>
      </c>
      <c r="C2332" s="112" t="s">
        <v>1209</v>
      </c>
      <c r="D2332" s="21">
        <f t="shared" si="72"/>
        <v>0</v>
      </c>
      <c r="E2332" s="24">
        <f t="shared" si="73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1705</v>
      </c>
      <c r="B2333" s="111" t="s">
        <v>1210</v>
      </c>
      <c r="C2333" s="112" t="s">
        <v>1644</v>
      </c>
      <c r="D2333" s="21">
        <f t="shared" si="72"/>
        <v>10529.07</v>
      </c>
      <c r="E2333" s="24">
        <f t="shared" si="73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1705</v>
      </c>
      <c r="B2334" s="111" t="s">
        <v>1211</v>
      </c>
      <c r="C2334" s="112" t="s">
        <v>1212</v>
      </c>
      <c r="D2334" s="21">
        <f t="shared" si="72"/>
        <v>57521.090000000004</v>
      </c>
      <c r="E2334" s="24">
        <f t="shared" si="73"/>
        <v>3191</v>
      </c>
      <c r="F2334" s="104">
        <v>7338.08</v>
      </c>
      <c r="G2334" s="104">
        <v>0</v>
      </c>
      <c r="H2334" s="113">
        <v>7101.37</v>
      </c>
      <c r="I2334" s="113">
        <v>0</v>
      </c>
      <c r="J2334" s="31">
        <v>10529.07</v>
      </c>
      <c r="K2334" s="32">
        <v>0</v>
      </c>
      <c r="L2334" s="113">
        <v>7338.08</v>
      </c>
      <c r="M2334" s="113">
        <v>0</v>
      </c>
      <c r="N2334" s="31">
        <v>6627.95</v>
      </c>
      <c r="O2334" s="32">
        <v>3191</v>
      </c>
      <c r="P2334" s="113">
        <v>7574.79</v>
      </c>
      <c r="Q2334" s="113">
        <v>0</v>
      </c>
      <c r="R2334" s="31">
        <v>7101.37</v>
      </c>
      <c r="S2334" s="32">
        <v>0</v>
      </c>
      <c r="T2334" s="113">
        <v>7338.08</v>
      </c>
      <c r="U2334" s="113">
        <v>0</v>
      </c>
      <c r="V2334" s="31">
        <v>7101.37</v>
      </c>
      <c r="W2334" s="32">
        <v>0</v>
      </c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1705</v>
      </c>
      <c r="B2335" s="111" t="s">
        <v>1213</v>
      </c>
      <c r="C2335" s="112" t="s">
        <v>1214</v>
      </c>
      <c r="D2335" s="21">
        <f t="shared" si="72"/>
        <v>255098.54</v>
      </c>
      <c r="E2335" s="24">
        <f t="shared" si="73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>
        <v>0</v>
      </c>
      <c r="K2335" s="32">
        <v>0</v>
      </c>
      <c r="L2335" s="113">
        <v>28861.51</v>
      </c>
      <c r="M2335" s="113">
        <v>0</v>
      </c>
      <c r="N2335" s="31">
        <v>54929.98</v>
      </c>
      <c r="O2335" s="32">
        <v>0</v>
      </c>
      <c r="P2335" s="113">
        <v>29792.53</v>
      </c>
      <c r="Q2335" s="113">
        <v>0</v>
      </c>
      <c r="R2335" s="31">
        <v>27930.5</v>
      </c>
      <c r="S2335" s="32">
        <v>0</v>
      </c>
      <c r="T2335" s="113">
        <v>28861.51</v>
      </c>
      <c r="U2335" s="113">
        <v>0</v>
      </c>
      <c r="V2335" s="31">
        <v>27930.5</v>
      </c>
      <c r="W2335" s="32">
        <v>0</v>
      </c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1705</v>
      </c>
      <c r="B2336" s="111" t="s">
        <v>1215</v>
      </c>
      <c r="C2336" s="112" t="s">
        <v>1216</v>
      </c>
      <c r="D2336" s="21">
        <f t="shared" si="72"/>
        <v>107010.63</v>
      </c>
      <c r="E2336" s="24">
        <f t="shared" si="73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>
        <v>0</v>
      </c>
      <c r="K2336" s="32">
        <v>0</v>
      </c>
      <c r="L2336" s="113">
        <v>10529.07</v>
      </c>
      <c r="M2336" s="113">
        <v>0</v>
      </c>
      <c r="N2336" s="31">
        <v>20039.23</v>
      </c>
      <c r="O2336" s="32">
        <v>0</v>
      </c>
      <c r="P2336" s="113">
        <v>10868.72</v>
      </c>
      <c r="Q2336" s="113">
        <v>0</v>
      </c>
      <c r="R2336" s="31">
        <v>10654.05</v>
      </c>
      <c r="S2336" s="32">
        <v>0</v>
      </c>
      <c r="T2336" s="113">
        <v>11009.19</v>
      </c>
      <c r="U2336" s="113">
        <v>0</v>
      </c>
      <c r="V2336" s="31">
        <v>10654.05</v>
      </c>
      <c r="W2336" s="32">
        <v>0</v>
      </c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1705</v>
      </c>
      <c r="B2337" s="111" t="s">
        <v>1217</v>
      </c>
      <c r="C2337" s="112" t="s">
        <v>1218</v>
      </c>
      <c r="D2337" s="21">
        <f t="shared" si="72"/>
        <v>84352.090000000011</v>
      </c>
      <c r="E2337" s="24">
        <f t="shared" si="73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>
        <v>12537.82</v>
      </c>
      <c r="K2337" s="32">
        <v>0</v>
      </c>
      <c r="L2337" s="113">
        <v>12537.82</v>
      </c>
      <c r="M2337" s="113">
        <v>0</v>
      </c>
      <c r="N2337" s="31">
        <v>11324.48</v>
      </c>
      <c r="O2337" s="32">
        <v>0</v>
      </c>
      <c r="P2337" s="113">
        <v>12942.26</v>
      </c>
      <c r="Q2337" s="113">
        <v>0</v>
      </c>
      <c r="R2337" s="31">
        <v>9078.2000000000007</v>
      </c>
      <c r="S2337" s="32">
        <v>0</v>
      </c>
      <c r="T2337" s="113">
        <v>7012.17</v>
      </c>
      <c r="U2337" s="113">
        <v>0</v>
      </c>
      <c r="V2337" s="31">
        <v>6785.97</v>
      </c>
      <c r="W2337" s="32">
        <v>0</v>
      </c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1705</v>
      </c>
      <c r="B2338" s="111" t="s">
        <v>1219</v>
      </c>
      <c r="C2338" s="112" t="s">
        <v>1220</v>
      </c>
      <c r="D2338" s="21">
        <f t="shared" si="72"/>
        <v>0</v>
      </c>
      <c r="E2338" s="24">
        <f t="shared" si="73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1705</v>
      </c>
      <c r="B2339" s="111" t="s">
        <v>1221</v>
      </c>
      <c r="C2339" s="112" t="s">
        <v>1222</v>
      </c>
      <c r="D2339" s="21">
        <f t="shared" si="72"/>
        <v>1653.96</v>
      </c>
      <c r="E2339" s="24">
        <f t="shared" si="73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1705</v>
      </c>
      <c r="B2340" s="111" t="s">
        <v>1223</v>
      </c>
      <c r="C2340" s="112" t="s">
        <v>1224</v>
      </c>
      <c r="D2340" s="21">
        <f t="shared" si="72"/>
        <v>16201.66</v>
      </c>
      <c r="E2340" s="24">
        <f t="shared" si="73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>
        <v>1653.96</v>
      </c>
      <c r="K2340" s="32">
        <v>0</v>
      </c>
      <c r="L2340" s="113">
        <v>1653.96</v>
      </c>
      <c r="M2340" s="113">
        <v>0</v>
      </c>
      <c r="N2340" s="31">
        <v>1493.9</v>
      </c>
      <c r="O2340" s="32">
        <v>0</v>
      </c>
      <c r="P2340" s="113">
        <v>1707.31</v>
      </c>
      <c r="Q2340" s="113">
        <v>0</v>
      </c>
      <c r="R2340" s="31">
        <v>2667.67</v>
      </c>
      <c r="S2340" s="32">
        <v>0</v>
      </c>
      <c r="T2340" s="113">
        <v>2756.59</v>
      </c>
      <c r="U2340" s="113">
        <v>0</v>
      </c>
      <c r="V2340" s="31">
        <v>2667.67</v>
      </c>
      <c r="W2340" s="32">
        <v>0</v>
      </c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1705</v>
      </c>
      <c r="B2341" s="111" t="s">
        <v>1225</v>
      </c>
      <c r="C2341" s="112" t="s">
        <v>1226</v>
      </c>
      <c r="D2341" s="21">
        <f t="shared" si="72"/>
        <v>20471.55</v>
      </c>
      <c r="E2341" s="24">
        <f t="shared" si="73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1705</v>
      </c>
      <c r="B2342" s="111" t="s">
        <v>1227</v>
      </c>
      <c r="C2342" s="112" t="s">
        <v>1228</v>
      </c>
      <c r="D2342" s="21">
        <f t="shared" si="72"/>
        <v>180228.62999999998</v>
      </c>
      <c r="E2342" s="24">
        <f t="shared" si="73"/>
        <v>660.33</v>
      </c>
      <c r="F2342" s="104">
        <v>20471.55</v>
      </c>
      <c r="G2342" s="104">
        <v>0</v>
      </c>
      <c r="H2342" s="113">
        <v>19811.18</v>
      </c>
      <c r="I2342" s="113">
        <v>0</v>
      </c>
      <c r="J2342" s="31">
        <v>20471.55</v>
      </c>
      <c r="K2342" s="32">
        <v>0</v>
      </c>
      <c r="L2342" s="113">
        <v>20471.55</v>
      </c>
      <c r="M2342" s="113">
        <v>0</v>
      </c>
      <c r="N2342" s="31">
        <v>18402.990000000002</v>
      </c>
      <c r="O2342" s="32">
        <v>660.33</v>
      </c>
      <c r="P2342" s="113">
        <v>19748.82</v>
      </c>
      <c r="Q2342" s="113">
        <v>0</v>
      </c>
      <c r="R2342" s="31">
        <v>18656.77</v>
      </c>
      <c r="S2342" s="32">
        <v>0</v>
      </c>
      <c r="T2342" s="113">
        <v>19278.66</v>
      </c>
      <c r="U2342" s="113">
        <v>0</v>
      </c>
      <c r="V2342" s="31">
        <v>18656.77</v>
      </c>
      <c r="W2342" s="32">
        <v>0</v>
      </c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1705</v>
      </c>
      <c r="B2343" s="111" t="s">
        <v>1229</v>
      </c>
      <c r="C2343" s="112" t="s">
        <v>1230</v>
      </c>
      <c r="D2343" s="21">
        <f t="shared" si="72"/>
        <v>289612.95999999996</v>
      </c>
      <c r="E2343" s="24">
        <f t="shared" si="73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>
        <v>24730.34</v>
      </c>
      <c r="K2343" s="32">
        <v>0</v>
      </c>
      <c r="L2343" s="113">
        <v>23338.880000000001</v>
      </c>
      <c r="M2343" s="113">
        <v>0</v>
      </c>
      <c r="N2343" s="31">
        <v>72726</v>
      </c>
      <c r="O2343" s="32">
        <v>0</v>
      </c>
      <c r="P2343" s="113">
        <v>29359.34</v>
      </c>
      <c r="Q2343" s="113">
        <v>0</v>
      </c>
      <c r="R2343" s="31">
        <v>27284.52</v>
      </c>
      <c r="S2343" s="32">
        <v>0</v>
      </c>
      <c r="T2343" s="113">
        <v>29051.73</v>
      </c>
      <c r="U2343" s="113">
        <v>0</v>
      </c>
      <c r="V2343" s="31">
        <v>22193.3</v>
      </c>
      <c r="W2343" s="32">
        <v>0</v>
      </c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1705</v>
      </c>
      <c r="B2344" s="111" t="s">
        <v>1231</v>
      </c>
      <c r="C2344" s="112" t="s">
        <v>1232</v>
      </c>
      <c r="D2344" s="21">
        <f t="shared" si="72"/>
        <v>469111.59</v>
      </c>
      <c r="E2344" s="24">
        <f t="shared" si="73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>
        <v>36775.339999999997</v>
      </c>
      <c r="K2344" s="32">
        <v>0</v>
      </c>
      <c r="L2344" s="113">
        <v>36775.339999999997</v>
      </c>
      <c r="M2344" s="113">
        <v>0</v>
      </c>
      <c r="N2344" s="31">
        <v>212205.47</v>
      </c>
      <c r="O2344" s="32">
        <v>0</v>
      </c>
      <c r="P2344" s="113">
        <v>37961.64</v>
      </c>
      <c r="Q2344" s="113">
        <v>0</v>
      </c>
      <c r="R2344" s="31">
        <v>35589.040000000001</v>
      </c>
      <c r="S2344" s="32">
        <v>0</v>
      </c>
      <c r="T2344" s="113">
        <v>36775.339999999997</v>
      </c>
      <c r="U2344" s="113">
        <v>0</v>
      </c>
      <c r="V2344" s="31">
        <v>35589.040000000001</v>
      </c>
      <c r="W2344" s="32">
        <v>0</v>
      </c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1705</v>
      </c>
      <c r="B2345" s="111" t="s">
        <v>1233</v>
      </c>
      <c r="C2345" s="112" t="s">
        <v>1234</v>
      </c>
      <c r="D2345" s="21">
        <f t="shared" si="72"/>
        <v>45800.960000000006</v>
      </c>
      <c r="E2345" s="24">
        <f t="shared" si="73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>
        <v>1851.34</v>
      </c>
      <c r="K2345" s="32">
        <v>0</v>
      </c>
      <c r="L2345" s="113">
        <v>3357.85</v>
      </c>
      <c r="M2345" s="113">
        <v>0</v>
      </c>
      <c r="N2345" s="31">
        <v>22938.75</v>
      </c>
      <c r="O2345" s="32">
        <v>0</v>
      </c>
      <c r="P2345" s="113">
        <v>3450.05</v>
      </c>
      <c r="Q2345" s="113">
        <v>0</v>
      </c>
      <c r="R2345" s="31">
        <v>3022.68</v>
      </c>
      <c r="S2345" s="32">
        <v>0</v>
      </c>
      <c r="T2345" s="113">
        <v>3123.44</v>
      </c>
      <c r="U2345" s="113">
        <v>0</v>
      </c>
      <c r="V2345" s="31">
        <v>3022.68</v>
      </c>
      <c r="W2345" s="32">
        <v>0</v>
      </c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1705</v>
      </c>
      <c r="B2346" s="111" t="s">
        <v>1235</v>
      </c>
      <c r="C2346" s="112" t="s">
        <v>1236</v>
      </c>
      <c r="D2346" s="21">
        <f t="shared" si="72"/>
        <v>16866.53</v>
      </c>
      <c r="E2346" s="24">
        <f t="shared" si="73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>
        <v>0</v>
      </c>
      <c r="K2346" s="32">
        <v>0</v>
      </c>
      <c r="L2346" s="113">
        <v>1824.1</v>
      </c>
      <c r="M2346" s="113">
        <v>0</v>
      </c>
      <c r="N2346" s="31">
        <v>5795.21</v>
      </c>
      <c r="O2346" s="32">
        <v>0</v>
      </c>
      <c r="P2346" s="113">
        <v>1071.3399999999999</v>
      </c>
      <c r="Q2346" s="113">
        <v>0</v>
      </c>
      <c r="R2346" s="31">
        <v>1004.38</v>
      </c>
      <c r="S2346" s="32">
        <v>0</v>
      </c>
      <c r="T2346" s="113">
        <v>1037.8599999999999</v>
      </c>
      <c r="U2346" s="113">
        <v>0</v>
      </c>
      <c r="V2346" s="31">
        <v>1004.38</v>
      </c>
      <c r="W2346" s="32">
        <v>0</v>
      </c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1705</v>
      </c>
      <c r="B2347" s="111" t="s">
        <v>1237</v>
      </c>
      <c r="C2347" s="112" t="s">
        <v>1238</v>
      </c>
      <c r="D2347" s="21">
        <f t="shared" si="72"/>
        <v>18938.36</v>
      </c>
      <c r="E2347" s="24">
        <f t="shared" si="73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>
        <v>1486.3</v>
      </c>
      <c r="K2347" s="32">
        <v>0</v>
      </c>
      <c r="L2347" s="113">
        <v>1486.3</v>
      </c>
      <c r="M2347" s="113">
        <v>0</v>
      </c>
      <c r="N2347" s="31">
        <v>8630.1299999999992</v>
      </c>
      <c r="O2347" s="32">
        <v>0</v>
      </c>
      <c r="P2347" s="113">
        <v>1534.25</v>
      </c>
      <c r="Q2347" s="113">
        <v>0</v>
      </c>
      <c r="R2347" s="31">
        <v>1438.36</v>
      </c>
      <c r="S2347" s="32">
        <v>0</v>
      </c>
      <c r="T2347" s="113">
        <v>1486.3</v>
      </c>
      <c r="U2347" s="113">
        <v>0</v>
      </c>
      <c r="V2347" s="31">
        <v>1438.36</v>
      </c>
      <c r="W2347" s="32">
        <v>0</v>
      </c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1705</v>
      </c>
      <c r="B2348" s="111" t="s">
        <v>1239</v>
      </c>
      <c r="C2348" s="112" t="s">
        <v>1240</v>
      </c>
      <c r="D2348" s="21">
        <f t="shared" si="72"/>
        <v>232384.13</v>
      </c>
      <c r="E2348" s="24">
        <f t="shared" si="73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1705</v>
      </c>
      <c r="B2349" s="111" t="s">
        <v>1241</v>
      </c>
      <c r="C2349" s="112" t="s">
        <v>1242</v>
      </c>
      <c r="D2349" s="21">
        <f t="shared" si="72"/>
        <v>3655661.76</v>
      </c>
      <c r="E2349" s="24">
        <f t="shared" si="73"/>
        <v>692649.43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>
        <v>232384.13</v>
      </c>
      <c r="K2349" s="32">
        <v>0</v>
      </c>
      <c r="L2349" s="113">
        <v>231221.34</v>
      </c>
      <c r="M2349" s="113">
        <v>0</v>
      </c>
      <c r="N2349" s="31">
        <v>1038664.17</v>
      </c>
      <c r="O2349" s="32">
        <v>0</v>
      </c>
      <c r="P2349" s="113">
        <v>1009030.22</v>
      </c>
      <c r="Q2349" s="113">
        <v>0</v>
      </c>
      <c r="R2349" s="31">
        <v>294900.5</v>
      </c>
      <c r="S2349" s="32">
        <v>692649.43</v>
      </c>
      <c r="T2349" s="113">
        <v>305863.78999999998</v>
      </c>
      <c r="U2349" s="113">
        <v>0</v>
      </c>
      <c r="V2349" s="31">
        <v>295226.34000000003</v>
      </c>
      <c r="W2349" s="32">
        <v>0</v>
      </c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1705</v>
      </c>
      <c r="B2350" s="111" t="s">
        <v>1243</v>
      </c>
      <c r="C2350" s="112" t="s">
        <v>1244</v>
      </c>
      <c r="D2350" s="21">
        <f t="shared" si="72"/>
        <v>400197.59999999992</v>
      </c>
      <c r="E2350" s="24">
        <f t="shared" si="73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>
        <v>17813.95</v>
      </c>
      <c r="K2350" s="32">
        <v>0</v>
      </c>
      <c r="L2350" s="113">
        <v>16200.25</v>
      </c>
      <c r="M2350" s="113">
        <v>0</v>
      </c>
      <c r="N2350" s="31">
        <v>214592.65</v>
      </c>
      <c r="O2350" s="32">
        <v>0</v>
      </c>
      <c r="P2350" s="113">
        <v>28842.37</v>
      </c>
      <c r="Q2350" s="113">
        <v>0</v>
      </c>
      <c r="R2350" s="31">
        <v>27039.73</v>
      </c>
      <c r="S2350" s="32">
        <v>0</v>
      </c>
      <c r="T2350" s="113">
        <v>27941.05</v>
      </c>
      <c r="U2350" s="113">
        <v>0</v>
      </c>
      <c r="V2350" s="31">
        <v>26998.23</v>
      </c>
      <c r="W2350" s="32">
        <v>0</v>
      </c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1705</v>
      </c>
      <c r="B2351" s="111" t="s">
        <v>1245</v>
      </c>
      <c r="C2351" s="112" t="s">
        <v>1246</v>
      </c>
      <c r="D2351" s="21">
        <f t="shared" si="72"/>
        <v>152084.51</v>
      </c>
      <c r="E2351" s="24">
        <f t="shared" si="73"/>
        <v>15325.72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>
        <v>18735.89</v>
      </c>
      <c r="K2351" s="32">
        <v>0</v>
      </c>
      <c r="L2351" s="113">
        <v>19669.849999999999</v>
      </c>
      <c r="M2351" s="113">
        <v>0</v>
      </c>
      <c r="N2351" s="31">
        <v>17765.32</v>
      </c>
      <c r="O2351" s="32">
        <v>15325.72</v>
      </c>
      <c r="P2351" s="113">
        <v>20076.419999999998</v>
      </c>
      <c r="Q2351" s="113">
        <v>0</v>
      </c>
      <c r="R2351" s="31">
        <v>18821.64</v>
      </c>
      <c r="S2351" s="32">
        <v>0</v>
      </c>
      <c r="T2351" s="113">
        <v>19449.03</v>
      </c>
      <c r="U2351" s="113">
        <v>0</v>
      </c>
      <c r="V2351" s="31">
        <v>18821.64</v>
      </c>
      <c r="W2351" s="32">
        <v>0</v>
      </c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1705</v>
      </c>
      <c r="B2352" s="111" t="s">
        <v>1247</v>
      </c>
      <c r="C2352" s="112" t="s">
        <v>1248</v>
      </c>
      <c r="D2352" s="21">
        <f t="shared" si="72"/>
        <v>2391.46</v>
      </c>
      <c r="E2352" s="24">
        <f t="shared" si="73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>
        <v>613.21</v>
      </c>
      <c r="K2352" s="32">
        <v>0</v>
      </c>
      <c r="L2352" s="113">
        <v>591.41999999999996</v>
      </c>
      <c r="M2352" s="113">
        <v>0</v>
      </c>
      <c r="N2352" s="31">
        <v>593.41</v>
      </c>
      <c r="O2352" s="32">
        <v>0</v>
      </c>
      <c r="P2352" s="113">
        <v>0</v>
      </c>
      <c r="Q2352" s="113">
        <v>0</v>
      </c>
      <c r="R2352" s="31">
        <v>0</v>
      </c>
      <c r="S2352" s="32">
        <v>0</v>
      </c>
      <c r="T2352" s="113">
        <v>0</v>
      </c>
      <c r="U2352" s="113">
        <v>0</v>
      </c>
      <c r="V2352" s="31">
        <v>0</v>
      </c>
      <c r="W2352" s="32">
        <v>0</v>
      </c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1705</v>
      </c>
      <c r="B2353" s="111" t="s">
        <v>1249</v>
      </c>
      <c r="C2353" s="112" t="s">
        <v>1250</v>
      </c>
      <c r="D2353" s="21">
        <f t="shared" si="72"/>
        <v>20053.800000000003</v>
      </c>
      <c r="E2353" s="24">
        <f t="shared" si="73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11615.44</v>
      </c>
      <c r="O2353" s="32">
        <v>0</v>
      </c>
      <c r="P2353" s="113">
        <v>1753.42</v>
      </c>
      <c r="Q2353" s="113">
        <v>0</v>
      </c>
      <c r="R2353" s="31">
        <v>1643.84</v>
      </c>
      <c r="S2353" s="32">
        <v>0</v>
      </c>
      <c r="T2353" s="113">
        <v>1698.63</v>
      </c>
      <c r="U2353" s="113">
        <v>0</v>
      </c>
      <c r="V2353" s="31">
        <v>3342.47</v>
      </c>
      <c r="W2353" s="32">
        <v>0</v>
      </c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1705</v>
      </c>
      <c r="B2354" s="111" t="s">
        <v>1251</v>
      </c>
      <c r="C2354" s="112" t="s">
        <v>1252</v>
      </c>
      <c r="D2354" s="21">
        <f t="shared" si="72"/>
        <v>0</v>
      </c>
      <c r="E2354" s="24">
        <f t="shared" si="73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1705</v>
      </c>
      <c r="B2355" s="111" t="s">
        <v>1253</v>
      </c>
      <c r="C2355" s="112" t="s">
        <v>1254</v>
      </c>
      <c r="D2355" s="21">
        <f t="shared" si="72"/>
        <v>0</v>
      </c>
      <c r="E2355" s="24">
        <f t="shared" si="73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1705</v>
      </c>
      <c r="B2356" s="111" t="s">
        <v>1255</v>
      </c>
      <c r="C2356" s="112" t="s">
        <v>1256</v>
      </c>
      <c r="D2356" s="21">
        <f t="shared" si="72"/>
        <v>0</v>
      </c>
      <c r="E2356" s="24">
        <f t="shared" si="73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1705</v>
      </c>
      <c r="B2357" s="111" t="s">
        <v>1645</v>
      </c>
      <c r="C2357" s="112" t="s">
        <v>1646</v>
      </c>
      <c r="D2357" s="21">
        <f t="shared" si="72"/>
        <v>0</v>
      </c>
      <c r="E2357" s="24">
        <f t="shared" si="73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1705</v>
      </c>
      <c r="B2358" s="111" t="s">
        <v>1257</v>
      </c>
      <c r="C2358" s="112" t="s">
        <v>1258</v>
      </c>
      <c r="D2358" s="21">
        <f t="shared" si="72"/>
        <v>0</v>
      </c>
      <c r="E2358" s="24">
        <f t="shared" si="73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1705</v>
      </c>
      <c r="B2359" s="111" t="s">
        <v>1259</v>
      </c>
      <c r="C2359" s="112" t="s">
        <v>1260</v>
      </c>
      <c r="D2359" s="21">
        <f t="shared" si="72"/>
        <v>0</v>
      </c>
      <c r="E2359" s="24">
        <f t="shared" si="73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1705</v>
      </c>
      <c r="B2360" s="111" t="s">
        <v>1261</v>
      </c>
      <c r="C2360" s="112" t="s">
        <v>1262</v>
      </c>
      <c r="D2360" s="21">
        <f t="shared" si="72"/>
        <v>0</v>
      </c>
      <c r="E2360" s="24">
        <f t="shared" si="73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1705</v>
      </c>
      <c r="B2361" s="111" t="s">
        <v>1263</v>
      </c>
      <c r="C2361" s="112" t="s">
        <v>1264</v>
      </c>
      <c r="D2361" s="21">
        <f t="shared" si="72"/>
        <v>0</v>
      </c>
      <c r="E2361" s="24">
        <f t="shared" si="73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1705</v>
      </c>
      <c r="B2362" s="111" t="s">
        <v>1265</v>
      </c>
      <c r="C2362" s="112" t="s">
        <v>1266</v>
      </c>
      <c r="D2362" s="21">
        <f t="shared" si="72"/>
        <v>0</v>
      </c>
      <c r="E2362" s="24">
        <f t="shared" si="73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1705</v>
      </c>
      <c r="B2363" s="111" t="s">
        <v>1267</v>
      </c>
      <c r="C2363" s="112" t="s">
        <v>1268</v>
      </c>
      <c r="D2363" s="21">
        <f t="shared" si="72"/>
        <v>0</v>
      </c>
      <c r="E2363" s="24">
        <f t="shared" si="73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1705</v>
      </c>
      <c r="B2364" s="111" t="s">
        <v>1269</v>
      </c>
      <c r="C2364" s="112" t="s">
        <v>1270</v>
      </c>
      <c r="D2364" s="21">
        <f t="shared" si="72"/>
        <v>0</v>
      </c>
      <c r="E2364" s="24">
        <f t="shared" si="73"/>
        <v>0</v>
      </c>
      <c r="F2364" s="104"/>
      <c r="G2364" s="104"/>
      <c r="H2364" s="105"/>
      <c r="I2364" s="105"/>
      <c r="J2364" s="31"/>
      <c r="K2364" s="32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1705</v>
      </c>
      <c r="B2365" s="111" t="s">
        <v>1271</v>
      </c>
      <c r="C2365" s="112" t="s">
        <v>1272</v>
      </c>
      <c r="D2365" s="21">
        <f t="shared" si="72"/>
        <v>0</v>
      </c>
      <c r="E2365" s="24">
        <f t="shared" si="73"/>
        <v>0</v>
      </c>
      <c r="F2365" s="104"/>
      <c r="G2365" s="104"/>
      <c r="H2365" s="113"/>
      <c r="I2365" s="113"/>
      <c r="J2365" s="106"/>
      <c r="K2365" s="107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1705</v>
      </c>
      <c r="B2366" s="111" t="s">
        <v>1273</v>
      </c>
      <c r="C2366" s="112" t="s">
        <v>1274</v>
      </c>
      <c r="D2366" s="21">
        <f t="shared" si="72"/>
        <v>0</v>
      </c>
      <c r="E2366" s="24">
        <f t="shared" si="73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1705</v>
      </c>
      <c r="B2367" s="111" t="s">
        <v>1275</v>
      </c>
      <c r="C2367" s="112" t="s">
        <v>1276</v>
      </c>
      <c r="D2367" s="21">
        <f t="shared" si="72"/>
        <v>0</v>
      </c>
      <c r="E2367" s="24">
        <f t="shared" si="73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1705</v>
      </c>
      <c r="B2368" s="111" t="s">
        <v>1277</v>
      </c>
      <c r="C2368" s="112" t="s">
        <v>1278</v>
      </c>
      <c r="D2368" s="21">
        <f t="shared" si="72"/>
        <v>0</v>
      </c>
      <c r="E2368" s="24">
        <f t="shared" si="73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1705</v>
      </c>
      <c r="B2369" s="111" t="s">
        <v>1279</v>
      </c>
      <c r="C2369" s="112" t="s">
        <v>1280</v>
      </c>
      <c r="D2369" s="21">
        <f t="shared" si="72"/>
        <v>0</v>
      </c>
      <c r="E2369" s="24">
        <f t="shared" si="73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1705</v>
      </c>
      <c r="B2370" s="111" t="s">
        <v>1647</v>
      </c>
      <c r="C2370" s="112" t="s">
        <v>1648</v>
      </c>
      <c r="D2370" s="21">
        <f t="shared" si="72"/>
        <v>781284.89</v>
      </c>
      <c r="E2370" s="24">
        <f t="shared" si="73"/>
        <v>749319.29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1705</v>
      </c>
      <c r="B2371" s="111" t="s">
        <v>1281</v>
      </c>
      <c r="C2371" s="112" t="s">
        <v>1282</v>
      </c>
      <c r="D2371" s="21">
        <f t="shared" ref="D2371:D2434" si="74">F2371+H2371+J2372+L2371+N2371+P2371+R2371+T2371+V2371+X2371+Z2371+AB2371</f>
        <v>5763238.5800000001</v>
      </c>
      <c r="E2371" s="24">
        <f t="shared" ref="E2371:E2434" si="75">G2371+I2371+K2372+M2371+O2371+Q2371+S2371+U2371+W2371+Y2371+AA2371+AC2371</f>
        <v>5689464.8900000006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>
        <v>781284.89</v>
      </c>
      <c r="K2371" s="32">
        <v>749319.29</v>
      </c>
      <c r="L2371" s="113">
        <v>793157.04</v>
      </c>
      <c r="M2371" s="113">
        <v>781284.89</v>
      </c>
      <c r="N2371" s="31">
        <v>837990.39</v>
      </c>
      <c r="O2371" s="32">
        <v>793157.04</v>
      </c>
      <c r="P2371" s="113">
        <v>899296.74</v>
      </c>
      <c r="Q2371" s="113">
        <v>837990.39</v>
      </c>
      <c r="R2371" s="31">
        <v>906530.99</v>
      </c>
      <c r="S2371" s="32">
        <v>899296.74</v>
      </c>
      <c r="T2371" s="113">
        <v>80189.05</v>
      </c>
      <c r="U2371" s="113">
        <v>906530.99</v>
      </c>
      <c r="V2371" s="31">
        <v>82901.289999999994</v>
      </c>
      <c r="W2371" s="32">
        <v>80189.05</v>
      </c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1705</v>
      </c>
      <c r="B2372" s="111" t="s">
        <v>1283</v>
      </c>
      <c r="C2372" s="112" t="s">
        <v>1649</v>
      </c>
      <c r="D2372" s="21">
        <f t="shared" si="74"/>
        <v>4391637.6600000011</v>
      </c>
      <c r="E2372" s="24">
        <f t="shared" si="75"/>
        <v>4350700.3800000008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31">
        <v>694860.4</v>
      </c>
      <c r="K2372" s="32">
        <v>672022.4</v>
      </c>
      <c r="L2372" s="105">
        <v>707929.55</v>
      </c>
      <c r="M2372" s="105">
        <v>694860.4</v>
      </c>
      <c r="N2372" s="106">
        <v>726954.25</v>
      </c>
      <c r="O2372" s="107">
        <v>707929.55</v>
      </c>
      <c r="P2372" s="113">
        <v>745326.3</v>
      </c>
      <c r="Q2372" s="113">
        <v>726954.25</v>
      </c>
      <c r="R2372" s="106">
        <v>751720.75</v>
      </c>
      <c r="S2372" s="107">
        <v>745326.3</v>
      </c>
      <c r="T2372" s="105">
        <v>63804.480000000003</v>
      </c>
      <c r="U2372" s="105">
        <v>751720.75</v>
      </c>
      <c r="V2372" s="106">
        <v>63775.28</v>
      </c>
      <c r="W2372" s="107">
        <v>63804.480000000003</v>
      </c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1705</v>
      </c>
      <c r="B2373" s="111" t="s">
        <v>1650</v>
      </c>
      <c r="C2373" s="112" t="s">
        <v>1651</v>
      </c>
      <c r="D2373" s="21">
        <f t="shared" si="74"/>
        <v>0</v>
      </c>
      <c r="E2373" s="24">
        <f t="shared" si="75"/>
        <v>0</v>
      </c>
      <c r="F2373" s="104"/>
      <c r="G2373" s="104"/>
      <c r="H2373" s="113"/>
      <c r="I2373" s="113"/>
      <c r="J2373" s="106"/>
      <c r="K2373" s="107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1705</v>
      </c>
      <c r="B2374" s="111" t="s">
        <v>1652</v>
      </c>
      <c r="C2374" s="112" t="s">
        <v>1653</v>
      </c>
      <c r="D2374" s="21">
        <f t="shared" si="74"/>
        <v>480</v>
      </c>
      <c r="E2374" s="24">
        <f t="shared" si="75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1705</v>
      </c>
      <c r="B2375" s="111" t="s">
        <v>1284</v>
      </c>
      <c r="C2375" s="112" t="s">
        <v>1285</v>
      </c>
      <c r="D2375" s="21">
        <f t="shared" si="74"/>
        <v>150398.75</v>
      </c>
      <c r="E2375" s="24">
        <f t="shared" si="75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>
        <v>480</v>
      </c>
      <c r="K2375" s="32">
        <v>0</v>
      </c>
      <c r="L2375" s="113">
        <v>2331</v>
      </c>
      <c r="M2375" s="113">
        <v>0</v>
      </c>
      <c r="N2375" s="31">
        <v>44281.14</v>
      </c>
      <c r="O2375" s="32">
        <v>0</v>
      </c>
      <c r="P2375" s="113">
        <v>4080</v>
      </c>
      <c r="Q2375" s="113">
        <v>0</v>
      </c>
      <c r="R2375" s="31">
        <v>12340</v>
      </c>
      <c r="S2375" s="32">
        <v>0</v>
      </c>
      <c r="T2375" s="113">
        <v>6450</v>
      </c>
      <c r="U2375" s="113">
        <v>0</v>
      </c>
      <c r="V2375" s="31">
        <v>2182</v>
      </c>
      <c r="W2375" s="32">
        <v>0</v>
      </c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1705</v>
      </c>
      <c r="B2376" s="111" t="s">
        <v>1286</v>
      </c>
      <c r="C2376" s="112" t="s">
        <v>1287</v>
      </c>
      <c r="D2376" s="21">
        <f t="shared" si="74"/>
        <v>0</v>
      </c>
      <c r="E2376" s="24">
        <f t="shared" si="75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1705</v>
      </c>
      <c r="B2377" s="111" t="s">
        <v>1288</v>
      </c>
      <c r="C2377" s="112" t="s">
        <v>1289</v>
      </c>
      <c r="D2377" s="21">
        <f t="shared" si="74"/>
        <v>0</v>
      </c>
      <c r="E2377" s="24">
        <f t="shared" si="75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1705</v>
      </c>
      <c r="B2378" s="111" t="s">
        <v>1290</v>
      </c>
      <c r="C2378" s="112" t="s">
        <v>1291</v>
      </c>
      <c r="D2378" s="21">
        <f t="shared" si="74"/>
        <v>0</v>
      </c>
      <c r="E2378" s="24">
        <f t="shared" si="75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1705</v>
      </c>
      <c r="B2379" s="111" t="s">
        <v>1292</v>
      </c>
      <c r="C2379" s="112" t="s">
        <v>1293</v>
      </c>
      <c r="D2379" s="21">
        <f t="shared" si="74"/>
        <v>0</v>
      </c>
      <c r="E2379" s="24">
        <f t="shared" si="75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1705</v>
      </c>
      <c r="B2380" s="111" t="s">
        <v>1294</v>
      </c>
      <c r="C2380" s="112" t="s">
        <v>1295</v>
      </c>
      <c r="D2380" s="21">
        <f t="shared" si="74"/>
        <v>0</v>
      </c>
      <c r="E2380" s="24">
        <f t="shared" si="75"/>
        <v>0</v>
      </c>
      <c r="F2380" s="104"/>
      <c r="G2380" s="104"/>
      <c r="H2380" s="105"/>
      <c r="I2380" s="105"/>
      <c r="J2380" s="31"/>
      <c r="K2380" s="32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1705</v>
      </c>
      <c r="B2381" s="111" t="s">
        <v>1296</v>
      </c>
      <c r="C2381" s="112" t="s">
        <v>1297</v>
      </c>
      <c r="D2381" s="21">
        <f t="shared" si="74"/>
        <v>0</v>
      </c>
      <c r="E2381" s="24">
        <f t="shared" si="75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1705</v>
      </c>
      <c r="B2382" s="111" t="s">
        <v>1298</v>
      </c>
      <c r="C2382" s="112" t="s">
        <v>1299</v>
      </c>
      <c r="D2382" s="21">
        <f t="shared" si="74"/>
        <v>0</v>
      </c>
      <c r="E2382" s="24">
        <f t="shared" si="75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1705</v>
      </c>
      <c r="B2383" s="111" t="s">
        <v>1300</v>
      </c>
      <c r="C2383" s="112" t="s">
        <v>1301</v>
      </c>
      <c r="D2383" s="21">
        <f t="shared" si="74"/>
        <v>0</v>
      </c>
      <c r="E2383" s="24">
        <f t="shared" si="75"/>
        <v>0</v>
      </c>
      <c r="F2383" s="104"/>
      <c r="G2383" s="104"/>
      <c r="H2383" s="113"/>
      <c r="I2383" s="113"/>
      <c r="J2383" s="106"/>
      <c r="K2383" s="107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1705</v>
      </c>
      <c r="B2384" s="111" t="s">
        <v>1302</v>
      </c>
      <c r="C2384" s="112" t="s">
        <v>1303</v>
      </c>
      <c r="D2384" s="21">
        <f t="shared" si="74"/>
        <v>0</v>
      </c>
      <c r="E2384" s="24">
        <f t="shared" si="75"/>
        <v>0</v>
      </c>
      <c r="F2384" s="104"/>
      <c r="G2384" s="104"/>
      <c r="H2384" s="105"/>
      <c r="I2384" s="105"/>
      <c r="J2384" s="31"/>
      <c r="K2384" s="32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1705</v>
      </c>
      <c r="B2385" s="111" t="s">
        <v>1304</v>
      </c>
      <c r="C2385" s="112" t="s">
        <v>1305</v>
      </c>
      <c r="D2385" s="21">
        <f t="shared" si="74"/>
        <v>0</v>
      </c>
      <c r="E2385" s="24">
        <f t="shared" si="75"/>
        <v>0</v>
      </c>
      <c r="F2385" s="104"/>
      <c r="G2385" s="104"/>
      <c r="H2385" s="113"/>
      <c r="I2385" s="113"/>
      <c r="J2385" s="106"/>
      <c r="K2385" s="107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1705</v>
      </c>
      <c r="B2386" s="111" t="s">
        <v>1306</v>
      </c>
      <c r="C2386" s="112" t="s">
        <v>1307</v>
      </c>
      <c r="D2386" s="21">
        <f t="shared" si="74"/>
        <v>0</v>
      </c>
      <c r="E2386" s="24">
        <f t="shared" si="75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1705</v>
      </c>
      <c r="B2387" s="111" t="s">
        <v>1308</v>
      </c>
      <c r="C2387" s="112" t="s">
        <v>1309</v>
      </c>
      <c r="D2387" s="21">
        <f t="shared" si="74"/>
        <v>0</v>
      </c>
      <c r="E2387" s="24">
        <f t="shared" si="75"/>
        <v>0</v>
      </c>
      <c r="F2387" s="104"/>
      <c r="G2387" s="104"/>
      <c r="H2387" s="105"/>
      <c r="I2387" s="105"/>
      <c r="J2387" s="31"/>
      <c r="K2387" s="32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1705</v>
      </c>
      <c r="B2388" s="111" t="s">
        <v>1310</v>
      </c>
      <c r="C2388" s="112" t="s">
        <v>1311</v>
      </c>
      <c r="D2388" s="21">
        <f t="shared" si="74"/>
        <v>0</v>
      </c>
      <c r="E2388" s="24">
        <f t="shared" si="75"/>
        <v>0</v>
      </c>
      <c r="F2388" s="104"/>
      <c r="G2388" s="104"/>
      <c r="H2388" s="113"/>
      <c r="I2388" s="113"/>
      <c r="J2388" s="106"/>
      <c r="K2388" s="107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1705</v>
      </c>
      <c r="B2389" s="111" t="s">
        <v>1312</v>
      </c>
      <c r="C2389" s="112" t="s">
        <v>1313</v>
      </c>
      <c r="D2389" s="21">
        <f t="shared" si="74"/>
        <v>0</v>
      </c>
      <c r="E2389" s="24">
        <f t="shared" si="75"/>
        <v>0</v>
      </c>
      <c r="F2389" s="104"/>
      <c r="G2389" s="104"/>
      <c r="H2389" s="105"/>
      <c r="I2389" s="105"/>
      <c r="J2389" s="31"/>
      <c r="K2389" s="32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1705</v>
      </c>
      <c r="B2390" s="111" t="s">
        <v>1314</v>
      </c>
      <c r="C2390" s="112" t="s">
        <v>1315</v>
      </c>
      <c r="D2390" s="21">
        <f t="shared" si="74"/>
        <v>0</v>
      </c>
      <c r="E2390" s="24">
        <f t="shared" si="75"/>
        <v>0</v>
      </c>
      <c r="F2390" s="104"/>
      <c r="G2390" s="104"/>
      <c r="H2390" s="113"/>
      <c r="I2390" s="113"/>
      <c r="J2390" s="106"/>
      <c r="K2390" s="107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1705</v>
      </c>
      <c r="B2391" s="111" t="s">
        <v>1316</v>
      </c>
      <c r="C2391" s="112" t="s">
        <v>1317</v>
      </c>
      <c r="D2391" s="21">
        <f t="shared" si="74"/>
        <v>0</v>
      </c>
      <c r="E2391" s="24">
        <f t="shared" si="75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1705</v>
      </c>
      <c r="B2392" s="111" t="s">
        <v>1318</v>
      </c>
      <c r="C2392" s="112" t="s">
        <v>1319</v>
      </c>
      <c r="D2392" s="21">
        <f t="shared" si="74"/>
        <v>0</v>
      </c>
      <c r="E2392" s="24">
        <f t="shared" si="75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1705</v>
      </c>
      <c r="B2393" s="111" t="s">
        <v>1320</v>
      </c>
      <c r="C2393" s="112" t="s">
        <v>1321</v>
      </c>
      <c r="D2393" s="21">
        <f t="shared" si="74"/>
        <v>0</v>
      </c>
      <c r="E2393" s="24">
        <f t="shared" si="75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1705</v>
      </c>
      <c r="B2394" s="111" t="s">
        <v>1322</v>
      </c>
      <c r="C2394" s="112" t="s">
        <v>1323</v>
      </c>
      <c r="D2394" s="21">
        <f t="shared" si="74"/>
        <v>0</v>
      </c>
      <c r="E2394" s="24">
        <f t="shared" si="75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1705</v>
      </c>
      <c r="B2395" s="111" t="s">
        <v>1324</v>
      </c>
      <c r="C2395" s="112" t="s">
        <v>1325</v>
      </c>
      <c r="D2395" s="21">
        <f t="shared" si="74"/>
        <v>1107</v>
      </c>
      <c r="E2395" s="24">
        <f t="shared" si="75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>
        <v>1107</v>
      </c>
      <c r="U2395" s="113">
        <v>0</v>
      </c>
      <c r="V2395" s="31">
        <v>0</v>
      </c>
      <c r="W2395" s="32">
        <v>0</v>
      </c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1705</v>
      </c>
      <c r="B2396" s="111" t="s">
        <v>1326</v>
      </c>
      <c r="C2396" s="112" t="s">
        <v>1327</v>
      </c>
      <c r="D2396" s="21">
        <f t="shared" si="74"/>
        <v>0</v>
      </c>
      <c r="E2396" s="24">
        <f t="shared" si="75"/>
        <v>0</v>
      </c>
      <c r="F2396" s="104"/>
      <c r="G2396" s="104"/>
      <c r="H2396" s="105"/>
      <c r="I2396" s="105"/>
      <c r="J2396" s="31"/>
      <c r="K2396" s="32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1705</v>
      </c>
      <c r="B2397" s="111" t="s">
        <v>1328</v>
      </c>
      <c r="C2397" s="112" t="s">
        <v>1329</v>
      </c>
      <c r="D2397" s="21">
        <f t="shared" si="74"/>
        <v>0</v>
      </c>
      <c r="E2397" s="24">
        <f t="shared" si="75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1705</v>
      </c>
      <c r="B2398" s="111" t="s">
        <v>1330</v>
      </c>
      <c r="C2398" s="112" t="s">
        <v>1654</v>
      </c>
      <c r="D2398" s="21">
        <f t="shared" si="74"/>
        <v>0</v>
      </c>
      <c r="E2398" s="24">
        <f t="shared" si="75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1705</v>
      </c>
      <c r="B2399" s="111" t="s">
        <v>1331</v>
      </c>
      <c r="C2399" s="112" t="s">
        <v>1332</v>
      </c>
      <c r="D2399" s="21">
        <f t="shared" si="74"/>
        <v>0</v>
      </c>
      <c r="E2399" s="24">
        <f t="shared" si="75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1705</v>
      </c>
      <c r="B2400" s="111" t="s">
        <v>1333</v>
      </c>
      <c r="C2400" s="112" t="s">
        <v>1334</v>
      </c>
      <c r="D2400" s="21">
        <f t="shared" si="74"/>
        <v>0</v>
      </c>
      <c r="E2400" s="24">
        <f t="shared" si="75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1705</v>
      </c>
      <c r="B2401" s="111" t="s">
        <v>1335</v>
      </c>
      <c r="C2401" s="112" t="s">
        <v>1655</v>
      </c>
      <c r="D2401" s="21">
        <f t="shared" si="74"/>
        <v>0</v>
      </c>
      <c r="E2401" s="24">
        <f t="shared" si="75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1705</v>
      </c>
      <c r="B2402" s="111" t="s">
        <v>1336</v>
      </c>
      <c r="C2402" s="112" t="s">
        <v>1337</v>
      </c>
      <c r="D2402" s="21">
        <f t="shared" si="74"/>
        <v>0</v>
      </c>
      <c r="E2402" s="24">
        <f t="shared" si="75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1705</v>
      </c>
      <c r="B2403" s="111" t="s">
        <v>1338</v>
      </c>
      <c r="C2403" s="112" t="s">
        <v>1339</v>
      </c>
      <c r="D2403" s="21">
        <f t="shared" si="74"/>
        <v>0</v>
      </c>
      <c r="E2403" s="24">
        <f t="shared" si="75"/>
        <v>0</v>
      </c>
      <c r="F2403" s="104"/>
      <c r="G2403" s="104"/>
      <c r="H2403" s="113"/>
      <c r="I2403" s="113"/>
      <c r="J2403" s="106"/>
      <c r="K2403" s="107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1705</v>
      </c>
      <c r="B2404" s="111" t="s">
        <v>1340</v>
      </c>
      <c r="C2404" s="112" t="s">
        <v>1341</v>
      </c>
      <c r="D2404" s="21">
        <f t="shared" si="74"/>
        <v>0</v>
      </c>
      <c r="E2404" s="24">
        <f t="shared" si="75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1705</v>
      </c>
      <c r="B2405" s="111" t="s">
        <v>1342</v>
      </c>
      <c r="C2405" s="112" t="s">
        <v>1692</v>
      </c>
      <c r="D2405" s="21">
        <f t="shared" si="74"/>
        <v>0</v>
      </c>
      <c r="E2405" s="24">
        <f t="shared" si="75"/>
        <v>0</v>
      </c>
      <c r="F2405" s="104"/>
      <c r="G2405" s="104"/>
      <c r="H2405" s="105"/>
      <c r="I2405" s="105"/>
      <c r="J2405" s="31"/>
      <c r="K2405" s="32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1705</v>
      </c>
      <c r="B2406" s="111" t="s">
        <v>1343</v>
      </c>
      <c r="C2406" s="112" t="s">
        <v>1344</v>
      </c>
      <c r="D2406" s="21">
        <f t="shared" si="74"/>
        <v>6460</v>
      </c>
      <c r="E2406" s="24">
        <f t="shared" si="75"/>
        <v>0</v>
      </c>
      <c r="F2406" s="104"/>
      <c r="G2406" s="104"/>
      <c r="H2406" s="113"/>
      <c r="I2406" s="113"/>
      <c r="J2406" s="106"/>
      <c r="K2406" s="107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1705</v>
      </c>
      <c r="B2407" s="111" t="s">
        <v>1345</v>
      </c>
      <c r="C2407" s="112" t="s">
        <v>1346</v>
      </c>
      <c r="D2407" s="21">
        <f t="shared" si="74"/>
        <v>56280</v>
      </c>
      <c r="E2407" s="24">
        <f t="shared" si="75"/>
        <v>0.1</v>
      </c>
      <c r="F2407" s="104">
        <v>29155</v>
      </c>
      <c r="G2407" s="104">
        <v>0</v>
      </c>
      <c r="H2407" s="113">
        <v>3400</v>
      </c>
      <c r="I2407" s="113">
        <v>0</v>
      </c>
      <c r="J2407" s="31">
        <v>6460</v>
      </c>
      <c r="K2407" s="32">
        <v>0</v>
      </c>
      <c r="L2407" s="113">
        <v>5000</v>
      </c>
      <c r="M2407" s="113">
        <v>0.1</v>
      </c>
      <c r="N2407" s="31">
        <v>1625</v>
      </c>
      <c r="O2407" s="32">
        <v>0</v>
      </c>
      <c r="P2407" s="113">
        <v>13100</v>
      </c>
      <c r="Q2407" s="113">
        <v>0</v>
      </c>
      <c r="R2407" s="31">
        <v>0</v>
      </c>
      <c r="S2407" s="32">
        <v>0</v>
      </c>
      <c r="T2407" s="113">
        <v>0</v>
      </c>
      <c r="U2407" s="113">
        <v>0</v>
      </c>
      <c r="V2407" s="31">
        <v>4000</v>
      </c>
      <c r="W2407" s="32">
        <v>0</v>
      </c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1705</v>
      </c>
      <c r="B2408" s="111" t="s">
        <v>1347</v>
      </c>
      <c r="C2408" s="112" t="s">
        <v>1348</v>
      </c>
      <c r="D2408" s="21">
        <f t="shared" si="74"/>
        <v>0</v>
      </c>
      <c r="E2408" s="24">
        <f t="shared" si="75"/>
        <v>0</v>
      </c>
      <c r="F2408" s="104"/>
      <c r="G2408" s="104"/>
      <c r="H2408" s="105"/>
      <c r="I2408" s="105"/>
      <c r="J2408" s="31"/>
      <c r="K2408" s="32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1705</v>
      </c>
      <c r="B2409" s="111" t="s">
        <v>1349</v>
      </c>
      <c r="C2409" s="112" t="s">
        <v>1350</v>
      </c>
      <c r="D2409" s="21">
        <f t="shared" si="74"/>
        <v>0</v>
      </c>
      <c r="E2409" s="24">
        <f t="shared" si="75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1705</v>
      </c>
      <c r="B2410" s="111" t="s">
        <v>1351</v>
      </c>
      <c r="C2410" s="112" t="s">
        <v>1352</v>
      </c>
      <c r="D2410" s="21">
        <f t="shared" si="74"/>
        <v>0</v>
      </c>
      <c r="E2410" s="24">
        <f t="shared" si="75"/>
        <v>0</v>
      </c>
      <c r="F2410" s="104"/>
      <c r="G2410" s="104"/>
      <c r="H2410" s="113"/>
      <c r="I2410" s="113"/>
      <c r="J2410" s="106"/>
      <c r="K2410" s="107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1705</v>
      </c>
      <c r="B2411" s="111" t="s">
        <v>1353</v>
      </c>
      <c r="C2411" s="112" t="s">
        <v>1354</v>
      </c>
      <c r="D2411" s="21">
        <f t="shared" si="74"/>
        <v>0</v>
      </c>
      <c r="E2411" s="24">
        <f t="shared" si="75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1705</v>
      </c>
      <c r="B2412" s="111" t="s">
        <v>1355</v>
      </c>
      <c r="C2412" s="112" t="s">
        <v>1656</v>
      </c>
      <c r="D2412" s="21">
        <f t="shared" si="74"/>
        <v>0</v>
      </c>
      <c r="E2412" s="24">
        <f t="shared" si="75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1705</v>
      </c>
      <c r="B2413" s="111" t="s">
        <v>1356</v>
      </c>
      <c r="C2413" s="112" t="s">
        <v>1657</v>
      </c>
      <c r="D2413" s="21">
        <f t="shared" si="74"/>
        <v>0</v>
      </c>
      <c r="E2413" s="24">
        <f t="shared" si="75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1705</v>
      </c>
      <c r="B2414" s="111" t="s">
        <v>1357</v>
      </c>
      <c r="C2414" s="112" t="s">
        <v>1658</v>
      </c>
      <c r="D2414" s="21">
        <f t="shared" si="74"/>
        <v>0</v>
      </c>
      <c r="E2414" s="24">
        <f t="shared" si="75"/>
        <v>0</v>
      </c>
      <c r="F2414" s="104"/>
      <c r="G2414" s="104"/>
      <c r="H2414" s="105"/>
      <c r="I2414" s="105"/>
      <c r="J2414" s="31"/>
      <c r="K2414" s="32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1705</v>
      </c>
      <c r="B2415" s="111" t="s">
        <v>1358</v>
      </c>
      <c r="C2415" s="112" t="s">
        <v>1659</v>
      </c>
      <c r="D2415" s="21">
        <f t="shared" si="74"/>
        <v>1953100</v>
      </c>
      <c r="E2415" s="24">
        <f t="shared" si="75"/>
        <v>1945600</v>
      </c>
      <c r="F2415" s="104"/>
      <c r="G2415" s="104"/>
      <c r="H2415" s="105"/>
      <c r="I2415" s="105"/>
      <c r="J2415" s="106"/>
      <c r="K2415" s="107"/>
      <c r="L2415" s="105"/>
      <c r="M2415" s="105"/>
      <c r="N2415" s="106">
        <v>1072600</v>
      </c>
      <c r="O2415" s="107">
        <v>1072600</v>
      </c>
      <c r="P2415" s="105">
        <v>504900</v>
      </c>
      <c r="Q2415" s="105">
        <v>504900</v>
      </c>
      <c r="R2415" s="106"/>
      <c r="S2415" s="107"/>
      <c r="T2415" s="105">
        <v>368100</v>
      </c>
      <c r="U2415" s="105">
        <v>368100</v>
      </c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1705</v>
      </c>
      <c r="B2416" s="111" t="s">
        <v>1359</v>
      </c>
      <c r="C2416" s="112" t="s">
        <v>1660</v>
      </c>
      <c r="D2416" s="21">
        <f t="shared" si="74"/>
        <v>3346729.1799999997</v>
      </c>
      <c r="E2416" s="24">
        <f t="shared" si="75"/>
        <v>1961440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>
        <v>7500</v>
      </c>
      <c r="K2416" s="107">
        <v>0</v>
      </c>
      <c r="L2416" s="105">
        <v>223757</v>
      </c>
      <c r="M2416" s="105">
        <v>0</v>
      </c>
      <c r="N2416" s="106">
        <v>1372600</v>
      </c>
      <c r="O2416" s="107">
        <v>1072600</v>
      </c>
      <c r="P2416" s="105">
        <v>910400</v>
      </c>
      <c r="Q2416" s="105">
        <v>504900</v>
      </c>
      <c r="R2416" s="106">
        <v>43944</v>
      </c>
      <c r="S2416" s="107">
        <v>0</v>
      </c>
      <c r="T2416" s="105">
        <v>376143</v>
      </c>
      <c r="U2416" s="105">
        <v>383940</v>
      </c>
      <c r="V2416" s="106">
        <v>0</v>
      </c>
      <c r="W2416" s="107">
        <v>0</v>
      </c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1705</v>
      </c>
      <c r="B2417" s="111" t="s">
        <v>1360</v>
      </c>
      <c r="C2417" s="112" t="s">
        <v>1361</v>
      </c>
      <c r="D2417" s="21">
        <f t="shared" si="74"/>
        <v>280928.99</v>
      </c>
      <c r="E2417" s="24">
        <f t="shared" si="75"/>
        <v>282894.13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1706</v>
      </c>
      <c r="B2418" s="111" t="s">
        <v>3</v>
      </c>
      <c r="C2418" s="112" t="s">
        <v>4</v>
      </c>
      <c r="D2418" s="21">
        <f t="shared" si="74"/>
        <v>2792775.7199999997</v>
      </c>
      <c r="E2418" s="24">
        <f t="shared" si="75"/>
        <v>2790810.58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106">
        <v>280928.99</v>
      </c>
      <c r="K2418" s="107">
        <v>282894.13</v>
      </c>
      <c r="L2418" s="113">
        <v>357544</v>
      </c>
      <c r="M2418" s="113">
        <v>357544</v>
      </c>
      <c r="N2418" s="31">
        <v>771597.85</v>
      </c>
      <c r="O2418" s="32">
        <v>771597.85</v>
      </c>
      <c r="P2418" s="105">
        <v>371712</v>
      </c>
      <c r="Q2418" s="105">
        <v>371712</v>
      </c>
      <c r="R2418" s="31">
        <v>277215.25</v>
      </c>
      <c r="S2418" s="32">
        <v>277215.25</v>
      </c>
      <c r="T2418" s="113">
        <v>198022</v>
      </c>
      <c r="U2418" s="113">
        <v>198022</v>
      </c>
      <c r="V2418" s="31">
        <v>211316.99</v>
      </c>
      <c r="W2418" s="32">
        <v>211316.99</v>
      </c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1706</v>
      </c>
      <c r="B2419" s="111" t="s">
        <v>5</v>
      </c>
      <c r="C2419" s="112" t="s">
        <v>6</v>
      </c>
      <c r="D2419" s="21">
        <f t="shared" si="74"/>
        <v>0</v>
      </c>
      <c r="E2419" s="24">
        <f t="shared" si="75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1706</v>
      </c>
      <c r="B2420" s="111" t="s">
        <v>7</v>
      </c>
      <c r="C2420" s="112" t="s">
        <v>8</v>
      </c>
      <c r="D2420" s="21">
        <f t="shared" si="74"/>
        <v>0</v>
      </c>
      <c r="E2420" s="24">
        <f t="shared" si="75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1706</v>
      </c>
      <c r="B2421" s="111" t="s">
        <v>9</v>
      </c>
      <c r="C2421" s="112" t="s">
        <v>10</v>
      </c>
      <c r="D2421" s="21">
        <f t="shared" si="74"/>
        <v>0</v>
      </c>
      <c r="E2421" s="24">
        <f t="shared" si="75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1706</v>
      </c>
      <c r="B2422" s="111" t="s">
        <v>11</v>
      </c>
      <c r="C2422" s="112" t="s">
        <v>1435</v>
      </c>
      <c r="D2422" s="21">
        <f t="shared" si="74"/>
        <v>0</v>
      </c>
      <c r="E2422" s="24">
        <f t="shared" si="75"/>
        <v>0</v>
      </c>
      <c r="F2422" s="104"/>
      <c r="G2422" s="104"/>
      <c r="H2422" s="105"/>
      <c r="I2422" s="105"/>
      <c r="J2422" s="31"/>
      <c r="K2422" s="32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1706</v>
      </c>
      <c r="B2423" s="111" t="s">
        <v>12</v>
      </c>
      <c r="C2423" s="112" t="s">
        <v>1436</v>
      </c>
      <c r="D2423" s="21">
        <f t="shared" si="74"/>
        <v>125425</v>
      </c>
      <c r="E2423" s="24">
        <f t="shared" si="75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0</v>
      </c>
      <c r="L2423" s="105">
        <v>0</v>
      </c>
      <c r="M2423" s="105">
        <v>0</v>
      </c>
      <c r="N2423" s="106">
        <v>105150</v>
      </c>
      <c r="O2423" s="107">
        <v>0</v>
      </c>
      <c r="P2423" s="105">
        <v>0</v>
      </c>
      <c r="Q2423" s="105">
        <v>0</v>
      </c>
      <c r="R2423" s="106">
        <v>0</v>
      </c>
      <c r="S2423" s="107">
        <v>0</v>
      </c>
      <c r="T2423" s="105">
        <v>20275</v>
      </c>
      <c r="U2423" s="105">
        <v>0</v>
      </c>
      <c r="V2423" s="106">
        <v>0</v>
      </c>
      <c r="W2423" s="107">
        <v>0</v>
      </c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1706</v>
      </c>
      <c r="B2424" s="111" t="s">
        <v>1437</v>
      </c>
      <c r="C2424" s="112" t="s">
        <v>1438</v>
      </c>
      <c r="D2424" s="21">
        <f t="shared" si="74"/>
        <v>0</v>
      </c>
      <c r="E2424" s="24">
        <f t="shared" si="75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1706</v>
      </c>
      <c r="B2425" s="111" t="s">
        <v>1439</v>
      </c>
      <c r="C2425" s="112" t="s">
        <v>1440</v>
      </c>
      <c r="D2425" s="21">
        <f t="shared" si="74"/>
        <v>0</v>
      </c>
      <c r="E2425" s="24">
        <f t="shared" si="75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1706</v>
      </c>
      <c r="B2426" s="111" t="s">
        <v>13</v>
      </c>
      <c r="C2426" s="112" t="s">
        <v>1441</v>
      </c>
      <c r="D2426" s="21">
        <f t="shared" si="74"/>
        <v>0</v>
      </c>
      <c r="E2426" s="24">
        <f t="shared" si="75"/>
        <v>0</v>
      </c>
      <c r="F2426" s="104"/>
      <c r="G2426" s="104"/>
      <c r="H2426" s="113"/>
      <c r="I2426" s="113"/>
      <c r="J2426" s="106"/>
      <c r="K2426" s="107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1706</v>
      </c>
      <c r="B2427" s="111" t="s">
        <v>14</v>
      </c>
      <c r="C2427" s="112" t="s">
        <v>15</v>
      </c>
      <c r="D2427" s="21">
        <f t="shared" si="74"/>
        <v>0</v>
      </c>
      <c r="E2427" s="24">
        <f t="shared" si="75"/>
        <v>0</v>
      </c>
      <c r="F2427" s="104"/>
      <c r="G2427" s="104"/>
      <c r="H2427" s="105"/>
      <c r="I2427" s="105"/>
      <c r="J2427" s="31"/>
      <c r="K2427" s="32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1706</v>
      </c>
      <c r="B2428" s="111" t="s">
        <v>16</v>
      </c>
      <c r="C2428" s="112" t="s">
        <v>1442</v>
      </c>
      <c r="D2428" s="21">
        <f t="shared" si="74"/>
        <v>0</v>
      </c>
      <c r="E2428" s="24">
        <f t="shared" si="75"/>
        <v>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1706</v>
      </c>
      <c r="B2429" s="111" t="s">
        <v>17</v>
      </c>
      <c r="C2429" s="112" t="s">
        <v>1443</v>
      </c>
      <c r="D2429" s="21">
        <f t="shared" si="74"/>
        <v>0</v>
      </c>
      <c r="E2429" s="24">
        <f t="shared" si="75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1706</v>
      </c>
      <c r="B2430" s="111" t="s">
        <v>18</v>
      </c>
      <c r="C2430" s="112" t="s">
        <v>19</v>
      </c>
      <c r="D2430" s="21">
        <f t="shared" si="74"/>
        <v>0</v>
      </c>
      <c r="E2430" s="24">
        <f t="shared" si="75"/>
        <v>0</v>
      </c>
      <c r="F2430" s="104"/>
      <c r="G2430" s="104"/>
      <c r="H2430" s="113"/>
      <c r="I2430" s="113"/>
      <c r="J2430" s="106"/>
      <c r="K2430" s="107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1706</v>
      </c>
      <c r="B2431" s="111" t="s">
        <v>20</v>
      </c>
      <c r="C2431" s="112" t="s">
        <v>21</v>
      </c>
      <c r="D2431" s="21">
        <f t="shared" si="74"/>
        <v>0</v>
      </c>
      <c r="E2431" s="24">
        <f t="shared" si="75"/>
        <v>0</v>
      </c>
      <c r="F2431" s="104"/>
      <c r="G2431" s="104"/>
      <c r="H2431" s="105"/>
      <c r="I2431" s="105"/>
      <c r="J2431" s="31"/>
      <c r="K2431" s="32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1706</v>
      </c>
      <c r="B2432" s="111" t="s">
        <v>22</v>
      </c>
      <c r="C2432" s="112" t="s">
        <v>1444</v>
      </c>
      <c r="D2432" s="21">
        <f t="shared" si="74"/>
        <v>0</v>
      </c>
      <c r="E2432" s="24">
        <f t="shared" si="75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1706</v>
      </c>
      <c r="B2433" s="111" t="s">
        <v>23</v>
      </c>
      <c r="C2433" s="112" t="s">
        <v>1696</v>
      </c>
      <c r="D2433" s="21">
        <f t="shared" si="74"/>
        <v>0</v>
      </c>
      <c r="E2433" s="24">
        <f t="shared" si="75"/>
        <v>0</v>
      </c>
      <c r="F2433" s="104"/>
      <c r="G2433" s="104"/>
      <c r="H2433" s="113"/>
      <c r="I2433" s="113"/>
      <c r="J2433" s="106"/>
      <c r="K2433" s="107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1706</v>
      </c>
      <c r="B2434" s="111" t="s">
        <v>24</v>
      </c>
      <c r="C2434" s="112" t="s">
        <v>1445</v>
      </c>
      <c r="D2434" s="21">
        <f t="shared" si="74"/>
        <v>0</v>
      </c>
      <c r="E2434" s="24">
        <f t="shared" si="75"/>
        <v>0</v>
      </c>
      <c r="F2434" s="104"/>
      <c r="G2434" s="104"/>
      <c r="H2434" s="105"/>
      <c r="I2434" s="105"/>
      <c r="J2434" s="31"/>
      <c r="K2434" s="32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1706</v>
      </c>
      <c r="B2435" s="111" t="s">
        <v>25</v>
      </c>
      <c r="C2435" s="112" t="s">
        <v>26</v>
      </c>
      <c r="D2435" s="21">
        <f t="shared" ref="D2435:D2498" si="76">F2435+H2435+J2436+L2435+N2435+P2435+R2435+T2435+V2435+X2435+Z2435+AB2435</f>
        <v>9255801.3599999994</v>
      </c>
      <c r="E2435" s="24">
        <f t="shared" ref="E2435:E2498" si="77">G2435+I2435+K2436+M2435+O2435+Q2435+S2435+U2435+W2435+Y2435+AA2435+AC2435</f>
        <v>6899499.29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1706</v>
      </c>
      <c r="B2436" s="111" t="s">
        <v>27</v>
      </c>
      <c r="C2436" s="112" t="s">
        <v>1446</v>
      </c>
      <c r="D2436" s="21">
        <f t="shared" si="76"/>
        <v>85350932.040000007</v>
      </c>
      <c r="E2436" s="24">
        <f t="shared" si="77"/>
        <v>92221401.039999992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>
        <v>9255801.3599999994</v>
      </c>
      <c r="K2436" s="107">
        <v>6899499.29</v>
      </c>
      <c r="L2436" s="105">
        <v>13977461.609999999</v>
      </c>
      <c r="M2436" s="105">
        <v>13350387.91</v>
      </c>
      <c r="N2436" s="106">
        <v>10894187.09</v>
      </c>
      <c r="O2436" s="107">
        <v>9518039.2699999996</v>
      </c>
      <c r="P2436" s="105">
        <v>4030771.13</v>
      </c>
      <c r="Q2436" s="105">
        <v>5348854.79</v>
      </c>
      <c r="R2436" s="106">
        <v>18163928.620000001</v>
      </c>
      <c r="S2436" s="107">
        <v>22654154.149999999</v>
      </c>
      <c r="T2436" s="105">
        <v>4634360.6900000004</v>
      </c>
      <c r="U2436" s="105">
        <v>7737326.4000000004</v>
      </c>
      <c r="V2436" s="106">
        <v>4735106.95</v>
      </c>
      <c r="W2436" s="107">
        <v>12232995.07</v>
      </c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1706</v>
      </c>
      <c r="B2437" s="111" t="s">
        <v>28</v>
      </c>
      <c r="C2437" s="112" t="s">
        <v>1447</v>
      </c>
      <c r="D2437" s="21">
        <f t="shared" si="76"/>
        <v>15001863.84</v>
      </c>
      <c r="E2437" s="24">
        <f t="shared" si="77"/>
        <v>11271923.070000002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>
        <v>261568.78</v>
      </c>
      <c r="K2437" s="107">
        <v>3820755.05</v>
      </c>
      <c r="L2437" s="105">
        <v>3468101.29</v>
      </c>
      <c r="M2437" s="105">
        <v>2990631.34</v>
      </c>
      <c r="N2437" s="106">
        <v>3598495.13</v>
      </c>
      <c r="O2437" s="107">
        <v>156039.10999999999</v>
      </c>
      <c r="P2437" s="105">
        <v>89558.89</v>
      </c>
      <c r="Q2437" s="105">
        <v>410940.03</v>
      </c>
      <c r="R2437" s="106">
        <v>46664</v>
      </c>
      <c r="S2437" s="107">
        <v>2438888.33</v>
      </c>
      <c r="T2437" s="105">
        <v>135673.47</v>
      </c>
      <c r="U2437" s="105">
        <v>365445.21</v>
      </c>
      <c r="V2437" s="106">
        <v>1780987.37</v>
      </c>
      <c r="W2437" s="107">
        <v>2334507.08</v>
      </c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1706</v>
      </c>
      <c r="B2438" s="111" t="s">
        <v>29</v>
      </c>
      <c r="C2438" s="112" t="s">
        <v>1448</v>
      </c>
      <c r="D2438" s="21">
        <f t="shared" si="76"/>
        <v>676893.37</v>
      </c>
      <c r="E2438" s="24">
        <f t="shared" si="77"/>
        <v>1588.78</v>
      </c>
      <c r="F2438" s="104">
        <v>315548</v>
      </c>
      <c r="G2438" s="104">
        <v>0</v>
      </c>
      <c r="H2438" s="105">
        <v>117500</v>
      </c>
      <c r="I2438" s="105">
        <v>0</v>
      </c>
      <c r="J2438" s="106">
        <v>0</v>
      </c>
      <c r="K2438" s="107">
        <v>0</v>
      </c>
      <c r="L2438" s="105">
        <v>109373.34</v>
      </c>
      <c r="M2438" s="105">
        <v>0</v>
      </c>
      <c r="N2438" s="106">
        <v>2354.62</v>
      </c>
      <c r="O2438" s="107">
        <v>0</v>
      </c>
      <c r="P2438" s="105">
        <v>2820.3</v>
      </c>
      <c r="Q2438" s="105">
        <v>0</v>
      </c>
      <c r="R2438" s="106">
        <v>15462.25</v>
      </c>
      <c r="S2438" s="107">
        <v>0</v>
      </c>
      <c r="T2438" s="105">
        <v>28834</v>
      </c>
      <c r="U2438" s="105">
        <v>0</v>
      </c>
      <c r="V2438" s="106">
        <v>85000.86</v>
      </c>
      <c r="W2438" s="107">
        <v>0</v>
      </c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1706</v>
      </c>
      <c r="B2439" s="111" t="s">
        <v>30</v>
      </c>
      <c r="C2439" s="112" t="s">
        <v>1449</v>
      </c>
      <c r="D2439" s="21">
        <f t="shared" si="76"/>
        <v>3083410.6</v>
      </c>
      <c r="E2439" s="24">
        <f t="shared" si="77"/>
        <v>3711601.01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>
        <v>0</v>
      </c>
      <c r="K2439" s="107">
        <v>1588.78</v>
      </c>
      <c r="L2439" s="105">
        <v>0</v>
      </c>
      <c r="M2439" s="105">
        <v>1095911.21</v>
      </c>
      <c r="N2439" s="106">
        <v>0</v>
      </c>
      <c r="O2439" s="107">
        <v>74731.31</v>
      </c>
      <c r="P2439" s="105">
        <v>2101.6999999999998</v>
      </c>
      <c r="Q2439" s="105">
        <v>297803.74</v>
      </c>
      <c r="R2439" s="106">
        <v>3080508.9</v>
      </c>
      <c r="S2439" s="107">
        <v>2803.74</v>
      </c>
      <c r="T2439" s="105">
        <v>0</v>
      </c>
      <c r="U2439" s="105">
        <v>1519248.2</v>
      </c>
      <c r="V2439" s="106">
        <v>0</v>
      </c>
      <c r="W2439" s="107">
        <v>3691.59</v>
      </c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1706</v>
      </c>
      <c r="B2440" s="111" t="s">
        <v>31</v>
      </c>
      <c r="C2440" s="112" t="s">
        <v>1661</v>
      </c>
      <c r="D2440" s="21">
        <f t="shared" si="76"/>
        <v>56693.759999999995</v>
      </c>
      <c r="E2440" s="24">
        <f t="shared" si="77"/>
        <v>1373145.79</v>
      </c>
      <c r="F2440" s="104">
        <v>500</v>
      </c>
      <c r="G2440" s="104">
        <v>1345.79</v>
      </c>
      <c r="H2440" s="105">
        <v>23490</v>
      </c>
      <c r="I2440" s="105">
        <v>0</v>
      </c>
      <c r="J2440" s="106">
        <v>800</v>
      </c>
      <c r="K2440" s="107">
        <v>0</v>
      </c>
      <c r="L2440" s="105">
        <v>8674.67</v>
      </c>
      <c r="M2440" s="105">
        <v>0</v>
      </c>
      <c r="N2440" s="106">
        <v>1500</v>
      </c>
      <c r="O2440" s="107">
        <v>288684</v>
      </c>
      <c r="P2440" s="105">
        <v>1000</v>
      </c>
      <c r="Q2440" s="105">
        <v>291600</v>
      </c>
      <c r="R2440" s="106">
        <v>1500</v>
      </c>
      <c r="S2440" s="107">
        <v>291600</v>
      </c>
      <c r="T2440" s="105">
        <v>1000</v>
      </c>
      <c r="U2440" s="105">
        <v>494946</v>
      </c>
      <c r="V2440" s="106">
        <v>19029.09</v>
      </c>
      <c r="W2440" s="107">
        <v>4970</v>
      </c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1706</v>
      </c>
      <c r="B2441" s="111" t="s">
        <v>32</v>
      </c>
      <c r="C2441" s="112" t="s">
        <v>33</v>
      </c>
      <c r="D2441" s="21">
        <f t="shared" si="76"/>
        <v>0</v>
      </c>
      <c r="E2441" s="24">
        <f t="shared" si="77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1706</v>
      </c>
      <c r="B2442" s="111" t="s">
        <v>34</v>
      </c>
      <c r="C2442" s="112" t="s">
        <v>35</v>
      </c>
      <c r="D2442" s="21">
        <f t="shared" si="76"/>
        <v>463424</v>
      </c>
      <c r="E2442" s="24">
        <f t="shared" si="77"/>
        <v>40412</v>
      </c>
      <c r="F2442" s="104"/>
      <c r="G2442" s="104"/>
      <c r="H2442" s="113"/>
      <c r="I2442" s="113"/>
      <c r="J2442" s="106"/>
      <c r="K2442" s="107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1706</v>
      </c>
      <c r="B2443" s="111" t="s">
        <v>36</v>
      </c>
      <c r="C2443" s="112" t="s">
        <v>1450</v>
      </c>
      <c r="D2443" s="21">
        <f t="shared" si="76"/>
        <v>3509578</v>
      </c>
      <c r="E2443" s="24">
        <f t="shared" si="77"/>
        <v>4250079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31">
        <v>463424</v>
      </c>
      <c r="K2443" s="32">
        <v>40412</v>
      </c>
      <c r="L2443" s="105">
        <v>421400</v>
      </c>
      <c r="M2443" s="105">
        <v>26728</v>
      </c>
      <c r="N2443" s="106">
        <v>421400</v>
      </c>
      <c r="O2443" s="107">
        <v>589274</v>
      </c>
      <c r="P2443" s="113">
        <v>424600</v>
      </c>
      <c r="Q2443" s="113">
        <v>420900</v>
      </c>
      <c r="R2443" s="106">
        <v>424600</v>
      </c>
      <c r="S2443" s="107">
        <v>0</v>
      </c>
      <c r="T2443" s="105">
        <v>424900</v>
      </c>
      <c r="U2443" s="105">
        <v>0</v>
      </c>
      <c r="V2443" s="106">
        <v>464880</v>
      </c>
      <c r="W2443" s="107">
        <v>0</v>
      </c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1706</v>
      </c>
      <c r="B2444" s="111" t="s">
        <v>37</v>
      </c>
      <c r="C2444" s="112" t="s">
        <v>1451</v>
      </c>
      <c r="D2444" s="21">
        <f t="shared" si="76"/>
        <v>0</v>
      </c>
      <c r="E2444" s="24">
        <f t="shared" si="77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1706</v>
      </c>
      <c r="B2445" s="111" t="s">
        <v>38</v>
      </c>
      <c r="C2445" s="112" t="s">
        <v>1452</v>
      </c>
      <c r="D2445" s="21">
        <f t="shared" si="76"/>
        <v>0</v>
      </c>
      <c r="E2445" s="24">
        <f t="shared" si="77"/>
        <v>0</v>
      </c>
      <c r="F2445" s="104"/>
      <c r="G2445" s="104"/>
      <c r="H2445" s="113"/>
      <c r="I2445" s="113"/>
      <c r="J2445" s="106"/>
      <c r="K2445" s="107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1706</v>
      </c>
      <c r="B2446" s="111" t="s">
        <v>39</v>
      </c>
      <c r="C2446" s="112" t="s">
        <v>1453</v>
      </c>
      <c r="D2446" s="21">
        <f t="shared" si="76"/>
        <v>0</v>
      </c>
      <c r="E2446" s="24">
        <f t="shared" si="77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1706</v>
      </c>
      <c r="B2447" s="111" t="s">
        <v>40</v>
      </c>
      <c r="C2447" s="112" t="s">
        <v>1454</v>
      </c>
      <c r="D2447" s="21">
        <f t="shared" si="76"/>
        <v>0</v>
      </c>
      <c r="E2447" s="24">
        <f t="shared" si="77"/>
        <v>0</v>
      </c>
      <c r="F2447" s="104"/>
      <c r="G2447" s="104"/>
      <c r="H2447" s="105"/>
      <c r="I2447" s="105"/>
      <c r="J2447" s="31"/>
      <c r="K2447" s="32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1706</v>
      </c>
      <c r="B2448" s="111" t="s">
        <v>1455</v>
      </c>
      <c r="C2448" s="112" t="s">
        <v>56</v>
      </c>
      <c r="D2448" s="21">
        <f t="shared" si="76"/>
        <v>0</v>
      </c>
      <c r="E2448" s="24">
        <f t="shared" si="77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1706</v>
      </c>
      <c r="B2449" s="111" t="s">
        <v>1456</v>
      </c>
      <c r="C2449" s="112" t="s">
        <v>58</v>
      </c>
      <c r="D2449" s="21">
        <f t="shared" si="76"/>
        <v>0</v>
      </c>
      <c r="E2449" s="24">
        <f t="shared" si="77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>
        <v>0</v>
      </c>
      <c r="K2449" s="107">
        <v>0</v>
      </c>
      <c r="L2449" s="105">
        <v>0</v>
      </c>
      <c r="M2449" s="105">
        <v>0</v>
      </c>
      <c r="N2449" s="106">
        <v>0</v>
      </c>
      <c r="O2449" s="107">
        <v>0</v>
      </c>
      <c r="P2449" s="105">
        <v>0</v>
      </c>
      <c r="Q2449" s="105">
        <v>0</v>
      </c>
      <c r="R2449" s="106">
        <v>0</v>
      </c>
      <c r="S2449" s="107">
        <v>0</v>
      </c>
      <c r="T2449" s="105">
        <v>0</v>
      </c>
      <c r="U2449" s="105">
        <v>0</v>
      </c>
      <c r="V2449" s="106">
        <v>0</v>
      </c>
      <c r="W2449" s="107">
        <v>0</v>
      </c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1706</v>
      </c>
      <c r="B2450" s="111" t="s">
        <v>1457</v>
      </c>
      <c r="C2450" s="112" t="s">
        <v>59</v>
      </c>
      <c r="D2450" s="21">
        <f t="shared" si="76"/>
        <v>0</v>
      </c>
      <c r="E2450" s="24">
        <f t="shared" si="77"/>
        <v>0</v>
      </c>
      <c r="F2450" s="104"/>
      <c r="G2450" s="104"/>
      <c r="H2450" s="113"/>
      <c r="I2450" s="113"/>
      <c r="J2450" s="106"/>
      <c r="K2450" s="107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1706</v>
      </c>
      <c r="B2451" s="111" t="s">
        <v>1458</v>
      </c>
      <c r="C2451" s="112" t="s">
        <v>61</v>
      </c>
      <c r="D2451" s="21">
        <f t="shared" si="76"/>
        <v>26750</v>
      </c>
      <c r="E2451" s="24">
        <f t="shared" si="77"/>
        <v>28650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1706</v>
      </c>
      <c r="B2452" s="111" t="s">
        <v>1459</v>
      </c>
      <c r="C2452" s="112" t="s">
        <v>1460</v>
      </c>
      <c r="D2452" s="21">
        <f t="shared" si="76"/>
        <v>3298920</v>
      </c>
      <c r="E2452" s="24">
        <f t="shared" si="77"/>
        <v>3340470</v>
      </c>
      <c r="F2452" s="104">
        <v>24900</v>
      </c>
      <c r="G2452" s="104">
        <v>20400</v>
      </c>
      <c r="H2452" s="105">
        <v>28650</v>
      </c>
      <c r="I2452" s="105">
        <v>48200</v>
      </c>
      <c r="J2452" s="31">
        <v>26750</v>
      </c>
      <c r="K2452" s="32">
        <v>28650</v>
      </c>
      <c r="L2452" s="105">
        <v>28700</v>
      </c>
      <c r="M2452" s="105">
        <v>26750</v>
      </c>
      <c r="N2452" s="106">
        <v>21450</v>
      </c>
      <c r="O2452" s="107">
        <v>28700</v>
      </c>
      <c r="P2452" s="113">
        <v>21200</v>
      </c>
      <c r="Q2452" s="113">
        <v>0</v>
      </c>
      <c r="R2452" s="106">
        <v>20600</v>
      </c>
      <c r="S2452" s="107">
        <v>24700</v>
      </c>
      <c r="T2452" s="105">
        <v>1000</v>
      </c>
      <c r="U2452" s="105">
        <v>39450</v>
      </c>
      <c r="V2452" s="106">
        <v>150</v>
      </c>
      <c r="W2452" s="107">
        <v>0</v>
      </c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1706</v>
      </c>
      <c r="B2453" s="111" t="s">
        <v>1461</v>
      </c>
      <c r="C2453" s="112" t="s">
        <v>67</v>
      </c>
      <c r="D2453" s="21">
        <f t="shared" si="76"/>
        <v>19924348</v>
      </c>
      <c r="E2453" s="24">
        <f t="shared" si="77"/>
        <v>19866063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>
        <v>3152270</v>
      </c>
      <c r="K2453" s="107">
        <v>3152270</v>
      </c>
      <c r="L2453" s="105">
        <v>2379861</v>
      </c>
      <c r="M2453" s="105">
        <v>2379861</v>
      </c>
      <c r="N2453" s="106">
        <v>2213726</v>
      </c>
      <c r="O2453" s="107">
        <v>2213726</v>
      </c>
      <c r="P2453" s="105">
        <v>2363625</v>
      </c>
      <c r="Q2453" s="105">
        <v>2363625</v>
      </c>
      <c r="R2453" s="106">
        <v>2270795</v>
      </c>
      <c r="S2453" s="107">
        <v>2270795</v>
      </c>
      <c r="T2453" s="105">
        <v>2153813</v>
      </c>
      <c r="U2453" s="105">
        <v>2153813</v>
      </c>
      <c r="V2453" s="106">
        <v>2250625</v>
      </c>
      <c r="W2453" s="107">
        <v>2250625</v>
      </c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1706</v>
      </c>
      <c r="B2454" s="111" t="s">
        <v>1462</v>
      </c>
      <c r="C2454" s="112" t="s">
        <v>1463</v>
      </c>
      <c r="D2454" s="21">
        <f t="shared" si="76"/>
        <v>10348062.51</v>
      </c>
      <c r="E2454" s="24">
        <f t="shared" si="77"/>
        <v>8445656.0999999996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>
        <v>1187413</v>
      </c>
      <c r="K2454" s="107">
        <v>1129128</v>
      </c>
      <c r="L2454" s="105">
        <v>1029201</v>
      </c>
      <c r="M2454" s="105">
        <v>1596777</v>
      </c>
      <c r="N2454" s="106">
        <v>1117068</v>
      </c>
      <c r="O2454" s="107">
        <v>1009891</v>
      </c>
      <c r="P2454" s="105">
        <v>1438522.51</v>
      </c>
      <c r="Q2454" s="105">
        <v>994253.51</v>
      </c>
      <c r="R2454" s="106">
        <v>1359033</v>
      </c>
      <c r="S2454" s="107">
        <v>1360616</v>
      </c>
      <c r="T2454" s="105">
        <v>1205540</v>
      </c>
      <c r="U2454" s="105">
        <v>1628246</v>
      </c>
      <c r="V2454" s="106">
        <v>1576186</v>
      </c>
      <c r="W2454" s="107">
        <v>1030458.59</v>
      </c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1706</v>
      </c>
      <c r="B2455" s="111" t="s">
        <v>1464</v>
      </c>
      <c r="C2455" s="112" t="s">
        <v>1465</v>
      </c>
      <c r="D2455" s="21">
        <f t="shared" si="76"/>
        <v>37343</v>
      </c>
      <c r="E2455" s="24">
        <f t="shared" si="77"/>
        <v>10371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>
        <v>4162</v>
      </c>
      <c r="Q2455" s="105">
        <v>4162</v>
      </c>
      <c r="R2455" s="106">
        <v>5639</v>
      </c>
      <c r="S2455" s="107">
        <v>5639</v>
      </c>
      <c r="T2455" s="105">
        <v>9595</v>
      </c>
      <c r="U2455" s="105">
        <v>0</v>
      </c>
      <c r="V2455" s="106">
        <v>17947</v>
      </c>
      <c r="W2455" s="107">
        <v>570</v>
      </c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1706</v>
      </c>
      <c r="B2456" s="111" t="s">
        <v>1466</v>
      </c>
      <c r="C2456" s="112" t="s">
        <v>1467</v>
      </c>
      <c r="D2456" s="21">
        <f t="shared" si="76"/>
        <v>126986</v>
      </c>
      <c r="E2456" s="24">
        <f t="shared" si="77"/>
        <v>1271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>
        <v>31127</v>
      </c>
      <c r="Q2456" s="105">
        <v>0</v>
      </c>
      <c r="R2456" s="106">
        <v>13473</v>
      </c>
      <c r="S2456" s="107">
        <v>0</v>
      </c>
      <c r="T2456" s="105">
        <v>51827</v>
      </c>
      <c r="U2456" s="105">
        <v>0</v>
      </c>
      <c r="V2456" s="106">
        <v>30559</v>
      </c>
      <c r="W2456" s="107">
        <v>1271</v>
      </c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1706</v>
      </c>
      <c r="B2457" s="111" t="s">
        <v>1468</v>
      </c>
      <c r="C2457" s="112" t="s">
        <v>68</v>
      </c>
      <c r="D2457" s="21">
        <f t="shared" si="76"/>
        <v>142343.85</v>
      </c>
      <c r="E2457" s="24">
        <f t="shared" si="77"/>
        <v>142343.85</v>
      </c>
      <c r="F2457" s="104"/>
      <c r="G2457" s="104"/>
      <c r="H2457" s="113"/>
      <c r="I2457" s="113"/>
      <c r="J2457" s="106"/>
      <c r="K2457" s="107"/>
      <c r="L2457" s="113"/>
      <c r="M2457" s="113"/>
      <c r="N2457" s="31">
        <v>12</v>
      </c>
      <c r="O2457" s="32">
        <v>12</v>
      </c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1706</v>
      </c>
      <c r="B2458" s="111" t="s">
        <v>1469</v>
      </c>
      <c r="C2458" s="112" t="s">
        <v>1470</v>
      </c>
      <c r="D2458" s="21">
        <f t="shared" si="76"/>
        <v>381255.82999999996</v>
      </c>
      <c r="E2458" s="24">
        <f t="shared" si="77"/>
        <v>352160.05</v>
      </c>
      <c r="F2458" s="104"/>
      <c r="G2458" s="104"/>
      <c r="H2458" s="113">
        <v>8431</v>
      </c>
      <c r="I2458" s="113">
        <v>8431</v>
      </c>
      <c r="J2458" s="31">
        <v>142331.85</v>
      </c>
      <c r="K2458" s="32">
        <v>142331.85</v>
      </c>
      <c r="L2458" s="113">
        <v>120468.5</v>
      </c>
      <c r="M2458" s="113">
        <v>120468.5</v>
      </c>
      <c r="N2458" s="31">
        <v>7800.25</v>
      </c>
      <c r="O2458" s="32">
        <v>7800.25</v>
      </c>
      <c r="P2458" s="113">
        <v>63082.2</v>
      </c>
      <c r="Q2458" s="113">
        <v>63082.2</v>
      </c>
      <c r="R2458" s="31">
        <v>59481.25</v>
      </c>
      <c r="S2458" s="32">
        <v>59481.25</v>
      </c>
      <c r="T2458" s="113">
        <v>54489.35</v>
      </c>
      <c r="U2458" s="113">
        <v>54489.35</v>
      </c>
      <c r="V2458" s="31">
        <v>47950.53</v>
      </c>
      <c r="W2458" s="32">
        <v>18854.75</v>
      </c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1706</v>
      </c>
      <c r="B2459" s="111" t="s">
        <v>1471</v>
      </c>
      <c r="C2459" s="112" t="s">
        <v>1472</v>
      </c>
      <c r="D2459" s="21">
        <f t="shared" si="76"/>
        <v>325630.78000000003</v>
      </c>
      <c r="E2459" s="24">
        <f t="shared" si="77"/>
        <v>325630.78000000003</v>
      </c>
      <c r="F2459" s="104"/>
      <c r="G2459" s="104"/>
      <c r="H2459" s="105">
        <v>20496.349999999999</v>
      </c>
      <c r="I2459" s="105">
        <v>20496.349999999999</v>
      </c>
      <c r="J2459" s="31">
        <v>19552.75</v>
      </c>
      <c r="K2459" s="32">
        <v>19552.75</v>
      </c>
      <c r="L2459" s="105">
        <v>44934</v>
      </c>
      <c r="M2459" s="105">
        <v>44934</v>
      </c>
      <c r="N2459" s="106">
        <v>23211</v>
      </c>
      <c r="O2459" s="107">
        <v>23211</v>
      </c>
      <c r="P2459" s="113">
        <v>27927</v>
      </c>
      <c r="Q2459" s="113">
        <v>27927</v>
      </c>
      <c r="R2459" s="106">
        <v>26526</v>
      </c>
      <c r="S2459" s="107">
        <v>26526</v>
      </c>
      <c r="T2459" s="105">
        <v>38341.089999999997</v>
      </c>
      <c r="U2459" s="105">
        <v>38341.089999999997</v>
      </c>
      <c r="V2459" s="106">
        <v>144195.34</v>
      </c>
      <c r="W2459" s="107">
        <v>144195.34</v>
      </c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1706</v>
      </c>
      <c r="B2460" s="111" t="s">
        <v>1473</v>
      </c>
      <c r="C2460" s="112" t="s">
        <v>1474</v>
      </c>
      <c r="D2460" s="21">
        <f t="shared" si="76"/>
        <v>0</v>
      </c>
      <c r="E2460" s="24">
        <f t="shared" si="77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1706</v>
      </c>
      <c r="B2461" s="111" t="s">
        <v>1475</v>
      </c>
      <c r="C2461" s="112" t="s">
        <v>1476</v>
      </c>
      <c r="D2461" s="21">
        <f t="shared" si="76"/>
        <v>0</v>
      </c>
      <c r="E2461" s="24">
        <f t="shared" si="77"/>
        <v>0</v>
      </c>
      <c r="F2461" s="104"/>
      <c r="G2461" s="104"/>
      <c r="H2461" s="113"/>
      <c r="I2461" s="113"/>
      <c r="J2461" s="106"/>
      <c r="K2461" s="107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1706</v>
      </c>
      <c r="B2462" s="111" t="s">
        <v>1477</v>
      </c>
      <c r="C2462" s="112" t="s">
        <v>1478</v>
      </c>
      <c r="D2462" s="21">
        <f t="shared" si="76"/>
        <v>159158</v>
      </c>
      <c r="E2462" s="24">
        <f t="shared" si="77"/>
        <v>68695.25</v>
      </c>
      <c r="F2462" s="104"/>
      <c r="G2462" s="104"/>
      <c r="H2462" s="105"/>
      <c r="I2462" s="105"/>
      <c r="J2462" s="31"/>
      <c r="K2462" s="32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1706</v>
      </c>
      <c r="B2463" s="111" t="s">
        <v>1479</v>
      </c>
      <c r="C2463" s="112" t="s">
        <v>1480</v>
      </c>
      <c r="D2463" s="21">
        <f t="shared" si="76"/>
        <v>571658</v>
      </c>
      <c r="E2463" s="24">
        <f t="shared" si="77"/>
        <v>876218.94</v>
      </c>
      <c r="F2463" s="104">
        <v>46833</v>
      </c>
      <c r="G2463" s="104">
        <v>685</v>
      </c>
      <c r="H2463" s="105">
        <v>50588</v>
      </c>
      <c r="I2463" s="105">
        <v>1200</v>
      </c>
      <c r="J2463" s="106">
        <v>159158</v>
      </c>
      <c r="K2463" s="107">
        <v>68695.25</v>
      </c>
      <c r="L2463" s="105">
        <v>100711</v>
      </c>
      <c r="M2463" s="105">
        <v>10393.25</v>
      </c>
      <c r="N2463" s="106">
        <v>52346</v>
      </c>
      <c r="O2463" s="107">
        <v>765</v>
      </c>
      <c r="P2463" s="105">
        <v>66991</v>
      </c>
      <c r="Q2463" s="105">
        <v>309653.81</v>
      </c>
      <c r="R2463" s="106">
        <v>74556</v>
      </c>
      <c r="S2463" s="107">
        <v>234953.42</v>
      </c>
      <c r="T2463" s="105">
        <v>96840</v>
      </c>
      <c r="U2463" s="105">
        <v>203877.52</v>
      </c>
      <c r="V2463" s="106">
        <v>72629</v>
      </c>
      <c r="W2463" s="107">
        <v>114690.94</v>
      </c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1706</v>
      </c>
      <c r="B2464" s="111" t="s">
        <v>1481</v>
      </c>
      <c r="C2464" s="112" t="s">
        <v>1482</v>
      </c>
      <c r="D2464" s="21">
        <f t="shared" si="76"/>
        <v>179355</v>
      </c>
      <c r="E2464" s="24">
        <f t="shared" si="77"/>
        <v>247927.24999999997</v>
      </c>
      <c r="F2464" s="104">
        <v>22354</v>
      </c>
      <c r="G2464" s="104">
        <v>0</v>
      </c>
      <c r="H2464" s="105">
        <v>11957</v>
      </c>
      <c r="I2464" s="105">
        <v>0</v>
      </c>
      <c r="J2464" s="106">
        <v>10164</v>
      </c>
      <c r="K2464" s="107">
        <v>0</v>
      </c>
      <c r="L2464" s="105">
        <v>23407</v>
      </c>
      <c r="M2464" s="105">
        <v>0</v>
      </c>
      <c r="N2464" s="106">
        <v>5298</v>
      </c>
      <c r="O2464" s="107">
        <v>0</v>
      </c>
      <c r="P2464" s="105">
        <v>28089</v>
      </c>
      <c r="Q2464" s="105">
        <v>93983.84</v>
      </c>
      <c r="R2464" s="106">
        <v>17202</v>
      </c>
      <c r="S2464" s="107">
        <v>49360.78</v>
      </c>
      <c r="T2464" s="105">
        <v>56155</v>
      </c>
      <c r="U2464" s="105">
        <v>76086.039999999994</v>
      </c>
      <c r="V2464" s="106">
        <v>14893</v>
      </c>
      <c r="W2464" s="107">
        <v>28496.59</v>
      </c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1706</v>
      </c>
      <c r="B2465" s="111" t="s">
        <v>1483</v>
      </c>
      <c r="C2465" s="112" t="s">
        <v>1484</v>
      </c>
      <c r="D2465" s="21">
        <f t="shared" si="76"/>
        <v>9975</v>
      </c>
      <c r="E2465" s="24">
        <f t="shared" si="77"/>
        <v>15549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1706</v>
      </c>
      <c r="B2466" s="111" t="s">
        <v>1485</v>
      </c>
      <c r="C2466" s="112" t="s">
        <v>1486</v>
      </c>
      <c r="D2466" s="21">
        <f t="shared" si="76"/>
        <v>71262</v>
      </c>
      <c r="E2466" s="24">
        <f t="shared" si="77"/>
        <v>45947</v>
      </c>
      <c r="F2466" s="104">
        <v>0</v>
      </c>
      <c r="G2466" s="104">
        <v>0</v>
      </c>
      <c r="H2466" s="105">
        <v>16731</v>
      </c>
      <c r="I2466" s="105">
        <v>0</v>
      </c>
      <c r="J2466" s="106">
        <v>9975</v>
      </c>
      <c r="K2466" s="107">
        <v>15549</v>
      </c>
      <c r="L2466" s="105">
        <v>0</v>
      </c>
      <c r="M2466" s="105">
        <v>0</v>
      </c>
      <c r="N2466" s="106">
        <v>11084</v>
      </c>
      <c r="O2466" s="107">
        <v>12012</v>
      </c>
      <c r="P2466" s="105">
        <v>1621</v>
      </c>
      <c r="Q2466" s="105">
        <v>19862</v>
      </c>
      <c r="R2466" s="106">
        <v>4100</v>
      </c>
      <c r="S2466" s="107">
        <v>0</v>
      </c>
      <c r="T2466" s="105">
        <v>7978</v>
      </c>
      <c r="U2466" s="105">
        <v>7733</v>
      </c>
      <c r="V2466" s="106">
        <v>23147</v>
      </c>
      <c r="W2466" s="107">
        <v>0</v>
      </c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1706</v>
      </c>
      <c r="B2467" s="111" t="s">
        <v>1487</v>
      </c>
      <c r="C2467" s="112" t="s">
        <v>1488</v>
      </c>
      <c r="D2467" s="21">
        <f t="shared" si="76"/>
        <v>44077</v>
      </c>
      <c r="E2467" s="24">
        <f t="shared" si="77"/>
        <v>34305</v>
      </c>
      <c r="F2467" s="104">
        <v>4395</v>
      </c>
      <c r="G2467" s="104">
        <v>4280</v>
      </c>
      <c r="H2467" s="105">
        <v>5690</v>
      </c>
      <c r="I2467" s="105">
        <v>4805</v>
      </c>
      <c r="J2467" s="106">
        <v>6601</v>
      </c>
      <c r="K2467" s="107">
        <v>6340</v>
      </c>
      <c r="L2467" s="105">
        <v>5241</v>
      </c>
      <c r="M2467" s="105">
        <v>1555</v>
      </c>
      <c r="N2467" s="106">
        <v>6830</v>
      </c>
      <c r="O2467" s="107">
        <v>5620</v>
      </c>
      <c r="P2467" s="105">
        <v>7285</v>
      </c>
      <c r="Q2467" s="105">
        <v>0</v>
      </c>
      <c r="R2467" s="106">
        <v>4730</v>
      </c>
      <c r="S2467" s="107">
        <v>8530</v>
      </c>
      <c r="T2467" s="105">
        <v>4271</v>
      </c>
      <c r="U2467" s="105">
        <v>3505</v>
      </c>
      <c r="V2467" s="106">
        <v>5635</v>
      </c>
      <c r="W2467" s="107">
        <v>6010</v>
      </c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1706</v>
      </c>
      <c r="B2468" s="111" t="s">
        <v>1489</v>
      </c>
      <c r="C2468" s="112" t="s">
        <v>70</v>
      </c>
      <c r="D2468" s="21">
        <f t="shared" si="76"/>
        <v>0</v>
      </c>
      <c r="E2468" s="24">
        <f t="shared" si="77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1706</v>
      </c>
      <c r="B2469" s="111" t="s">
        <v>1490</v>
      </c>
      <c r="C2469" s="112" t="s">
        <v>1491</v>
      </c>
      <c r="D2469" s="21">
        <f t="shared" si="76"/>
        <v>0</v>
      </c>
      <c r="E2469" s="24">
        <f t="shared" si="77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1706</v>
      </c>
      <c r="B2470" s="111" t="s">
        <v>1492</v>
      </c>
      <c r="C2470" s="112" t="s">
        <v>1493</v>
      </c>
      <c r="D2470" s="21">
        <f t="shared" si="76"/>
        <v>337165.2</v>
      </c>
      <c r="E2470" s="24">
        <f t="shared" si="77"/>
        <v>4090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1706</v>
      </c>
      <c r="B2471" s="111" t="s">
        <v>1494</v>
      </c>
      <c r="C2471" s="112" t="s">
        <v>71</v>
      </c>
      <c r="D2471" s="21">
        <f t="shared" si="76"/>
        <v>1825561.43</v>
      </c>
      <c r="E2471" s="24">
        <f t="shared" si="77"/>
        <v>1583139.97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>
        <v>337165.2</v>
      </c>
      <c r="K2471" s="107">
        <v>4090</v>
      </c>
      <c r="L2471" s="105">
        <v>260218.25</v>
      </c>
      <c r="M2471" s="105">
        <v>289392.59999999998</v>
      </c>
      <c r="N2471" s="106">
        <v>197664.29</v>
      </c>
      <c r="O2471" s="107">
        <v>117721.55</v>
      </c>
      <c r="P2471" s="105">
        <v>181052.94</v>
      </c>
      <c r="Q2471" s="105">
        <v>239758.75</v>
      </c>
      <c r="R2471" s="106">
        <v>240666.96</v>
      </c>
      <c r="S2471" s="107">
        <v>158452.15</v>
      </c>
      <c r="T2471" s="105">
        <v>264455.3</v>
      </c>
      <c r="U2471" s="105">
        <v>242311.14</v>
      </c>
      <c r="V2471" s="106">
        <v>250674.53</v>
      </c>
      <c r="W2471" s="107">
        <v>142752.20000000001</v>
      </c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1706</v>
      </c>
      <c r="B2472" s="111" t="s">
        <v>1495</v>
      </c>
      <c r="C2472" s="112" t="s">
        <v>1496</v>
      </c>
      <c r="D2472" s="21">
        <f t="shared" si="76"/>
        <v>555193.39</v>
      </c>
      <c r="E2472" s="24">
        <f t="shared" si="77"/>
        <v>324322.60000000003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>
        <v>39519.71</v>
      </c>
      <c r="K2472" s="107">
        <v>52350.83</v>
      </c>
      <c r="L2472" s="105">
        <v>44767.58</v>
      </c>
      <c r="M2472" s="105">
        <v>0</v>
      </c>
      <c r="N2472" s="106">
        <v>20289.150000000001</v>
      </c>
      <c r="O2472" s="107">
        <v>81220.05</v>
      </c>
      <c r="P2472" s="105">
        <v>64032.75</v>
      </c>
      <c r="Q2472" s="105">
        <v>0</v>
      </c>
      <c r="R2472" s="106">
        <v>82178.22</v>
      </c>
      <c r="S2472" s="107">
        <v>33662.949999999997</v>
      </c>
      <c r="T2472" s="105">
        <v>83291.5</v>
      </c>
      <c r="U2472" s="105">
        <v>116908.97</v>
      </c>
      <c r="V2472" s="106">
        <v>141009.29</v>
      </c>
      <c r="W2472" s="107">
        <v>48563.81</v>
      </c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1706</v>
      </c>
      <c r="B2473" s="111" t="s">
        <v>1497</v>
      </c>
      <c r="C2473" s="112" t="s">
        <v>1498</v>
      </c>
      <c r="D2473" s="21">
        <f t="shared" si="76"/>
        <v>41789</v>
      </c>
      <c r="E2473" s="24">
        <f t="shared" si="77"/>
        <v>41789</v>
      </c>
      <c r="F2473" s="104">
        <v>4742</v>
      </c>
      <c r="G2473" s="104">
        <v>4742</v>
      </c>
      <c r="H2473" s="105">
        <v>3872</v>
      </c>
      <c r="I2473" s="105">
        <v>3872</v>
      </c>
      <c r="J2473" s="106">
        <v>6954</v>
      </c>
      <c r="K2473" s="107">
        <v>6954</v>
      </c>
      <c r="L2473" s="105">
        <v>3402</v>
      </c>
      <c r="M2473" s="105">
        <v>3402</v>
      </c>
      <c r="N2473" s="106">
        <v>2729</v>
      </c>
      <c r="O2473" s="107">
        <v>2729</v>
      </c>
      <c r="P2473" s="105">
        <v>10558</v>
      </c>
      <c r="Q2473" s="105">
        <v>10558</v>
      </c>
      <c r="R2473" s="106">
        <v>6263</v>
      </c>
      <c r="S2473" s="107">
        <v>6263</v>
      </c>
      <c r="T2473" s="105">
        <v>2803</v>
      </c>
      <c r="U2473" s="105">
        <v>2803</v>
      </c>
      <c r="V2473" s="106">
        <v>7420</v>
      </c>
      <c r="W2473" s="107">
        <v>7420</v>
      </c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1706</v>
      </c>
      <c r="B2474" s="111" t="s">
        <v>1499</v>
      </c>
      <c r="C2474" s="112" t="s">
        <v>1500</v>
      </c>
      <c r="D2474" s="21">
        <f t="shared" si="76"/>
        <v>34332</v>
      </c>
      <c r="E2474" s="24">
        <f t="shared" si="77"/>
        <v>34332</v>
      </c>
      <c r="F2474" s="104"/>
      <c r="G2474" s="104"/>
      <c r="H2474" s="105"/>
      <c r="I2474" s="105"/>
      <c r="J2474" s="106"/>
      <c r="K2474" s="107"/>
      <c r="L2474" s="105">
        <v>3299</v>
      </c>
      <c r="M2474" s="105">
        <v>3299</v>
      </c>
      <c r="N2474" s="106"/>
      <c r="O2474" s="107"/>
      <c r="P2474" s="105">
        <v>2445</v>
      </c>
      <c r="Q2474" s="105">
        <v>2445</v>
      </c>
      <c r="R2474" s="106">
        <v>6397</v>
      </c>
      <c r="S2474" s="107">
        <v>6397</v>
      </c>
      <c r="T2474" s="105">
        <v>11481</v>
      </c>
      <c r="U2474" s="105">
        <v>11481</v>
      </c>
      <c r="V2474" s="106">
        <v>10710</v>
      </c>
      <c r="W2474" s="107">
        <v>10710</v>
      </c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1706</v>
      </c>
      <c r="B2475" s="111" t="s">
        <v>1501</v>
      </c>
      <c r="C2475" s="112" t="s">
        <v>1502</v>
      </c>
      <c r="D2475" s="21">
        <f t="shared" si="76"/>
        <v>0</v>
      </c>
      <c r="E2475" s="24">
        <f t="shared" si="77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1706</v>
      </c>
      <c r="B2476" s="111" t="s">
        <v>1503</v>
      </c>
      <c r="C2476" s="112" t="s">
        <v>1504</v>
      </c>
      <c r="D2476" s="21">
        <f t="shared" si="76"/>
        <v>0</v>
      </c>
      <c r="E2476" s="24">
        <f t="shared" si="77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1706</v>
      </c>
      <c r="B2477" s="111" t="s">
        <v>1505</v>
      </c>
      <c r="C2477" s="112" t="s">
        <v>1662</v>
      </c>
      <c r="D2477" s="21">
        <f t="shared" si="76"/>
        <v>0</v>
      </c>
      <c r="E2477" s="24">
        <f t="shared" si="77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1706</v>
      </c>
      <c r="B2478" s="111" t="s">
        <v>1506</v>
      </c>
      <c r="C2478" s="112" t="s">
        <v>1507</v>
      </c>
      <c r="D2478" s="21">
        <f t="shared" si="76"/>
        <v>71022</v>
      </c>
      <c r="E2478" s="24">
        <f t="shared" si="77"/>
        <v>71022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1706</v>
      </c>
      <c r="B2479" s="111" t="s">
        <v>1508</v>
      </c>
      <c r="C2479" s="112" t="s">
        <v>1509</v>
      </c>
      <c r="D2479" s="21">
        <f t="shared" si="76"/>
        <v>479253</v>
      </c>
      <c r="E2479" s="24">
        <f t="shared" si="77"/>
        <v>479253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>
        <v>71022</v>
      </c>
      <c r="K2479" s="107">
        <v>71022</v>
      </c>
      <c r="L2479" s="105">
        <v>66263</v>
      </c>
      <c r="M2479" s="105">
        <v>66263</v>
      </c>
      <c r="N2479" s="106">
        <v>53722</v>
      </c>
      <c r="O2479" s="107">
        <v>53722</v>
      </c>
      <c r="P2479" s="105">
        <v>54016</v>
      </c>
      <c r="Q2479" s="105">
        <v>54016</v>
      </c>
      <c r="R2479" s="106">
        <v>59766</v>
      </c>
      <c r="S2479" s="107">
        <v>59766</v>
      </c>
      <c r="T2479" s="105">
        <v>49544</v>
      </c>
      <c r="U2479" s="105">
        <v>49544</v>
      </c>
      <c r="V2479" s="106">
        <v>56827</v>
      </c>
      <c r="W2479" s="107">
        <v>56827</v>
      </c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1706</v>
      </c>
      <c r="B2480" s="111" t="s">
        <v>1510</v>
      </c>
      <c r="C2480" s="112" t="s">
        <v>1511</v>
      </c>
      <c r="D2480" s="21">
        <f t="shared" si="76"/>
        <v>0</v>
      </c>
      <c r="E2480" s="24">
        <f t="shared" si="77"/>
        <v>0</v>
      </c>
      <c r="F2480" s="104"/>
      <c r="G2480" s="104"/>
      <c r="H2480" s="113"/>
      <c r="I2480" s="113"/>
      <c r="J2480" s="106"/>
      <c r="K2480" s="107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1706</v>
      </c>
      <c r="B2481" s="111" t="s">
        <v>1512</v>
      </c>
      <c r="C2481" s="112" t="s">
        <v>1513</v>
      </c>
      <c r="D2481" s="21">
        <f t="shared" si="76"/>
        <v>8431</v>
      </c>
      <c r="E2481" s="24">
        <f t="shared" si="77"/>
        <v>22068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1706</v>
      </c>
      <c r="B2482" s="111" t="s">
        <v>1514</v>
      </c>
      <c r="C2482" s="112" t="s">
        <v>1515</v>
      </c>
      <c r="D2482" s="21">
        <f t="shared" si="76"/>
        <v>161741</v>
      </c>
      <c r="E2482" s="24">
        <f t="shared" si="77"/>
        <v>135946</v>
      </c>
      <c r="F2482" s="104">
        <v>22068</v>
      </c>
      <c r="G2482" s="104">
        <v>0</v>
      </c>
      <c r="H2482" s="113">
        <v>39926</v>
      </c>
      <c r="I2482" s="113">
        <v>45109</v>
      </c>
      <c r="J2482" s="31">
        <v>8431</v>
      </c>
      <c r="K2482" s="32">
        <v>22068</v>
      </c>
      <c r="L2482" s="113">
        <v>13612</v>
      </c>
      <c r="M2482" s="113">
        <v>0</v>
      </c>
      <c r="N2482" s="31">
        <v>3492</v>
      </c>
      <c r="O2482" s="32">
        <v>43924</v>
      </c>
      <c r="P2482" s="113">
        <v>18598</v>
      </c>
      <c r="Q2482" s="113">
        <v>18045</v>
      </c>
      <c r="R2482" s="31">
        <v>16968</v>
      </c>
      <c r="S2482" s="32">
        <v>0</v>
      </c>
      <c r="T2482" s="113">
        <v>21628</v>
      </c>
      <c r="U2482" s="113">
        <v>6433</v>
      </c>
      <c r="V2482" s="31">
        <v>25449</v>
      </c>
      <c r="W2482" s="32">
        <v>22435</v>
      </c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1706</v>
      </c>
      <c r="B2483" s="111" t="s">
        <v>1516</v>
      </c>
      <c r="C2483" s="112" t="s">
        <v>57</v>
      </c>
      <c r="D2483" s="21">
        <f t="shared" si="76"/>
        <v>0</v>
      </c>
      <c r="E2483" s="24">
        <f t="shared" si="77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1706</v>
      </c>
      <c r="B2484" s="111" t="s">
        <v>1517</v>
      </c>
      <c r="C2484" s="112" t="s">
        <v>1518</v>
      </c>
      <c r="D2484" s="21">
        <f t="shared" si="76"/>
        <v>0</v>
      </c>
      <c r="E2484" s="24">
        <f t="shared" si="77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1706</v>
      </c>
      <c r="B2485" s="111" t="s">
        <v>1519</v>
      </c>
      <c r="C2485" s="112" t="s">
        <v>60</v>
      </c>
      <c r="D2485" s="21">
        <f t="shared" si="76"/>
        <v>0</v>
      </c>
      <c r="E2485" s="24">
        <f t="shared" si="77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1706</v>
      </c>
      <c r="B2486" s="111" t="s">
        <v>1520</v>
      </c>
      <c r="C2486" s="112" t="s">
        <v>62</v>
      </c>
      <c r="D2486" s="21">
        <f t="shared" si="76"/>
        <v>72579</v>
      </c>
      <c r="E2486" s="24">
        <f t="shared" si="77"/>
        <v>5760</v>
      </c>
      <c r="F2486" s="104"/>
      <c r="G2486" s="104"/>
      <c r="H2486" s="105"/>
      <c r="I2486" s="105"/>
      <c r="J2486" s="31"/>
      <c r="K2486" s="32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1706</v>
      </c>
      <c r="B2487" s="111" t="s">
        <v>1521</v>
      </c>
      <c r="C2487" s="112" t="s">
        <v>1522</v>
      </c>
      <c r="D2487" s="21">
        <f t="shared" si="76"/>
        <v>507093.13000000006</v>
      </c>
      <c r="E2487" s="24">
        <f t="shared" si="77"/>
        <v>153169.13</v>
      </c>
      <c r="F2487" s="104">
        <v>63976</v>
      </c>
      <c r="G2487" s="104">
        <v>7898</v>
      </c>
      <c r="H2487" s="113">
        <v>72096</v>
      </c>
      <c r="I2487" s="113">
        <v>11994</v>
      </c>
      <c r="J2487" s="106">
        <v>72579</v>
      </c>
      <c r="K2487" s="107">
        <v>5760</v>
      </c>
      <c r="L2487" s="113">
        <v>62696</v>
      </c>
      <c r="M2487" s="113">
        <v>13340</v>
      </c>
      <c r="N2487" s="31">
        <v>80485.5</v>
      </c>
      <c r="O2487" s="32">
        <v>18580.5</v>
      </c>
      <c r="P2487" s="105">
        <v>51514.46</v>
      </c>
      <c r="Q2487" s="105">
        <v>13909.46</v>
      </c>
      <c r="R2487" s="31">
        <v>53350.5</v>
      </c>
      <c r="S2487" s="32">
        <v>26928.5</v>
      </c>
      <c r="T2487" s="113">
        <v>49497.97</v>
      </c>
      <c r="U2487" s="113">
        <v>30118.97</v>
      </c>
      <c r="V2487" s="31">
        <v>43467.7</v>
      </c>
      <c r="W2487" s="32">
        <v>30399.7</v>
      </c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1706</v>
      </c>
      <c r="B2488" s="111" t="s">
        <v>1523</v>
      </c>
      <c r="C2488" s="112" t="s">
        <v>1524</v>
      </c>
      <c r="D2488" s="21">
        <f t="shared" si="76"/>
        <v>96723</v>
      </c>
      <c r="E2488" s="24">
        <f t="shared" si="77"/>
        <v>14199</v>
      </c>
      <c r="F2488" s="104">
        <v>9026</v>
      </c>
      <c r="G2488" s="104">
        <v>0</v>
      </c>
      <c r="H2488" s="105">
        <v>21931</v>
      </c>
      <c r="I2488" s="105">
        <v>1909</v>
      </c>
      <c r="J2488" s="31">
        <v>30009</v>
      </c>
      <c r="K2488" s="32">
        <v>0</v>
      </c>
      <c r="L2488" s="105">
        <v>10184</v>
      </c>
      <c r="M2488" s="105">
        <v>2524</v>
      </c>
      <c r="N2488" s="106">
        <v>13291</v>
      </c>
      <c r="O2488" s="107">
        <v>8358</v>
      </c>
      <c r="P2488" s="113">
        <v>5461</v>
      </c>
      <c r="Q2488" s="113">
        <v>0</v>
      </c>
      <c r="R2488" s="106">
        <v>7124</v>
      </c>
      <c r="S2488" s="107">
        <v>0</v>
      </c>
      <c r="T2488" s="105">
        <v>15246</v>
      </c>
      <c r="U2488" s="105">
        <v>0</v>
      </c>
      <c r="V2488" s="106">
        <v>14460</v>
      </c>
      <c r="W2488" s="107">
        <v>1408</v>
      </c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1706</v>
      </c>
      <c r="B2489" s="111" t="s">
        <v>1525</v>
      </c>
      <c r="C2489" s="112" t="s">
        <v>1526</v>
      </c>
      <c r="D2489" s="21">
        <f t="shared" si="76"/>
        <v>0</v>
      </c>
      <c r="E2489" s="24">
        <f t="shared" si="77"/>
        <v>0</v>
      </c>
      <c r="F2489" s="104"/>
      <c r="G2489" s="104"/>
      <c r="H2489" s="113"/>
      <c r="I2489" s="113"/>
      <c r="J2489" s="106"/>
      <c r="K2489" s="107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1706</v>
      </c>
      <c r="B2490" s="111" t="s">
        <v>1527</v>
      </c>
      <c r="C2490" s="112" t="s">
        <v>1528</v>
      </c>
      <c r="D2490" s="21">
        <f t="shared" si="76"/>
        <v>0</v>
      </c>
      <c r="E2490" s="24">
        <f t="shared" si="77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1706</v>
      </c>
      <c r="B2491" s="111" t="s">
        <v>1529</v>
      </c>
      <c r="C2491" s="112" t="s">
        <v>1530</v>
      </c>
      <c r="D2491" s="21">
        <f t="shared" si="76"/>
        <v>0</v>
      </c>
      <c r="E2491" s="24">
        <f t="shared" si="77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1706</v>
      </c>
      <c r="B2492" s="111" t="s">
        <v>1531</v>
      </c>
      <c r="C2492" s="112" t="s">
        <v>1532</v>
      </c>
      <c r="D2492" s="21">
        <f t="shared" si="76"/>
        <v>0</v>
      </c>
      <c r="E2492" s="24">
        <f t="shared" si="77"/>
        <v>0</v>
      </c>
      <c r="F2492" s="104"/>
      <c r="G2492" s="104"/>
      <c r="H2492" s="105"/>
      <c r="I2492" s="105"/>
      <c r="J2492" s="31"/>
      <c r="K2492" s="32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1706</v>
      </c>
      <c r="B2493" s="111" t="s">
        <v>1533</v>
      </c>
      <c r="C2493" s="112" t="s">
        <v>69</v>
      </c>
      <c r="D2493" s="21">
        <f t="shared" si="76"/>
        <v>0</v>
      </c>
      <c r="E2493" s="24">
        <f t="shared" si="77"/>
        <v>0</v>
      </c>
      <c r="F2493" s="104"/>
      <c r="G2493" s="104"/>
      <c r="H2493" s="113"/>
      <c r="I2493" s="113"/>
      <c r="J2493" s="106"/>
      <c r="K2493" s="107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1706</v>
      </c>
      <c r="B2494" s="111" t="s">
        <v>1534</v>
      </c>
      <c r="C2494" s="112" t="s">
        <v>1535</v>
      </c>
      <c r="D2494" s="21">
        <f t="shared" si="76"/>
        <v>0</v>
      </c>
      <c r="E2494" s="24">
        <f t="shared" si="77"/>
        <v>0</v>
      </c>
      <c r="F2494" s="104"/>
      <c r="G2494" s="104"/>
      <c r="H2494" s="105"/>
      <c r="I2494" s="105"/>
      <c r="J2494" s="31"/>
      <c r="K2494" s="32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1706</v>
      </c>
      <c r="B2495" s="111" t="s">
        <v>1536</v>
      </c>
      <c r="C2495" s="112" t="s">
        <v>1537</v>
      </c>
      <c r="D2495" s="21">
        <f t="shared" si="76"/>
        <v>2333</v>
      </c>
      <c r="E2495" s="24">
        <f t="shared" si="77"/>
        <v>0</v>
      </c>
      <c r="F2495" s="104"/>
      <c r="G2495" s="104"/>
      <c r="H2495" s="113"/>
      <c r="I2495" s="113"/>
      <c r="J2495" s="106"/>
      <c r="K2495" s="107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1706</v>
      </c>
      <c r="B2496" s="111" t="s">
        <v>1538</v>
      </c>
      <c r="C2496" s="112" t="s">
        <v>1539</v>
      </c>
      <c r="D2496" s="21">
        <f t="shared" si="76"/>
        <v>102820</v>
      </c>
      <c r="E2496" s="24">
        <f t="shared" si="77"/>
        <v>77499</v>
      </c>
      <c r="F2496" s="104">
        <v>6473</v>
      </c>
      <c r="G2496" s="104">
        <v>5225</v>
      </c>
      <c r="H2496" s="113">
        <v>14866</v>
      </c>
      <c r="I2496" s="113">
        <v>0</v>
      </c>
      <c r="J2496" s="31">
        <v>2333</v>
      </c>
      <c r="K2496" s="32">
        <v>0</v>
      </c>
      <c r="L2496" s="113">
        <v>7702</v>
      </c>
      <c r="M2496" s="113">
        <v>18520</v>
      </c>
      <c r="N2496" s="31">
        <v>1195</v>
      </c>
      <c r="O2496" s="32">
        <v>3073</v>
      </c>
      <c r="P2496" s="113">
        <v>6393</v>
      </c>
      <c r="Q2496" s="113">
        <v>4349</v>
      </c>
      <c r="R2496" s="31">
        <v>11435</v>
      </c>
      <c r="S2496" s="32">
        <v>14016</v>
      </c>
      <c r="T2496" s="113">
        <v>29888</v>
      </c>
      <c r="U2496" s="113">
        <v>21349</v>
      </c>
      <c r="V2496" s="31">
        <v>5748</v>
      </c>
      <c r="W2496" s="32">
        <v>10967</v>
      </c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1706</v>
      </c>
      <c r="B2497" s="111" t="s">
        <v>1540</v>
      </c>
      <c r="C2497" s="112" t="s">
        <v>1541</v>
      </c>
      <c r="D2497" s="21">
        <f t="shared" si="76"/>
        <v>179702</v>
      </c>
      <c r="E2497" s="24">
        <f t="shared" si="77"/>
        <v>123027</v>
      </c>
      <c r="F2497" s="104">
        <v>7935</v>
      </c>
      <c r="G2497" s="104">
        <v>1375</v>
      </c>
      <c r="H2497" s="113">
        <v>30398</v>
      </c>
      <c r="I2497" s="113">
        <v>17187</v>
      </c>
      <c r="J2497" s="31">
        <v>19120</v>
      </c>
      <c r="K2497" s="32">
        <v>0</v>
      </c>
      <c r="L2497" s="113">
        <v>16765</v>
      </c>
      <c r="M2497" s="113">
        <v>37561</v>
      </c>
      <c r="N2497" s="31">
        <v>22356</v>
      </c>
      <c r="O2497" s="32">
        <v>14954</v>
      </c>
      <c r="P2497" s="113">
        <v>18377</v>
      </c>
      <c r="Q2497" s="113">
        <v>1804</v>
      </c>
      <c r="R2497" s="31">
        <v>0</v>
      </c>
      <c r="S2497" s="32">
        <v>29236</v>
      </c>
      <c r="T2497" s="113">
        <v>12694</v>
      </c>
      <c r="U2497" s="113">
        <v>10187</v>
      </c>
      <c r="V2497" s="31">
        <v>15515</v>
      </c>
      <c r="W2497" s="32">
        <v>9053</v>
      </c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1706</v>
      </c>
      <c r="B2498" s="111" t="s">
        <v>1542</v>
      </c>
      <c r="C2498" s="112" t="s">
        <v>1543</v>
      </c>
      <c r="D2498" s="21">
        <f t="shared" si="76"/>
        <v>262049</v>
      </c>
      <c r="E2498" s="24">
        <f t="shared" si="77"/>
        <v>289406.33</v>
      </c>
      <c r="F2498" s="104">
        <v>30702</v>
      </c>
      <c r="G2498" s="104">
        <v>3448</v>
      </c>
      <c r="H2498" s="113">
        <v>32304</v>
      </c>
      <c r="I2498" s="113">
        <v>1440</v>
      </c>
      <c r="J2498" s="31">
        <v>55662</v>
      </c>
      <c r="K2498" s="32">
        <v>1670</v>
      </c>
      <c r="L2498" s="113">
        <v>27974</v>
      </c>
      <c r="M2498" s="113">
        <v>103279</v>
      </c>
      <c r="N2498" s="31">
        <v>46673</v>
      </c>
      <c r="O2498" s="32">
        <v>50374</v>
      </c>
      <c r="P2498" s="113">
        <v>31920</v>
      </c>
      <c r="Q2498" s="113">
        <v>35624</v>
      </c>
      <c r="R2498" s="31">
        <v>26509</v>
      </c>
      <c r="S2498" s="32">
        <v>1653</v>
      </c>
      <c r="T2498" s="113">
        <v>28707</v>
      </c>
      <c r="U2498" s="113">
        <v>88376</v>
      </c>
      <c r="V2498" s="31">
        <v>34731</v>
      </c>
      <c r="W2498" s="32">
        <v>2165</v>
      </c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1706</v>
      </c>
      <c r="B2499" s="111" t="s">
        <v>1544</v>
      </c>
      <c r="C2499" s="112" t="s">
        <v>1545</v>
      </c>
      <c r="D2499" s="21">
        <f t="shared" ref="D2499:D2562" si="78">F2499+H2499+J2500+L2499+N2499+P2499+R2499+T2499+V2499+X2499+Z2499+AB2499</f>
        <v>65521</v>
      </c>
      <c r="E2499" s="24">
        <f t="shared" ref="E2499:E2562" si="79">G2499+I2499+K2500+M2499+O2499+Q2499+S2499+U2499+W2499+Y2499+AA2499+AC2499</f>
        <v>52772.67</v>
      </c>
      <c r="F2499" s="104">
        <v>2394</v>
      </c>
      <c r="G2499" s="104">
        <v>3954.2</v>
      </c>
      <c r="H2499" s="113">
        <v>15847</v>
      </c>
      <c r="I2499" s="113">
        <v>0</v>
      </c>
      <c r="J2499" s="31">
        <v>2529</v>
      </c>
      <c r="K2499" s="32">
        <v>3047.33</v>
      </c>
      <c r="L2499" s="113">
        <v>7299</v>
      </c>
      <c r="M2499" s="113">
        <v>22587.47</v>
      </c>
      <c r="N2499" s="31">
        <v>6379</v>
      </c>
      <c r="O2499" s="32">
        <v>3854.12</v>
      </c>
      <c r="P2499" s="113">
        <v>4971</v>
      </c>
      <c r="Q2499" s="113">
        <v>5973.88</v>
      </c>
      <c r="R2499" s="31">
        <v>4873</v>
      </c>
      <c r="S2499" s="32">
        <v>0</v>
      </c>
      <c r="T2499" s="113">
        <v>6190</v>
      </c>
      <c r="U2499" s="113">
        <v>16403</v>
      </c>
      <c r="V2499" s="31">
        <v>14152</v>
      </c>
      <c r="W2499" s="32">
        <v>0</v>
      </c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1706</v>
      </c>
      <c r="B2500" s="111" t="s">
        <v>1546</v>
      </c>
      <c r="C2500" s="112" t="s">
        <v>1547</v>
      </c>
      <c r="D2500" s="21">
        <f t="shared" si="78"/>
        <v>19770</v>
      </c>
      <c r="E2500" s="24">
        <f t="shared" si="79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31">
        <v>3416</v>
      </c>
      <c r="K2500" s="32">
        <v>0</v>
      </c>
      <c r="L2500" s="105">
        <v>1650</v>
      </c>
      <c r="M2500" s="105">
        <v>0</v>
      </c>
      <c r="N2500" s="106">
        <v>226</v>
      </c>
      <c r="O2500" s="107">
        <v>0</v>
      </c>
      <c r="P2500" s="113">
        <v>592</v>
      </c>
      <c r="Q2500" s="113">
        <v>0</v>
      </c>
      <c r="R2500" s="106">
        <v>5597</v>
      </c>
      <c r="S2500" s="107">
        <v>0</v>
      </c>
      <c r="T2500" s="105">
        <v>341</v>
      </c>
      <c r="U2500" s="105">
        <v>0</v>
      </c>
      <c r="V2500" s="106">
        <v>1337</v>
      </c>
      <c r="W2500" s="107">
        <v>0</v>
      </c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1706</v>
      </c>
      <c r="B2501" s="111" t="s">
        <v>1548</v>
      </c>
      <c r="C2501" s="112" t="s">
        <v>1549</v>
      </c>
      <c r="D2501" s="21">
        <f t="shared" si="78"/>
        <v>5219</v>
      </c>
      <c r="E2501" s="24">
        <f t="shared" si="79"/>
        <v>0</v>
      </c>
      <c r="F2501" s="104">
        <v>0</v>
      </c>
      <c r="G2501" s="104">
        <v>0</v>
      </c>
      <c r="H2501" s="113">
        <v>0</v>
      </c>
      <c r="I2501" s="113">
        <v>0</v>
      </c>
      <c r="J2501" s="106">
        <v>8285</v>
      </c>
      <c r="K2501" s="107">
        <v>0</v>
      </c>
      <c r="L2501" s="113">
        <v>2867</v>
      </c>
      <c r="M2501" s="113">
        <v>0</v>
      </c>
      <c r="N2501" s="31">
        <v>0</v>
      </c>
      <c r="O2501" s="32">
        <v>0</v>
      </c>
      <c r="P2501" s="105">
        <v>0</v>
      </c>
      <c r="Q2501" s="105">
        <v>0</v>
      </c>
      <c r="R2501" s="31">
        <v>0</v>
      </c>
      <c r="S2501" s="32">
        <v>0</v>
      </c>
      <c r="T2501" s="113">
        <v>0</v>
      </c>
      <c r="U2501" s="113">
        <v>0</v>
      </c>
      <c r="V2501" s="31">
        <v>2352</v>
      </c>
      <c r="W2501" s="32">
        <v>0</v>
      </c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1706</v>
      </c>
      <c r="B2502" s="111" t="s">
        <v>41</v>
      </c>
      <c r="C2502" s="112" t="s">
        <v>1550</v>
      </c>
      <c r="D2502" s="21">
        <f t="shared" si="78"/>
        <v>0</v>
      </c>
      <c r="E2502" s="24">
        <f t="shared" si="79"/>
        <v>0</v>
      </c>
      <c r="F2502" s="104"/>
      <c r="G2502" s="104"/>
      <c r="H2502" s="105"/>
      <c r="I2502" s="105"/>
      <c r="J2502" s="31"/>
      <c r="K2502" s="32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1706</v>
      </c>
      <c r="B2503" s="111" t="s">
        <v>42</v>
      </c>
      <c r="C2503" s="112" t="s">
        <v>1551</v>
      </c>
      <c r="D2503" s="21">
        <f t="shared" si="78"/>
        <v>0</v>
      </c>
      <c r="E2503" s="24">
        <f t="shared" si="79"/>
        <v>4685.45</v>
      </c>
      <c r="F2503" s="104">
        <v>0</v>
      </c>
      <c r="G2503" s="104">
        <v>0</v>
      </c>
      <c r="H2503" s="105">
        <v>0</v>
      </c>
      <c r="I2503" s="105">
        <v>0</v>
      </c>
      <c r="J2503" s="106">
        <v>0</v>
      </c>
      <c r="K2503" s="107">
        <v>0</v>
      </c>
      <c r="L2503" s="105">
        <v>0</v>
      </c>
      <c r="M2503" s="105">
        <v>0</v>
      </c>
      <c r="N2503" s="106">
        <v>0</v>
      </c>
      <c r="O2503" s="107">
        <v>0</v>
      </c>
      <c r="P2503" s="105">
        <v>0</v>
      </c>
      <c r="Q2503" s="105">
        <v>0</v>
      </c>
      <c r="R2503" s="106">
        <v>0</v>
      </c>
      <c r="S2503" s="107">
        <v>0</v>
      </c>
      <c r="T2503" s="105">
        <v>0</v>
      </c>
      <c r="U2503" s="105">
        <v>0</v>
      </c>
      <c r="V2503" s="106">
        <v>0</v>
      </c>
      <c r="W2503" s="107">
        <v>4685.45</v>
      </c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1706</v>
      </c>
      <c r="B2504" s="111" t="s">
        <v>43</v>
      </c>
      <c r="C2504" s="112" t="s">
        <v>44</v>
      </c>
      <c r="D2504" s="21">
        <f t="shared" si="78"/>
        <v>0</v>
      </c>
      <c r="E2504" s="24">
        <f t="shared" si="79"/>
        <v>197700</v>
      </c>
      <c r="F2504" s="104">
        <v>0</v>
      </c>
      <c r="G2504" s="104">
        <v>0</v>
      </c>
      <c r="H2504" s="113">
        <v>0</v>
      </c>
      <c r="I2504" s="113">
        <v>0</v>
      </c>
      <c r="J2504" s="106">
        <v>0</v>
      </c>
      <c r="K2504" s="107">
        <v>0</v>
      </c>
      <c r="L2504" s="113">
        <v>0</v>
      </c>
      <c r="M2504" s="113">
        <v>94500</v>
      </c>
      <c r="N2504" s="31">
        <v>0</v>
      </c>
      <c r="O2504" s="32">
        <v>0</v>
      </c>
      <c r="P2504" s="105">
        <v>0</v>
      </c>
      <c r="Q2504" s="105">
        <v>0</v>
      </c>
      <c r="R2504" s="31">
        <v>0</v>
      </c>
      <c r="S2504" s="32">
        <v>0</v>
      </c>
      <c r="T2504" s="113">
        <v>0</v>
      </c>
      <c r="U2504" s="113">
        <v>0</v>
      </c>
      <c r="V2504" s="31">
        <v>0</v>
      </c>
      <c r="W2504" s="32">
        <v>103200</v>
      </c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1706</v>
      </c>
      <c r="B2505" s="111" t="s">
        <v>45</v>
      </c>
      <c r="C2505" s="112" t="s">
        <v>1552</v>
      </c>
      <c r="D2505" s="21">
        <f t="shared" si="78"/>
        <v>10200.57</v>
      </c>
      <c r="E2505" s="24">
        <f t="shared" si="79"/>
        <v>30250.31</v>
      </c>
      <c r="F2505" s="104"/>
      <c r="G2505" s="104"/>
      <c r="H2505" s="113">
        <v>21.25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>
        <v>0</v>
      </c>
      <c r="S2505" s="32">
        <v>0</v>
      </c>
      <c r="T2505" s="113">
        <v>0</v>
      </c>
      <c r="U2505" s="113">
        <v>0</v>
      </c>
      <c r="V2505" s="31">
        <v>0</v>
      </c>
      <c r="W2505" s="32">
        <v>0</v>
      </c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1706</v>
      </c>
      <c r="B2506" s="111" t="s">
        <v>46</v>
      </c>
      <c r="C2506" s="112" t="s">
        <v>1553</v>
      </c>
      <c r="D2506" s="21">
        <f t="shared" si="78"/>
        <v>128182.45999999999</v>
      </c>
      <c r="E2506" s="24">
        <f t="shared" si="79"/>
        <v>903999.67999999993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>
        <v>10179.32</v>
      </c>
      <c r="K2506" s="32">
        <v>30250.31</v>
      </c>
      <c r="L2506" s="113">
        <v>960.72</v>
      </c>
      <c r="M2506" s="113">
        <v>6818.2</v>
      </c>
      <c r="N2506" s="31">
        <v>0</v>
      </c>
      <c r="O2506" s="32">
        <v>11006.62</v>
      </c>
      <c r="P2506" s="113">
        <v>11648.83</v>
      </c>
      <c r="Q2506" s="113">
        <v>0</v>
      </c>
      <c r="R2506" s="31">
        <v>35672.92</v>
      </c>
      <c r="S2506" s="32">
        <v>0</v>
      </c>
      <c r="T2506" s="113">
        <v>27459.75</v>
      </c>
      <c r="U2506" s="113">
        <v>9161.52</v>
      </c>
      <c r="V2506" s="31">
        <v>12456.75</v>
      </c>
      <c r="W2506" s="32">
        <v>23171.49</v>
      </c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1706</v>
      </c>
      <c r="B2507" s="111" t="s">
        <v>47</v>
      </c>
      <c r="C2507" s="112" t="s">
        <v>1554</v>
      </c>
      <c r="D2507" s="21">
        <f t="shared" si="78"/>
        <v>8346928.8100000005</v>
      </c>
      <c r="E2507" s="24">
        <f t="shared" si="79"/>
        <v>7514465.8100000005</v>
      </c>
      <c r="F2507" s="104">
        <v>7802942</v>
      </c>
      <c r="G2507" s="104">
        <v>0</v>
      </c>
      <c r="H2507" s="113">
        <v>0</v>
      </c>
      <c r="I2507" s="113">
        <v>1823430</v>
      </c>
      <c r="J2507" s="31">
        <v>0</v>
      </c>
      <c r="K2507" s="32">
        <v>833483</v>
      </c>
      <c r="L2507" s="113">
        <v>0</v>
      </c>
      <c r="M2507" s="113">
        <v>870987</v>
      </c>
      <c r="N2507" s="31">
        <v>0</v>
      </c>
      <c r="O2507" s="32">
        <v>849194</v>
      </c>
      <c r="P2507" s="113">
        <v>0</v>
      </c>
      <c r="Q2507" s="113">
        <v>1029546</v>
      </c>
      <c r="R2507" s="31">
        <v>0</v>
      </c>
      <c r="S2507" s="32">
        <v>838521</v>
      </c>
      <c r="T2507" s="113">
        <v>0</v>
      </c>
      <c r="U2507" s="113">
        <v>744092</v>
      </c>
      <c r="V2507" s="31">
        <v>0</v>
      </c>
      <c r="W2507" s="32">
        <v>814709</v>
      </c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1706</v>
      </c>
      <c r="B2508" s="111" t="s">
        <v>48</v>
      </c>
      <c r="C2508" s="112" t="s">
        <v>1555</v>
      </c>
      <c r="D2508" s="21">
        <f t="shared" si="78"/>
        <v>4452318.3100000005</v>
      </c>
      <c r="E2508" s="24">
        <f t="shared" si="79"/>
        <v>4450409.3100000005</v>
      </c>
      <c r="F2508" s="104"/>
      <c r="G2508" s="104"/>
      <c r="H2508" s="113">
        <v>469943.41</v>
      </c>
      <c r="I2508" s="113">
        <v>468034.41</v>
      </c>
      <c r="J2508" s="31">
        <v>543986.81000000006</v>
      </c>
      <c r="K2508" s="32">
        <v>543986.81000000006</v>
      </c>
      <c r="L2508" s="113">
        <v>724050.07</v>
      </c>
      <c r="M2508" s="113">
        <v>724050.07</v>
      </c>
      <c r="N2508" s="31">
        <v>647109.30000000005</v>
      </c>
      <c r="O2508" s="32">
        <v>647109.30000000005</v>
      </c>
      <c r="P2508" s="113">
        <v>454024.3</v>
      </c>
      <c r="Q2508" s="113">
        <v>454024.3</v>
      </c>
      <c r="R2508" s="31">
        <v>747075.12</v>
      </c>
      <c r="S2508" s="32">
        <v>747075.12</v>
      </c>
      <c r="T2508" s="113">
        <v>854798.52</v>
      </c>
      <c r="U2508" s="113">
        <v>854798.52</v>
      </c>
      <c r="V2508" s="31">
        <v>555317.59</v>
      </c>
      <c r="W2508" s="32">
        <v>555317.59</v>
      </c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1706</v>
      </c>
      <c r="B2509" s="111" t="s">
        <v>49</v>
      </c>
      <c r="C2509" s="112" t="s">
        <v>1556</v>
      </c>
      <c r="D2509" s="21">
        <f t="shared" si="78"/>
        <v>0</v>
      </c>
      <c r="E2509" s="24">
        <f t="shared" si="79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1706</v>
      </c>
      <c r="B2510" s="111" t="s">
        <v>50</v>
      </c>
      <c r="C2510" s="112" t="s">
        <v>1557</v>
      </c>
      <c r="D2510" s="21">
        <f t="shared" si="78"/>
        <v>0</v>
      </c>
      <c r="E2510" s="24">
        <f t="shared" si="79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1706</v>
      </c>
      <c r="B2511" s="111" t="s">
        <v>1558</v>
      </c>
      <c r="C2511" s="112" t="s">
        <v>1559</v>
      </c>
      <c r="D2511" s="21">
        <f t="shared" si="78"/>
        <v>1320645.8</v>
      </c>
      <c r="E2511" s="24">
        <f t="shared" si="79"/>
        <v>1384123.85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1706</v>
      </c>
      <c r="B2512" s="111" t="s">
        <v>51</v>
      </c>
      <c r="C2512" s="112" t="s">
        <v>1560</v>
      </c>
      <c r="D2512" s="21">
        <f t="shared" si="78"/>
        <v>10345643.209999999</v>
      </c>
      <c r="E2512" s="24">
        <f t="shared" si="79"/>
        <v>9233575.5099999998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31">
        <v>1320645.8</v>
      </c>
      <c r="K2512" s="32">
        <v>1384123.85</v>
      </c>
      <c r="L2512" s="105">
        <v>1384123.85</v>
      </c>
      <c r="M2512" s="105">
        <v>1431012.05</v>
      </c>
      <c r="N2512" s="106">
        <v>1431012.05</v>
      </c>
      <c r="O2512" s="107">
        <v>1489821.8</v>
      </c>
      <c r="P2512" s="113">
        <v>1489821.8</v>
      </c>
      <c r="Q2512" s="113">
        <v>1525546.55</v>
      </c>
      <c r="R2512" s="106">
        <v>1525546.55</v>
      </c>
      <c r="S2512" s="107">
        <v>1550647.45</v>
      </c>
      <c r="T2512" s="105">
        <v>1550647.45</v>
      </c>
      <c r="U2512" s="105">
        <v>132131.16</v>
      </c>
      <c r="V2512" s="106">
        <v>132131.16</v>
      </c>
      <c r="W2512" s="107">
        <v>133176.6</v>
      </c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1706</v>
      </c>
      <c r="B2513" s="111" t="s">
        <v>52</v>
      </c>
      <c r="C2513" s="112" t="s">
        <v>1561</v>
      </c>
      <c r="D2513" s="21">
        <f t="shared" si="78"/>
        <v>2701820.75</v>
      </c>
      <c r="E2513" s="24">
        <f t="shared" si="79"/>
        <v>2379242.5100000002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106">
        <v>358536.65</v>
      </c>
      <c r="K2513" s="107">
        <v>387045.2</v>
      </c>
      <c r="L2513" s="113">
        <v>387045.2</v>
      </c>
      <c r="M2513" s="113">
        <v>394322.2</v>
      </c>
      <c r="N2513" s="31">
        <v>394322.2</v>
      </c>
      <c r="O2513" s="32">
        <v>399008.55</v>
      </c>
      <c r="P2513" s="105">
        <v>399008.55</v>
      </c>
      <c r="Q2513" s="105">
        <v>404196.5</v>
      </c>
      <c r="R2513" s="31">
        <v>404196.5</v>
      </c>
      <c r="S2513" s="32">
        <v>410964.3</v>
      </c>
      <c r="T2513" s="113">
        <v>410964.3</v>
      </c>
      <c r="U2513" s="113">
        <v>35827.199999999997</v>
      </c>
      <c r="V2513" s="31">
        <v>35827.199999999997</v>
      </c>
      <c r="W2513" s="32">
        <v>36871.360000000001</v>
      </c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1706</v>
      </c>
      <c r="B2514" s="111" t="s">
        <v>1697</v>
      </c>
      <c r="C2514" s="112" t="s">
        <v>1562</v>
      </c>
      <c r="D2514" s="21">
        <f t="shared" si="78"/>
        <v>287.85000000000002</v>
      </c>
      <c r="E2514" s="24">
        <f t="shared" si="79"/>
        <v>1097.01</v>
      </c>
      <c r="F2514" s="104"/>
      <c r="G2514" s="104"/>
      <c r="H2514" s="105"/>
      <c r="I2514" s="105"/>
      <c r="J2514" s="31"/>
      <c r="K2514" s="32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287.85000000000002</v>
      </c>
      <c r="V2514" s="106">
        <v>287.85000000000002</v>
      </c>
      <c r="W2514" s="107">
        <v>809.16</v>
      </c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1706</v>
      </c>
      <c r="B2515" s="111" t="s">
        <v>1698</v>
      </c>
      <c r="C2515" s="112" t="s">
        <v>1663</v>
      </c>
      <c r="D2515" s="21">
        <f t="shared" si="78"/>
        <v>0</v>
      </c>
      <c r="E2515" s="24">
        <f t="shared" si="79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1706</v>
      </c>
      <c r="B2516" s="111" t="s">
        <v>53</v>
      </c>
      <c r="C2516" s="112" t="s">
        <v>1563</v>
      </c>
      <c r="D2516" s="21">
        <f t="shared" si="78"/>
        <v>0</v>
      </c>
      <c r="E2516" s="24">
        <f t="shared" si="79"/>
        <v>0</v>
      </c>
      <c r="F2516" s="104"/>
      <c r="G2516" s="104"/>
      <c r="H2516" s="113"/>
      <c r="I2516" s="113"/>
      <c r="J2516" s="106"/>
      <c r="K2516" s="107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1706</v>
      </c>
      <c r="B2517" s="111" t="s">
        <v>54</v>
      </c>
      <c r="C2517" s="112" t="s">
        <v>55</v>
      </c>
      <c r="D2517" s="21">
        <f t="shared" si="78"/>
        <v>0</v>
      </c>
      <c r="E2517" s="24">
        <f t="shared" si="79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1706</v>
      </c>
      <c r="B2518" s="111" t="s">
        <v>63</v>
      </c>
      <c r="C2518" s="112" t="s">
        <v>64</v>
      </c>
      <c r="D2518" s="21">
        <f t="shared" si="78"/>
        <v>0</v>
      </c>
      <c r="E2518" s="24">
        <f t="shared" si="79"/>
        <v>0</v>
      </c>
      <c r="F2518" s="104"/>
      <c r="G2518" s="104"/>
      <c r="H2518" s="105"/>
      <c r="I2518" s="105"/>
      <c r="J2518" s="31"/>
      <c r="K2518" s="32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1706</v>
      </c>
      <c r="B2519" s="111" t="s">
        <v>65</v>
      </c>
      <c r="C2519" s="112" t="s">
        <v>66</v>
      </c>
      <c r="D2519" s="21">
        <f t="shared" si="78"/>
        <v>0</v>
      </c>
      <c r="E2519" s="24">
        <f t="shared" si="79"/>
        <v>0</v>
      </c>
      <c r="F2519" s="104"/>
      <c r="G2519" s="104"/>
      <c r="H2519" s="113"/>
      <c r="I2519" s="113"/>
      <c r="J2519" s="106"/>
      <c r="K2519" s="107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1706</v>
      </c>
      <c r="B2520" s="111" t="s">
        <v>72</v>
      </c>
      <c r="C2520" s="112" t="s">
        <v>73</v>
      </c>
      <c r="D2520" s="21">
        <f t="shared" si="78"/>
        <v>0</v>
      </c>
      <c r="E2520" s="24">
        <f t="shared" si="79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1706</v>
      </c>
      <c r="B2521" s="111" t="s">
        <v>74</v>
      </c>
      <c r="C2521" s="112" t="s">
        <v>75</v>
      </c>
      <c r="D2521" s="21">
        <f t="shared" si="78"/>
        <v>0</v>
      </c>
      <c r="E2521" s="24">
        <f t="shared" si="79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1706</v>
      </c>
      <c r="B2522" s="111" t="s">
        <v>76</v>
      </c>
      <c r="C2522" s="112" t="s">
        <v>77</v>
      </c>
      <c r="D2522" s="21">
        <f t="shared" si="78"/>
        <v>0</v>
      </c>
      <c r="E2522" s="24">
        <f t="shared" si="79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1706</v>
      </c>
      <c r="B2523" s="111" t="s">
        <v>78</v>
      </c>
      <c r="C2523" s="112" t="s">
        <v>79</v>
      </c>
      <c r="D2523" s="21">
        <f t="shared" si="78"/>
        <v>0</v>
      </c>
      <c r="E2523" s="24">
        <f t="shared" si="79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1706</v>
      </c>
      <c r="B2524" s="111" t="s">
        <v>80</v>
      </c>
      <c r="C2524" s="112" t="s">
        <v>81</v>
      </c>
      <c r="D2524" s="21">
        <f t="shared" si="78"/>
        <v>459577.9</v>
      </c>
      <c r="E2524" s="24">
        <f t="shared" si="79"/>
        <v>911780.71</v>
      </c>
      <c r="F2524" s="104"/>
      <c r="G2524" s="104"/>
      <c r="H2524" s="105"/>
      <c r="I2524" s="105"/>
      <c r="J2524" s="31"/>
      <c r="K2524" s="32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1706</v>
      </c>
      <c r="B2525" s="111" t="s">
        <v>82</v>
      </c>
      <c r="C2525" s="112" t="s">
        <v>83</v>
      </c>
      <c r="D2525" s="21">
        <f t="shared" si="78"/>
        <v>7238335.25</v>
      </c>
      <c r="E2525" s="24">
        <f t="shared" si="79"/>
        <v>7037346.5899999999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106">
        <v>459577.9</v>
      </c>
      <c r="K2525" s="107">
        <v>911780.71</v>
      </c>
      <c r="L2525" s="113">
        <v>1304852.95</v>
      </c>
      <c r="M2525" s="113">
        <v>882556.51</v>
      </c>
      <c r="N2525" s="31">
        <v>1000642.21</v>
      </c>
      <c r="O2525" s="32">
        <v>922589.22</v>
      </c>
      <c r="P2525" s="105">
        <v>886040.68</v>
      </c>
      <c r="Q2525" s="105">
        <v>1220548.3799999999</v>
      </c>
      <c r="R2525" s="31">
        <v>448756.8</v>
      </c>
      <c r="S2525" s="32">
        <v>735916.91</v>
      </c>
      <c r="T2525" s="113">
        <v>939265.37</v>
      </c>
      <c r="U2525" s="113">
        <v>917552.48</v>
      </c>
      <c r="V2525" s="31">
        <v>1071195.1100000001</v>
      </c>
      <c r="W2525" s="32">
        <v>951993.26</v>
      </c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1706</v>
      </c>
      <c r="B2526" s="111" t="s">
        <v>84</v>
      </c>
      <c r="C2526" s="112" t="s">
        <v>85</v>
      </c>
      <c r="D2526" s="21">
        <f t="shared" si="78"/>
        <v>226975</v>
      </c>
      <c r="E2526" s="24">
        <f t="shared" si="79"/>
        <v>243796.98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1706</v>
      </c>
      <c r="B2527" s="111" t="s">
        <v>86</v>
      </c>
      <c r="C2527" s="112" t="s">
        <v>87</v>
      </c>
      <c r="D2527" s="21">
        <f t="shared" si="78"/>
        <v>3830338.4699999997</v>
      </c>
      <c r="E2527" s="24">
        <f t="shared" si="79"/>
        <v>3616232.4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31">
        <v>226975</v>
      </c>
      <c r="K2527" s="32">
        <v>243796.98</v>
      </c>
      <c r="L2527" s="105">
        <v>460034.04</v>
      </c>
      <c r="M2527" s="105">
        <v>328725.38</v>
      </c>
      <c r="N2527" s="106">
        <v>300938.3</v>
      </c>
      <c r="O2527" s="107">
        <v>407151.88</v>
      </c>
      <c r="P2527" s="113">
        <v>479673.88</v>
      </c>
      <c r="Q2527" s="113">
        <v>432781.22</v>
      </c>
      <c r="R2527" s="106">
        <v>317094.5</v>
      </c>
      <c r="S2527" s="107">
        <v>440028.39</v>
      </c>
      <c r="T2527" s="105">
        <v>407755.3</v>
      </c>
      <c r="U2527" s="105">
        <v>475659.19</v>
      </c>
      <c r="V2527" s="106">
        <v>415568.25</v>
      </c>
      <c r="W2527" s="107">
        <v>396390.81</v>
      </c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1706</v>
      </c>
      <c r="B2528" s="111" t="s">
        <v>88</v>
      </c>
      <c r="C2528" s="112" t="s">
        <v>89</v>
      </c>
      <c r="D2528" s="21">
        <f t="shared" si="78"/>
        <v>2297161</v>
      </c>
      <c r="E2528" s="24">
        <f t="shared" si="79"/>
        <v>2222229.4000000004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106">
        <v>453795</v>
      </c>
      <c r="K2528" s="107">
        <v>363558.5</v>
      </c>
      <c r="L2528" s="113">
        <v>154420</v>
      </c>
      <c r="M2528" s="113">
        <v>262565.40000000002</v>
      </c>
      <c r="N2528" s="31">
        <v>125593</v>
      </c>
      <c r="O2528" s="32">
        <v>175507.5</v>
      </c>
      <c r="P2528" s="105">
        <v>197584</v>
      </c>
      <c r="Q2528" s="105">
        <v>220519.6</v>
      </c>
      <c r="R2528" s="31">
        <v>260520</v>
      </c>
      <c r="S2528" s="32">
        <v>237445.6</v>
      </c>
      <c r="T2528" s="113">
        <v>517371</v>
      </c>
      <c r="U2528" s="113">
        <v>481926.8</v>
      </c>
      <c r="V2528" s="31">
        <v>159643</v>
      </c>
      <c r="W2528" s="32">
        <v>245222.1</v>
      </c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1706</v>
      </c>
      <c r="B2529" s="111" t="s">
        <v>90</v>
      </c>
      <c r="C2529" s="112" t="s">
        <v>91</v>
      </c>
      <c r="D2529" s="21">
        <f t="shared" si="78"/>
        <v>26058.799999999999</v>
      </c>
      <c r="E2529" s="24">
        <f t="shared" si="79"/>
        <v>37093.89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1706</v>
      </c>
      <c r="B2530" s="111" t="s">
        <v>92</v>
      </c>
      <c r="C2530" s="112" t="s">
        <v>93</v>
      </c>
      <c r="D2530" s="21">
        <f t="shared" si="78"/>
        <v>433572.42</v>
      </c>
      <c r="E2530" s="24">
        <f t="shared" si="79"/>
        <v>487532.45999999996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>
        <v>26058.799999999999</v>
      </c>
      <c r="K2530" s="32">
        <v>37093.89</v>
      </c>
      <c r="L2530" s="113">
        <v>17243.68</v>
      </c>
      <c r="M2530" s="113">
        <v>28056</v>
      </c>
      <c r="N2530" s="31">
        <v>56416</v>
      </c>
      <c r="O2530" s="32">
        <v>22460.799999999999</v>
      </c>
      <c r="P2530" s="113">
        <v>40160</v>
      </c>
      <c r="Q2530" s="113">
        <v>146383.24</v>
      </c>
      <c r="R2530" s="31">
        <v>25075</v>
      </c>
      <c r="S2530" s="32">
        <v>15210</v>
      </c>
      <c r="T2530" s="113">
        <v>192192.74</v>
      </c>
      <c r="U2530" s="113">
        <v>58559.54</v>
      </c>
      <c r="V2530" s="31">
        <v>8635</v>
      </c>
      <c r="W2530" s="32">
        <v>142967.72</v>
      </c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1706</v>
      </c>
      <c r="B2531" s="111" t="s">
        <v>94</v>
      </c>
      <c r="C2531" s="112" t="s">
        <v>95</v>
      </c>
      <c r="D2531" s="21">
        <f t="shared" si="78"/>
        <v>0</v>
      </c>
      <c r="E2531" s="24">
        <f t="shared" si="79"/>
        <v>105800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1706</v>
      </c>
      <c r="B2532" s="111" t="s">
        <v>96</v>
      </c>
      <c r="C2532" s="112" t="s">
        <v>97</v>
      </c>
      <c r="D2532" s="21">
        <f t="shared" si="78"/>
        <v>153350</v>
      </c>
      <c r="E2532" s="24">
        <f t="shared" si="79"/>
        <v>91455</v>
      </c>
      <c r="F2532" s="104">
        <v>91250</v>
      </c>
      <c r="G2532" s="104">
        <v>0</v>
      </c>
      <c r="H2532" s="113">
        <v>14550</v>
      </c>
      <c r="I2532" s="113">
        <v>0</v>
      </c>
      <c r="J2532" s="31">
        <v>0</v>
      </c>
      <c r="K2532" s="32">
        <v>105800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>
        <v>33900</v>
      </c>
      <c r="W2532" s="32">
        <v>33900</v>
      </c>
      <c r="X2532" s="113"/>
      <c r="Y2532" s="113"/>
      <c r="Z2532" s="31"/>
      <c r="AA2532" s="32"/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1706</v>
      </c>
      <c r="B2533" s="111" t="s">
        <v>98</v>
      </c>
      <c r="C2533" s="112" t="s">
        <v>99</v>
      </c>
      <c r="D2533" s="21">
        <f t="shared" si="78"/>
        <v>661865</v>
      </c>
      <c r="E2533" s="24">
        <f t="shared" si="79"/>
        <v>637670.40000000002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31">
        <v>13650</v>
      </c>
      <c r="K2533" s="32">
        <v>57555</v>
      </c>
      <c r="L2533" s="105">
        <v>24568</v>
      </c>
      <c r="M2533" s="105">
        <v>53068</v>
      </c>
      <c r="N2533" s="106">
        <v>0</v>
      </c>
      <c r="O2533" s="107">
        <v>2450</v>
      </c>
      <c r="P2533" s="113">
        <v>108880</v>
      </c>
      <c r="Q2533" s="113">
        <v>151502.39999999999</v>
      </c>
      <c r="R2533" s="106">
        <v>71486</v>
      </c>
      <c r="S2533" s="107">
        <v>46558</v>
      </c>
      <c r="T2533" s="105">
        <v>84450</v>
      </c>
      <c r="U2533" s="105">
        <v>124728.6</v>
      </c>
      <c r="V2533" s="106">
        <v>67400</v>
      </c>
      <c r="W2533" s="107">
        <v>57617</v>
      </c>
      <c r="X2533" s="105"/>
      <c r="Y2533" s="105"/>
      <c r="Z2533" s="106"/>
      <c r="AA2533" s="107"/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1706</v>
      </c>
      <c r="B2534" s="111" t="s">
        <v>100</v>
      </c>
      <c r="C2534" s="112" t="s">
        <v>101</v>
      </c>
      <c r="D2534" s="21">
        <f t="shared" si="78"/>
        <v>87036.3</v>
      </c>
      <c r="E2534" s="24">
        <f t="shared" si="79"/>
        <v>87036.3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106">
        <v>49800</v>
      </c>
      <c r="K2534" s="107">
        <v>49800</v>
      </c>
      <c r="L2534" s="113">
        <v>42100</v>
      </c>
      <c r="M2534" s="113">
        <v>42100</v>
      </c>
      <c r="N2534" s="31"/>
      <c r="O2534" s="32"/>
      <c r="P2534" s="105"/>
      <c r="Q2534" s="105"/>
      <c r="R2534" s="31"/>
      <c r="S2534" s="32"/>
      <c r="T2534" s="113">
        <v>9600</v>
      </c>
      <c r="U2534" s="113">
        <v>9600</v>
      </c>
      <c r="V2534" s="31">
        <v>7200</v>
      </c>
      <c r="W2534" s="32">
        <v>7200</v>
      </c>
      <c r="X2534" s="113"/>
      <c r="Y2534" s="113"/>
      <c r="Z2534" s="31"/>
      <c r="AA2534" s="32"/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1706</v>
      </c>
      <c r="B2535" s="111" t="s">
        <v>102</v>
      </c>
      <c r="C2535" s="112" t="s">
        <v>103</v>
      </c>
      <c r="D2535" s="21">
        <f t="shared" si="78"/>
        <v>620828</v>
      </c>
      <c r="E2535" s="24">
        <f t="shared" si="79"/>
        <v>624637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>
        <v>5004</v>
      </c>
      <c r="K2535" s="32">
        <v>5004</v>
      </c>
      <c r="L2535" s="113">
        <v>123822</v>
      </c>
      <c r="M2535" s="113">
        <v>123822</v>
      </c>
      <c r="N2535" s="31">
        <v>2502</v>
      </c>
      <c r="O2535" s="32">
        <v>2502</v>
      </c>
      <c r="P2535" s="113">
        <v>126134</v>
      </c>
      <c r="Q2535" s="113">
        <v>126134</v>
      </c>
      <c r="R2535" s="31">
        <v>2502</v>
      </c>
      <c r="S2535" s="32">
        <v>2502</v>
      </c>
      <c r="T2535" s="113">
        <v>177856</v>
      </c>
      <c r="U2535" s="113">
        <v>177856</v>
      </c>
      <c r="V2535" s="31">
        <v>5004</v>
      </c>
      <c r="W2535" s="32">
        <v>5004</v>
      </c>
      <c r="X2535" s="113"/>
      <c r="Y2535" s="113"/>
      <c r="Z2535" s="31"/>
      <c r="AA2535" s="32"/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1706</v>
      </c>
      <c r="B2536" s="111" t="s">
        <v>104</v>
      </c>
      <c r="C2536" s="112" t="s">
        <v>105</v>
      </c>
      <c r="D2536" s="21">
        <f t="shared" si="78"/>
        <v>48065</v>
      </c>
      <c r="E2536" s="24">
        <f t="shared" si="79"/>
        <v>81520</v>
      </c>
      <c r="F2536" s="104">
        <v>0</v>
      </c>
      <c r="G2536" s="104">
        <v>7502</v>
      </c>
      <c r="H2536" s="105">
        <v>17025</v>
      </c>
      <c r="I2536" s="105">
        <v>25408</v>
      </c>
      <c r="J2536" s="31">
        <v>19000</v>
      </c>
      <c r="K2536" s="32">
        <v>22809</v>
      </c>
      <c r="L2536" s="105">
        <v>0</v>
      </c>
      <c r="M2536" s="105">
        <v>6278</v>
      </c>
      <c r="N2536" s="106">
        <v>0</v>
      </c>
      <c r="O2536" s="107">
        <v>0</v>
      </c>
      <c r="P2536" s="113">
        <v>19780</v>
      </c>
      <c r="Q2536" s="113">
        <v>20841</v>
      </c>
      <c r="R2536" s="106">
        <v>0</v>
      </c>
      <c r="S2536" s="107">
        <v>5886</v>
      </c>
      <c r="T2536" s="105">
        <v>11260</v>
      </c>
      <c r="U2536" s="105">
        <v>11818</v>
      </c>
      <c r="V2536" s="106">
        <v>0</v>
      </c>
      <c r="W2536" s="107">
        <v>3787</v>
      </c>
      <c r="X2536" s="105"/>
      <c r="Y2536" s="105"/>
      <c r="Z2536" s="106"/>
      <c r="AA2536" s="107"/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1706</v>
      </c>
      <c r="B2537" s="111" t="s">
        <v>106</v>
      </c>
      <c r="C2537" s="112" t="s">
        <v>107</v>
      </c>
      <c r="D2537" s="21">
        <f t="shared" si="78"/>
        <v>0</v>
      </c>
      <c r="E2537" s="24">
        <f t="shared" si="79"/>
        <v>0</v>
      </c>
      <c r="F2537" s="104"/>
      <c r="G2537" s="104"/>
      <c r="H2537" s="113"/>
      <c r="I2537" s="113"/>
      <c r="J2537" s="106"/>
      <c r="K2537" s="107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1706</v>
      </c>
      <c r="B2538" s="111" t="s">
        <v>108</v>
      </c>
      <c r="C2538" s="112" t="s">
        <v>109</v>
      </c>
      <c r="D2538" s="21">
        <f t="shared" si="78"/>
        <v>159870</v>
      </c>
      <c r="E2538" s="24">
        <f t="shared" si="79"/>
        <v>141600</v>
      </c>
      <c r="F2538" s="104"/>
      <c r="G2538" s="104"/>
      <c r="H2538" s="105">
        <v>21710</v>
      </c>
      <c r="I2538" s="105">
        <v>21710</v>
      </c>
      <c r="J2538" s="31"/>
      <c r="K2538" s="32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>
        <v>12580</v>
      </c>
      <c r="W2538" s="107">
        <v>12580</v>
      </c>
      <c r="X2538" s="105"/>
      <c r="Y2538" s="105"/>
      <c r="Z2538" s="106"/>
      <c r="AA2538" s="107"/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1706</v>
      </c>
      <c r="B2539" s="111" t="s">
        <v>110</v>
      </c>
      <c r="C2539" s="112" t="s">
        <v>111</v>
      </c>
      <c r="D2539" s="21">
        <f t="shared" si="78"/>
        <v>625963</v>
      </c>
      <c r="E2539" s="24">
        <f t="shared" si="79"/>
        <v>593183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>
        <v>125580</v>
      </c>
      <c r="K2539" s="107">
        <v>107310</v>
      </c>
      <c r="L2539" s="105">
        <v>72325</v>
      </c>
      <c r="M2539" s="105">
        <v>114332</v>
      </c>
      <c r="N2539" s="106">
        <v>0</v>
      </c>
      <c r="O2539" s="107">
        <v>34874</v>
      </c>
      <c r="P2539" s="105">
        <v>16500</v>
      </c>
      <c r="Q2539" s="105">
        <v>92180</v>
      </c>
      <c r="R2539" s="106">
        <v>127704</v>
      </c>
      <c r="S2539" s="107">
        <v>56589</v>
      </c>
      <c r="T2539" s="105">
        <v>95350</v>
      </c>
      <c r="U2539" s="105">
        <v>40680</v>
      </c>
      <c r="V2539" s="106">
        <v>0</v>
      </c>
      <c r="W2539" s="107">
        <v>53729</v>
      </c>
      <c r="X2539" s="105"/>
      <c r="Y2539" s="105"/>
      <c r="Z2539" s="106"/>
      <c r="AA2539" s="107"/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1706</v>
      </c>
      <c r="B2540" s="111" t="s">
        <v>112</v>
      </c>
      <c r="C2540" s="112" t="s">
        <v>113</v>
      </c>
      <c r="D2540" s="21">
        <f t="shared" si="78"/>
        <v>61863</v>
      </c>
      <c r="E2540" s="24">
        <f t="shared" si="79"/>
        <v>61863</v>
      </c>
      <c r="F2540" s="104">
        <v>8260</v>
      </c>
      <c r="G2540" s="104">
        <v>8260</v>
      </c>
      <c r="H2540" s="113">
        <v>6075</v>
      </c>
      <c r="I2540" s="113">
        <v>6075</v>
      </c>
      <c r="J2540" s="106">
        <v>24553</v>
      </c>
      <c r="K2540" s="107">
        <v>24553</v>
      </c>
      <c r="L2540" s="113">
        <v>13969</v>
      </c>
      <c r="M2540" s="113">
        <v>13969</v>
      </c>
      <c r="N2540" s="31">
        <v>5270</v>
      </c>
      <c r="O2540" s="32">
        <v>5270</v>
      </c>
      <c r="P2540" s="105">
        <v>4354</v>
      </c>
      <c r="Q2540" s="105">
        <v>4354</v>
      </c>
      <c r="R2540" s="31">
        <v>13320</v>
      </c>
      <c r="S2540" s="32">
        <v>13320</v>
      </c>
      <c r="T2540" s="113">
        <v>4445</v>
      </c>
      <c r="U2540" s="113">
        <v>4445</v>
      </c>
      <c r="V2540" s="31">
        <v>6170</v>
      </c>
      <c r="W2540" s="32">
        <v>6170</v>
      </c>
      <c r="X2540" s="113"/>
      <c r="Y2540" s="113"/>
      <c r="Z2540" s="31"/>
      <c r="AA2540" s="32"/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1706</v>
      </c>
      <c r="B2541" s="111" t="s">
        <v>114</v>
      </c>
      <c r="C2541" s="112" t="s">
        <v>115</v>
      </c>
      <c r="D2541" s="21">
        <f t="shared" si="78"/>
        <v>510</v>
      </c>
      <c r="E2541" s="24">
        <f t="shared" si="79"/>
        <v>510</v>
      </c>
      <c r="F2541" s="104"/>
      <c r="G2541" s="104"/>
      <c r="H2541" s="105"/>
      <c r="I2541" s="105"/>
      <c r="J2541" s="31"/>
      <c r="K2541" s="32"/>
      <c r="L2541" s="105"/>
      <c r="M2541" s="105"/>
      <c r="N2541" s="106"/>
      <c r="O2541" s="107"/>
      <c r="P2541" s="113"/>
      <c r="Q2541" s="113"/>
      <c r="R2541" s="106"/>
      <c r="S2541" s="107"/>
      <c r="T2541" s="105">
        <v>510</v>
      </c>
      <c r="U2541" s="105">
        <v>510</v>
      </c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1706</v>
      </c>
      <c r="B2542" s="111" t="s">
        <v>116</v>
      </c>
      <c r="C2542" s="112" t="s">
        <v>117</v>
      </c>
      <c r="D2542" s="21">
        <f t="shared" si="78"/>
        <v>0</v>
      </c>
      <c r="E2542" s="24">
        <f t="shared" si="79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1706</v>
      </c>
      <c r="B2543" s="111" t="s">
        <v>118</v>
      </c>
      <c r="C2543" s="112" t="s">
        <v>119</v>
      </c>
      <c r="D2543" s="21">
        <f t="shared" si="78"/>
        <v>232987.14</v>
      </c>
      <c r="E2543" s="24">
        <f t="shared" si="79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106"/>
      <c r="K2543" s="107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1706</v>
      </c>
      <c r="B2544" s="111" t="s">
        <v>120</v>
      </c>
      <c r="C2544" s="112" t="s">
        <v>121</v>
      </c>
      <c r="D2544" s="21">
        <f t="shared" si="78"/>
        <v>0</v>
      </c>
      <c r="E2544" s="24">
        <f t="shared" si="79"/>
        <v>0</v>
      </c>
      <c r="F2544" s="104"/>
      <c r="G2544" s="104"/>
      <c r="H2544" s="105"/>
      <c r="I2544" s="105"/>
      <c r="J2544" s="31"/>
      <c r="K2544" s="32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1706</v>
      </c>
      <c r="B2545" s="111" t="s">
        <v>122</v>
      </c>
      <c r="C2545" s="112" t="s">
        <v>123</v>
      </c>
      <c r="D2545" s="21">
        <f t="shared" si="78"/>
        <v>0</v>
      </c>
      <c r="E2545" s="24">
        <f t="shared" si="79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1706</v>
      </c>
      <c r="B2546" s="111" t="s">
        <v>124</v>
      </c>
      <c r="C2546" s="112" t="s">
        <v>125</v>
      </c>
      <c r="D2546" s="21">
        <f t="shared" si="78"/>
        <v>0</v>
      </c>
      <c r="E2546" s="24">
        <f t="shared" si="79"/>
        <v>0</v>
      </c>
      <c r="F2546" s="104"/>
      <c r="G2546" s="104"/>
      <c r="H2546" s="113"/>
      <c r="I2546" s="113"/>
      <c r="J2546" s="106"/>
      <c r="K2546" s="107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1706</v>
      </c>
      <c r="B2547" s="111" t="s">
        <v>126</v>
      </c>
      <c r="C2547" s="112" t="s">
        <v>127</v>
      </c>
      <c r="D2547" s="21">
        <f t="shared" si="78"/>
        <v>0</v>
      </c>
      <c r="E2547" s="24">
        <f t="shared" si="79"/>
        <v>0</v>
      </c>
      <c r="F2547" s="104"/>
      <c r="G2547" s="104"/>
      <c r="H2547" s="105"/>
      <c r="I2547" s="105"/>
      <c r="J2547" s="31"/>
      <c r="K2547" s="32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1706</v>
      </c>
      <c r="B2548" s="111" t="s">
        <v>128</v>
      </c>
      <c r="C2548" s="112" t="s">
        <v>129</v>
      </c>
      <c r="D2548" s="21">
        <f t="shared" si="78"/>
        <v>0</v>
      </c>
      <c r="E2548" s="24">
        <f t="shared" si="79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1706</v>
      </c>
      <c r="B2549" s="111" t="s">
        <v>130</v>
      </c>
      <c r="C2549" s="112" t="s">
        <v>131</v>
      </c>
      <c r="D2549" s="21">
        <f t="shared" si="78"/>
        <v>0</v>
      </c>
      <c r="E2549" s="24">
        <f t="shared" si="79"/>
        <v>0</v>
      </c>
      <c r="F2549" s="104">
        <v>0</v>
      </c>
      <c r="G2549" s="104">
        <v>0</v>
      </c>
      <c r="H2549" s="113">
        <v>0</v>
      </c>
      <c r="I2549" s="113">
        <v>0</v>
      </c>
      <c r="J2549" s="106">
        <v>0</v>
      </c>
      <c r="K2549" s="107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1706</v>
      </c>
      <c r="B2550" s="111" t="s">
        <v>132</v>
      </c>
      <c r="C2550" s="112" t="s">
        <v>133</v>
      </c>
      <c r="D2550" s="21">
        <f t="shared" si="78"/>
        <v>0</v>
      </c>
      <c r="E2550" s="24">
        <f t="shared" si="79"/>
        <v>30763.66</v>
      </c>
      <c r="F2550" s="104"/>
      <c r="G2550" s="104"/>
      <c r="H2550" s="105"/>
      <c r="I2550" s="105"/>
      <c r="J2550" s="31"/>
      <c r="K2550" s="32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1706</v>
      </c>
      <c r="B2551" s="111" t="s">
        <v>134</v>
      </c>
      <c r="C2551" s="112" t="s">
        <v>135</v>
      </c>
      <c r="D2551" s="21">
        <f t="shared" si="78"/>
        <v>0</v>
      </c>
      <c r="E2551" s="24">
        <f t="shared" si="79"/>
        <v>246109.28</v>
      </c>
      <c r="F2551" s="104">
        <v>0</v>
      </c>
      <c r="G2551" s="104">
        <v>30763.66</v>
      </c>
      <c r="H2551" s="113">
        <v>0</v>
      </c>
      <c r="I2551" s="113">
        <v>30763.66</v>
      </c>
      <c r="J2551" s="106">
        <v>0</v>
      </c>
      <c r="K2551" s="107">
        <v>30763.66</v>
      </c>
      <c r="L2551" s="113">
        <v>0</v>
      </c>
      <c r="M2551" s="113">
        <v>30763.66</v>
      </c>
      <c r="N2551" s="31">
        <v>0</v>
      </c>
      <c r="O2551" s="32">
        <v>30763.66</v>
      </c>
      <c r="P2551" s="105">
        <v>0</v>
      </c>
      <c r="Q2551" s="105">
        <v>30763.66</v>
      </c>
      <c r="R2551" s="31">
        <v>0</v>
      </c>
      <c r="S2551" s="32">
        <v>30763.66</v>
      </c>
      <c r="T2551" s="113">
        <v>0</v>
      </c>
      <c r="U2551" s="113">
        <v>30763.66</v>
      </c>
      <c r="V2551" s="31">
        <v>0</v>
      </c>
      <c r="W2551" s="32">
        <v>30763.66</v>
      </c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1706</v>
      </c>
      <c r="B2552" s="111" t="s">
        <v>136</v>
      </c>
      <c r="C2552" s="112" t="s">
        <v>137</v>
      </c>
      <c r="D2552" s="21">
        <f t="shared" si="78"/>
        <v>0</v>
      </c>
      <c r="E2552" s="24">
        <f t="shared" si="79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1706</v>
      </c>
      <c r="B2553" s="111" t="s">
        <v>138</v>
      </c>
      <c r="C2553" s="112" t="s">
        <v>139</v>
      </c>
      <c r="D2553" s="21">
        <f t="shared" si="78"/>
        <v>0</v>
      </c>
      <c r="E2553" s="24">
        <f t="shared" si="79"/>
        <v>2055.56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1706</v>
      </c>
      <c r="B2554" s="111" t="s">
        <v>140</v>
      </c>
      <c r="C2554" s="112" t="s">
        <v>141</v>
      </c>
      <c r="D2554" s="21">
        <f t="shared" si="78"/>
        <v>0</v>
      </c>
      <c r="E2554" s="24">
        <f t="shared" si="79"/>
        <v>16444.48</v>
      </c>
      <c r="F2554" s="104">
        <v>0</v>
      </c>
      <c r="G2554" s="104">
        <v>2055.56</v>
      </c>
      <c r="H2554" s="105">
        <v>0</v>
      </c>
      <c r="I2554" s="105">
        <v>2055.56</v>
      </c>
      <c r="J2554" s="31">
        <v>0</v>
      </c>
      <c r="K2554" s="32">
        <v>2055.56</v>
      </c>
      <c r="L2554" s="105">
        <v>0</v>
      </c>
      <c r="M2554" s="105">
        <v>2055.56</v>
      </c>
      <c r="N2554" s="106">
        <v>0</v>
      </c>
      <c r="O2554" s="107">
        <v>2055.56</v>
      </c>
      <c r="P2554" s="113">
        <v>0</v>
      </c>
      <c r="Q2554" s="113">
        <v>2055.56</v>
      </c>
      <c r="R2554" s="106">
        <v>0</v>
      </c>
      <c r="S2554" s="107">
        <v>2055.56</v>
      </c>
      <c r="T2554" s="105">
        <v>0</v>
      </c>
      <c r="U2554" s="105">
        <v>2055.56</v>
      </c>
      <c r="V2554" s="106">
        <v>0</v>
      </c>
      <c r="W2554" s="107">
        <v>2055.56</v>
      </c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1706</v>
      </c>
      <c r="B2555" s="111" t="s">
        <v>142</v>
      </c>
      <c r="C2555" s="112" t="s">
        <v>143</v>
      </c>
      <c r="D2555" s="21">
        <f t="shared" si="78"/>
        <v>0</v>
      </c>
      <c r="E2555" s="24">
        <f t="shared" si="79"/>
        <v>0</v>
      </c>
      <c r="F2555" s="104">
        <v>0</v>
      </c>
      <c r="G2555" s="104">
        <v>0</v>
      </c>
      <c r="H2555" s="113">
        <v>0</v>
      </c>
      <c r="I2555" s="113">
        <v>0</v>
      </c>
      <c r="J2555" s="106">
        <v>0</v>
      </c>
      <c r="K2555" s="107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>
        <v>0</v>
      </c>
      <c r="S2555" s="32">
        <v>0</v>
      </c>
      <c r="T2555" s="113">
        <v>0</v>
      </c>
      <c r="U2555" s="113">
        <v>0</v>
      </c>
      <c r="V2555" s="31">
        <v>0</v>
      </c>
      <c r="W2555" s="32">
        <v>0</v>
      </c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1706</v>
      </c>
      <c r="B2556" s="111" t="s">
        <v>144</v>
      </c>
      <c r="C2556" s="112" t="s">
        <v>145</v>
      </c>
      <c r="D2556" s="21">
        <f t="shared" si="78"/>
        <v>0</v>
      </c>
      <c r="E2556" s="24">
        <f t="shared" si="79"/>
        <v>0</v>
      </c>
      <c r="F2556" s="104"/>
      <c r="G2556" s="104"/>
      <c r="H2556" s="105"/>
      <c r="I2556" s="105"/>
      <c r="J2556" s="31"/>
      <c r="K2556" s="32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1706</v>
      </c>
      <c r="B2557" s="111" t="s">
        <v>146</v>
      </c>
      <c r="C2557" s="112" t="s">
        <v>147</v>
      </c>
      <c r="D2557" s="21">
        <f t="shared" si="78"/>
        <v>0</v>
      </c>
      <c r="E2557" s="24">
        <f t="shared" si="79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>
        <v>0</v>
      </c>
      <c r="K2557" s="107">
        <v>0</v>
      </c>
      <c r="L2557" s="105">
        <v>0</v>
      </c>
      <c r="M2557" s="105">
        <v>0</v>
      </c>
      <c r="N2557" s="106">
        <v>0</v>
      </c>
      <c r="O2557" s="107">
        <v>0</v>
      </c>
      <c r="P2557" s="105">
        <v>0</v>
      </c>
      <c r="Q2557" s="105">
        <v>0</v>
      </c>
      <c r="R2557" s="106">
        <v>0</v>
      </c>
      <c r="S2557" s="107">
        <v>0</v>
      </c>
      <c r="T2557" s="105">
        <v>0</v>
      </c>
      <c r="U2557" s="105">
        <v>0</v>
      </c>
      <c r="V2557" s="106">
        <v>0</v>
      </c>
      <c r="W2557" s="107">
        <v>0</v>
      </c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1706</v>
      </c>
      <c r="B2558" s="111" t="s">
        <v>148</v>
      </c>
      <c r="C2558" s="112" t="s">
        <v>149</v>
      </c>
      <c r="D2558" s="21">
        <f t="shared" si="78"/>
        <v>0</v>
      </c>
      <c r="E2558" s="24">
        <f t="shared" si="79"/>
        <v>0</v>
      </c>
      <c r="F2558" s="104"/>
      <c r="G2558" s="104"/>
      <c r="H2558" s="113"/>
      <c r="I2558" s="113"/>
      <c r="J2558" s="106"/>
      <c r="K2558" s="107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1706</v>
      </c>
      <c r="B2559" s="111" t="s">
        <v>150</v>
      </c>
      <c r="C2559" s="112" t="s">
        <v>151</v>
      </c>
      <c r="D2559" s="21">
        <f t="shared" si="78"/>
        <v>0</v>
      </c>
      <c r="E2559" s="24">
        <f t="shared" si="79"/>
        <v>0</v>
      </c>
      <c r="F2559" s="104"/>
      <c r="G2559" s="104"/>
      <c r="H2559" s="105"/>
      <c r="I2559" s="105"/>
      <c r="J2559" s="31"/>
      <c r="K2559" s="32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1706</v>
      </c>
      <c r="B2560" s="111" t="s">
        <v>152</v>
      </c>
      <c r="C2560" s="112" t="s">
        <v>153</v>
      </c>
      <c r="D2560" s="21">
        <f t="shared" si="78"/>
        <v>0</v>
      </c>
      <c r="E2560" s="24">
        <f t="shared" si="79"/>
        <v>0</v>
      </c>
      <c r="F2560" s="104"/>
      <c r="G2560" s="104"/>
      <c r="H2560" s="113"/>
      <c r="I2560" s="113"/>
      <c r="J2560" s="106"/>
      <c r="K2560" s="107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1706</v>
      </c>
      <c r="B2561" s="111" t="s">
        <v>154</v>
      </c>
      <c r="C2561" s="112" t="s">
        <v>155</v>
      </c>
      <c r="D2561" s="21">
        <f t="shared" si="78"/>
        <v>0</v>
      </c>
      <c r="E2561" s="24">
        <f t="shared" si="79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>
        <v>0</v>
      </c>
      <c r="S2561" s="32">
        <v>0</v>
      </c>
      <c r="T2561" s="113">
        <v>0</v>
      </c>
      <c r="U2561" s="113">
        <v>0</v>
      </c>
      <c r="V2561" s="31">
        <v>0</v>
      </c>
      <c r="W2561" s="32">
        <v>0</v>
      </c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1706</v>
      </c>
      <c r="B2562" s="111" t="s">
        <v>156</v>
      </c>
      <c r="C2562" s="112" t="s">
        <v>157</v>
      </c>
      <c r="D2562" s="21">
        <f t="shared" si="78"/>
        <v>0</v>
      </c>
      <c r="E2562" s="24">
        <f t="shared" si="79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1706</v>
      </c>
      <c r="B2563" s="111" t="s">
        <v>158</v>
      </c>
      <c r="C2563" s="112" t="s">
        <v>159</v>
      </c>
      <c r="D2563" s="21">
        <f t="shared" ref="D2563:D2626" si="80">F2563+H2563+J2564+L2563+N2563+P2563+R2563+T2563+V2563+X2563+Z2563+AB2563</f>
        <v>0</v>
      </c>
      <c r="E2563" s="24">
        <f t="shared" ref="E2563:E2626" si="81">G2563+I2563+K2564+M2563+O2563+Q2563+S2563+U2563+W2563+Y2563+AA2563+AC2563</f>
        <v>0</v>
      </c>
      <c r="F2563" s="104"/>
      <c r="G2563" s="104"/>
      <c r="H2563" s="105"/>
      <c r="I2563" s="105"/>
      <c r="J2563" s="31"/>
      <c r="K2563" s="32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1706</v>
      </c>
      <c r="B2564" s="111" t="s">
        <v>160</v>
      </c>
      <c r="C2564" s="112" t="s">
        <v>161</v>
      </c>
      <c r="D2564" s="21">
        <f t="shared" si="80"/>
        <v>0</v>
      </c>
      <c r="E2564" s="24">
        <f t="shared" si="81"/>
        <v>0</v>
      </c>
      <c r="F2564" s="104"/>
      <c r="G2564" s="104"/>
      <c r="H2564" s="113"/>
      <c r="I2564" s="113"/>
      <c r="J2564" s="106"/>
      <c r="K2564" s="107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1706</v>
      </c>
      <c r="B2565" s="111" t="s">
        <v>162</v>
      </c>
      <c r="C2565" s="112" t="s">
        <v>163</v>
      </c>
      <c r="D2565" s="21">
        <f t="shared" si="80"/>
        <v>0</v>
      </c>
      <c r="E2565" s="24">
        <f t="shared" si="81"/>
        <v>0</v>
      </c>
      <c r="F2565" s="104"/>
      <c r="G2565" s="104"/>
      <c r="H2565" s="105"/>
      <c r="I2565" s="105"/>
      <c r="J2565" s="31"/>
      <c r="K2565" s="32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1706</v>
      </c>
      <c r="B2566" s="111" t="s">
        <v>164</v>
      </c>
      <c r="C2566" s="112" t="s">
        <v>165</v>
      </c>
      <c r="D2566" s="21">
        <f t="shared" si="80"/>
        <v>0</v>
      </c>
      <c r="E2566" s="24">
        <f t="shared" si="81"/>
        <v>0</v>
      </c>
      <c r="F2566" s="104"/>
      <c r="G2566" s="104"/>
      <c r="H2566" s="113"/>
      <c r="I2566" s="113"/>
      <c r="J2566" s="106"/>
      <c r="K2566" s="107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1706</v>
      </c>
      <c r="B2567" s="111" t="s">
        <v>166</v>
      </c>
      <c r="C2567" s="112" t="s">
        <v>167</v>
      </c>
      <c r="D2567" s="21">
        <f t="shared" si="80"/>
        <v>0</v>
      </c>
      <c r="E2567" s="24">
        <f t="shared" si="81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1706</v>
      </c>
      <c r="B2568" s="111" t="s">
        <v>168</v>
      </c>
      <c r="C2568" s="112" t="s">
        <v>169</v>
      </c>
      <c r="D2568" s="21">
        <f t="shared" si="80"/>
        <v>0</v>
      </c>
      <c r="E2568" s="24">
        <f t="shared" si="81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1706</v>
      </c>
      <c r="B2569" s="111" t="s">
        <v>170</v>
      </c>
      <c r="C2569" s="112" t="s">
        <v>171</v>
      </c>
      <c r="D2569" s="21">
        <f t="shared" si="80"/>
        <v>0</v>
      </c>
      <c r="E2569" s="24">
        <f t="shared" si="81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1706</v>
      </c>
      <c r="B2570" s="111" t="s">
        <v>172</v>
      </c>
      <c r="C2570" s="112" t="s">
        <v>173</v>
      </c>
      <c r="D2570" s="21">
        <f t="shared" si="80"/>
        <v>0</v>
      </c>
      <c r="E2570" s="24">
        <f t="shared" si="81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1706</v>
      </c>
      <c r="B2571" s="111" t="s">
        <v>174</v>
      </c>
      <c r="C2571" s="112" t="s">
        <v>175</v>
      </c>
      <c r="D2571" s="21">
        <f t="shared" si="80"/>
        <v>0</v>
      </c>
      <c r="E2571" s="24">
        <f t="shared" si="81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1706</v>
      </c>
      <c r="B2572" s="111" t="s">
        <v>176</v>
      </c>
      <c r="C2572" s="112" t="s">
        <v>177</v>
      </c>
      <c r="D2572" s="21">
        <f t="shared" si="80"/>
        <v>0</v>
      </c>
      <c r="E2572" s="24">
        <f t="shared" si="81"/>
        <v>6357.45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1706</v>
      </c>
      <c r="B2573" s="111" t="s">
        <v>178</v>
      </c>
      <c r="C2573" s="112" t="s">
        <v>179</v>
      </c>
      <c r="D2573" s="21">
        <f t="shared" si="80"/>
        <v>0</v>
      </c>
      <c r="E2573" s="24">
        <f t="shared" si="81"/>
        <v>50859.599999999991</v>
      </c>
      <c r="F2573" s="104">
        <v>0</v>
      </c>
      <c r="G2573" s="104">
        <v>6357.45</v>
      </c>
      <c r="H2573" s="113">
        <v>0</v>
      </c>
      <c r="I2573" s="113">
        <v>6357.45</v>
      </c>
      <c r="J2573" s="31">
        <v>0</v>
      </c>
      <c r="K2573" s="32">
        <v>6357.45</v>
      </c>
      <c r="L2573" s="113">
        <v>0</v>
      </c>
      <c r="M2573" s="113">
        <v>6357.45</v>
      </c>
      <c r="N2573" s="31">
        <v>0</v>
      </c>
      <c r="O2573" s="32">
        <v>6357.45</v>
      </c>
      <c r="P2573" s="113">
        <v>0</v>
      </c>
      <c r="Q2573" s="113">
        <v>6357.45</v>
      </c>
      <c r="R2573" s="31">
        <v>0</v>
      </c>
      <c r="S2573" s="32">
        <v>6357.45</v>
      </c>
      <c r="T2573" s="113">
        <v>0</v>
      </c>
      <c r="U2573" s="113">
        <v>6357.45</v>
      </c>
      <c r="V2573" s="31">
        <v>0</v>
      </c>
      <c r="W2573" s="32">
        <v>6357.45</v>
      </c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1706</v>
      </c>
      <c r="B2574" s="111" t="s">
        <v>180</v>
      </c>
      <c r="C2574" s="112" t="s">
        <v>181</v>
      </c>
      <c r="D2574" s="21">
        <f t="shared" si="80"/>
        <v>0</v>
      </c>
      <c r="E2574" s="24">
        <f t="shared" si="81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1706</v>
      </c>
      <c r="B2575" s="111" t="s">
        <v>182</v>
      </c>
      <c r="C2575" s="112" t="s">
        <v>183</v>
      </c>
      <c r="D2575" s="21">
        <f t="shared" si="80"/>
        <v>0</v>
      </c>
      <c r="E2575" s="24">
        <f t="shared" si="81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1706</v>
      </c>
      <c r="B2576" s="111" t="s">
        <v>184</v>
      </c>
      <c r="C2576" s="112" t="s">
        <v>185</v>
      </c>
      <c r="D2576" s="21">
        <f t="shared" si="80"/>
        <v>0</v>
      </c>
      <c r="E2576" s="24">
        <f t="shared" si="81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1706</v>
      </c>
      <c r="B2577" s="111" t="s">
        <v>186</v>
      </c>
      <c r="C2577" s="112" t="s">
        <v>187</v>
      </c>
      <c r="D2577" s="21">
        <f t="shared" si="80"/>
        <v>0</v>
      </c>
      <c r="E2577" s="24">
        <f t="shared" si="81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1706</v>
      </c>
      <c r="B2578" s="111" t="s">
        <v>188</v>
      </c>
      <c r="C2578" s="112" t="s">
        <v>189</v>
      </c>
      <c r="D2578" s="21">
        <f t="shared" si="80"/>
        <v>0</v>
      </c>
      <c r="E2578" s="24">
        <f t="shared" si="81"/>
        <v>0</v>
      </c>
      <c r="F2578" s="104"/>
      <c r="G2578" s="104"/>
      <c r="H2578" s="105"/>
      <c r="I2578" s="105"/>
      <c r="J2578" s="31"/>
      <c r="K2578" s="32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1706</v>
      </c>
      <c r="B2579" s="111" t="s">
        <v>190</v>
      </c>
      <c r="C2579" s="112" t="s">
        <v>191</v>
      </c>
      <c r="D2579" s="21">
        <f t="shared" si="80"/>
        <v>0</v>
      </c>
      <c r="E2579" s="24">
        <f t="shared" si="81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1706</v>
      </c>
      <c r="B2580" s="111" t="s">
        <v>192</v>
      </c>
      <c r="C2580" s="112" t="s">
        <v>193</v>
      </c>
      <c r="D2580" s="21">
        <f t="shared" si="80"/>
        <v>0</v>
      </c>
      <c r="E2580" s="24">
        <f t="shared" si="81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1706</v>
      </c>
      <c r="B2581" s="111" t="s">
        <v>194</v>
      </c>
      <c r="C2581" s="112" t="s">
        <v>195</v>
      </c>
      <c r="D2581" s="21">
        <f t="shared" si="80"/>
        <v>0</v>
      </c>
      <c r="E2581" s="24">
        <f t="shared" si="81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1706</v>
      </c>
      <c r="B2582" s="111" t="s">
        <v>196</v>
      </c>
      <c r="C2582" s="112" t="s">
        <v>197</v>
      </c>
      <c r="D2582" s="21">
        <f t="shared" si="80"/>
        <v>372500</v>
      </c>
      <c r="E2582" s="24">
        <f t="shared" si="81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372500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1706</v>
      </c>
      <c r="B2583" s="111" t="s">
        <v>198</v>
      </c>
      <c r="C2583" s="112" t="s">
        <v>199</v>
      </c>
      <c r="D2583" s="21">
        <f t="shared" si="80"/>
        <v>0</v>
      </c>
      <c r="E2583" s="24">
        <f t="shared" si="81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1706</v>
      </c>
      <c r="B2584" s="111" t="s">
        <v>200</v>
      </c>
      <c r="C2584" s="112" t="s">
        <v>201</v>
      </c>
      <c r="D2584" s="21">
        <f t="shared" si="80"/>
        <v>0</v>
      </c>
      <c r="E2584" s="24">
        <f t="shared" si="81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1706</v>
      </c>
      <c r="B2585" s="111" t="s">
        <v>202</v>
      </c>
      <c r="C2585" s="112" t="s">
        <v>203</v>
      </c>
      <c r="D2585" s="21">
        <f t="shared" si="80"/>
        <v>0</v>
      </c>
      <c r="E2585" s="24">
        <f t="shared" si="81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1706</v>
      </c>
      <c r="B2586" s="111" t="s">
        <v>204</v>
      </c>
      <c r="C2586" s="112" t="s">
        <v>205</v>
      </c>
      <c r="D2586" s="21">
        <f t="shared" si="80"/>
        <v>0</v>
      </c>
      <c r="E2586" s="24">
        <f t="shared" si="81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1706</v>
      </c>
      <c r="B2587" s="111" t="s">
        <v>206</v>
      </c>
      <c r="C2587" s="112" t="s">
        <v>207</v>
      </c>
      <c r="D2587" s="21">
        <f t="shared" si="80"/>
        <v>0</v>
      </c>
      <c r="E2587" s="24">
        <f t="shared" si="81"/>
        <v>1046.67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1706</v>
      </c>
      <c r="B2588" s="111" t="s">
        <v>208</v>
      </c>
      <c r="C2588" s="112" t="s">
        <v>209</v>
      </c>
      <c r="D2588" s="21">
        <f t="shared" si="80"/>
        <v>0</v>
      </c>
      <c r="E2588" s="24">
        <f t="shared" si="81"/>
        <v>16092.18</v>
      </c>
      <c r="F2588" s="104">
        <v>0</v>
      </c>
      <c r="G2588" s="104">
        <v>1046.67</v>
      </c>
      <c r="H2588" s="105">
        <v>0</v>
      </c>
      <c r="I2588" s="105">
        <v>1046.67</v>
      </c>
      <c r="J2588" s="106">
        <v>0</v>
      </c>
      <c r="K2588" s="107">
        <v>1046.67</v>
      </c>
      <c r="L2588" s="105">
        <v>0</v>
      </c>
      <c r="M2588" s="105">
        <v>1046.67</v>
      </c>
      <c r="N2588" s="106">
        <v>0</v>
      </c>
      <c r="O2588" s="107">
        <v>1046.67</v>
      </c>
      <c r="P2588" s="105">
        <v>0</v>
      </c>
      <c r="Q2588" s="105">
        <v>1046.67</v>
      </c>
      <c r="R2588" s="106">
        <v>0</v>
      </c>
      <c r="S2588" s="107">
        <v>1046.67</v>
      </c>
      <c r="T2588" s="105">
        <v>0</v>
      </c>
      <c r="U2588" s="105">
        <v>1046.67</v>
      </c>
      <c r="V2588" s="106">
        <v>0</v>
      </c>
      <c r="W2588" s="107">
        <v>1046.67</v>
      </c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1706</v>
      </c>
      <c r="B2589" s="111" t="s">
        <v>210</v>
      </c>
      <c r="C2589" s="112" t="s">
        <v>211</v>
      </c>
      <c r="D2589" s="21">
        <f t="shared" si="80"/>
        <v>0</v>
      </c>
      <c r="E2589" s="24">
        <f t="shared" si="81"/>
        <v>61947.229999999996</v>
      </c>
      <c r="F2589" s="104">
        <v>0</v>
      </c>
      <c r="G2589" s="104">
        <v>7718.82</v>
      </c>
      <c r="H2589" s="105">
        <v>0</v>
      </c>
      <c r="I2589" s="105">
        <v>7718.82</v>
      </c>
      <c r="J2589" s="106">
        <v>0</v>
      </c>
      <c r="K2589" s="107">
        <v>7718.82</v>
      </c>
      <c r="L2589" s="105">
        <v>0</v>
      </c>
      <c r="M2589" s="105">
        <v>7718.82</v>
      </c>
      <c r="N2589" s="106">
        <v>0</v>
      </c>
      <c r="O2589" s="107">
        <v>7718.82</v>
      </c>
      <c r="P2589" s="105">
        <v>0</v>
      </c>
      <c r="Q2589" s="105">
        <v>7718.82</v>
      </c>
      <c r="R2589" s="106">
        <v>0</v>
      </c>
      <c r="S2589" s="107">
        <v>7718.82</v>
      </c>
      <c r="T2589" s="105">
        <v>0</v>
      </c>
      <c r="U2589" s="105">
        <v>7718.82</v>
      </c>
      <c r="V2589" s="106">
        <v>0</v>
      </c>
      <c r="W2589" s="107">
        <v>7718.82</v>
      </c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1706</v>
      </c>
      <c r="B2590" s="111" t="s">
        <v>212</v>
      </c>
      <c r="C2590" s="112" t="s">
        <v>213</v>
      </c>
      <c r="D2590" s="21">
        <f t="shared" si="80"/>
        <v>0</v>
      </c>
      <c r="E2590" s="24">
        <f t="shared" si="81"/>
        <v>28613.28999999999</v>
      </c>
      <c r="F2590" s="104">
        <v>0</v>
      </c>
      <c r="G2590" s="104">
        <v>196.67</v>
      </c>
      <c r="H2590" s="105">
        <v>0</v>
      </c>
      <c r="I2590" s="105">
        <v>196.67</v>
      </c>
      <c r="J2590" s="106">
        <v>0</v>
      </c>
      <c r="K2590" s="107">
        <v>196.67</v>
      </c>
      <c r="L2590" s="105">
        <v>0</v>
      </c>
      <c r="M2590" s="105">
        <v>196.67</v>
      </c>
      <c r="N2590" s="106">
        <v>0</v>
      </c>
      <c r="O2590" s="107">
        <v>196.67</v>
      </c>
      <c r="P2590" s="105">
        <v>0</v>
      </c>
      <c r="Q2590" s="105">
        <v>196.67</v>
      </c>
      <c r="R2590" s="106">
        <v>0</v>
      </c>
      <c r="S2590" s="107">
        <v>196.67</v>
      </c>
      <c r="T2590" s="105">
        <v>0</v>
      </c>
      <c r="U2590" s="105">
        <v>196.67</v>
      </c>
      <c r="V2590" s="106">
        <v>0</v>
      </c>
      <c r="W2590" s="107">
        <v>196.67</v>
      </c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1706</v>
      </c>
      <c r="B2591" s="111" t="s">
        <v>214</v>
      </c>
      <c r="C2591" s="112" t="s">
        <v>215</v>
      </c>
      <c r="D2591" s="21">
        <f t="shared" si="80"/>
        <v>0</v>
      </c>
      <c r="E2591" s="24">
        <f t="shared" si="81"/>
        <v>226666.68000000002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>
        <v>0</v>
      </c>
      <c r="K2591" s="107">
        <v>27039.93</v>
      </c>
      <c r="L2591" s="105">
        <v>0</v>
      </c>
      <c r="M2591" s="105">
        <v>27039.93</v>
      </c>
      <c r="N2591" s="106">
        <v>0</v>
      </c>
      <c r="O2591" s="107">
        <v>27039.93</v>
      </c>
      <c r="P2591" s="105">
        <v>0</v>
      </c>
      <c r="Q2591" s="105">
        <v>31178.82</v>
      </c>
      <c r="R2591" s="106">
        <v>0</v>
      </c>
      <c r="S2591" s="107">
        <v>29109.38</v>
      </c>
      <c r="T2591" s="105">
        <v>0</v>
      </c>
      <c r="U2591" s="105">
        <v>29109.38</v>
      </c>
      <c r="V2591" s="106">
        <v>0</v>
      </c>
      <c r="W2591" s="107">
        <v>29109.38</v>
      </c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1706</v>
      </c>
      <c r="B2592" s="111" t="s">
        <v>216</v>
      </c>
      <c r="C2592" s="112" t="s">
        <v>217</v>
      </c>
      <c r="D2592" s="21">
        <f t="shared" si="80"/>
        <v>0</v>
      </c>
      <c r="E2592" s="24">
        <f t="shared" si="81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1706</v>
      </c>
      <c r="B2593" s="111" t="s">
        <v>218</v>
      </c>
      <c r="C2593" s="112" t="s">
        <v>1564</v>
      </c>
      <c r="D2593" s="21">
        <f t="shared" si="80"/>
        <v>0</v>
      </c>
      <c r="E2593" s="24">
        <f t="shared" si="81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1706</v>
      </c>
      <c r="B2594" s="111" t="s">
        <v>219</v>
      </c>
      <c r="C2594" s="112" t="s">
        <v>1565</v>
      </c>
      <c r="D2594" s="21">
        <f t="shared" si="80"/>
        <v>0</v>
      </c>
      <c r="E2594" s="24">
        <f t="shared" si="81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1706</v>
      </c>
      <c r="B2595" s="111" t="s">
        <v>220</v>
      </c>
      <c r="C2595" s="112" t="s">
        <v>221</v>
      </c>
      <c r="D2595" s="21">
        <f t="shared" si="80"/>
        <v>0</v>
      </c>
      <c r="E2595" s="24">
        <f t="shared" si="81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1706</v>
      </c>
      <c r="B2596" s="111" t="s">
        <v>222</v>
      </c>
      <c r="C2596" s="112" t="s">
        <v>223</v>
      </c>
      <c r="D2596" s="21">
        <f t="shared" si="80"/>
        <v>0</v>
      </c>
      <c r="E2596" s="24">
        <f t="shared" si="81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1706</v>
      </c>
      <c r="B2597" s="111" t="s">
        <v>224</v>
      </c>
      <c r="C2597" s="112" t="s">
        <v>225</v>
      </c>
      <c r="D2597" s="21">
        <f t="shared" si="80"/>
        <v>0</v>
      </c>
      <c r="E2597" s="24">
        <f t="shared" si="81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1706</v>
      </c>
      <c r="B2598" s="111" t="s">
        <v>226</v>
      </c>
      <c r="C2598" s="112" t="s">
        <v>227</v>
      </c>
      <c r="D2598" s="21">
        <f t="shared" si="80"/>
        <v>0</v>
      </c>
      <c r="E2598" s="24">
        <f t="shared" si="81"/>
        <v>0</v>
      </c>
      <c r="F2598" s="104"/>
      <c r="G2598" s="104"/>
      <c r="H2598" s="113"/>
      <c r="I2598" s="113"/>
      <c r="J2598" s="106"/>
      <c r="K2598" s="107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1706</v>
      </c>
      <c r="B2599" s="111" t="s">
        <v>228</v>
      </c>
      <c r="C2599" s="112" t="s">
        <v>229</v>
      </c>
      <c r="D2599" s="21">
        <f t="shared" si="80"/>
        <v>0</v>
      </c>
      <c r="E2599" s="24">
        <f t="shared" si="81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1706</v>
      </c>
      <c r="B2600" s="111" t="s">
        <v>230</v>
      </c>
      <c r="C2600" s="112" t="s">
        <v>231</v>
      </c>
      <c r="D2600" s="21">
        <f t="shared" si="80"/>
        <v>0</v>
      </c>
      <c r="E2600" s="24">
        <f t="shared" si="81"/>
        <v>0</v>
      </c>
      <c r="F2600" s="104"/>
      <c r="G2600" s="104"/>
      <c r="H2600" s="105"/>
      <c r="I2600" s="105"/>
      <c r="J2600" s="31"/>
      <c r="K2600" s="32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1706</v>
      </c>
      <c r="B2601" s="111" t="s">
        <v>232</v>
      </c>
      <c r="C2601" s="112" t="s">
        <v>233</v>
      </c>
      <c r="D2601" s="21">
        <f t="shared" si="80"/>
        <v>0</v>
      </c>
      <c r="E2601" s="24">
        <f t="shared" si="81"/>
        <v>0</v>
      </c>
      <c r="F2601" s="104">
        <v>0</v>
      </c>
      <c r="G2601" s="104">
        <v>0</v>
      </c>
      <c r="H2601" s="113">
        <v>0</v>
      </c>
      <c r="I2601" s="113">
        <v>0</v>
      </c>
      <c r="J2601" s="106">
        <v>0</v>
      </c>
      <c r="K2601" s="107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1706</v>
      </c>
      <c r="B2602" s="111" t="s">
        <v>234</v>
      </c>
      <c r="C2602" s="112" t="s">
        <v>235</v>
      </c>
      <c r="D2602" s="21">
        <f t="shared" si="80"/>
        <v>0</v>
      </c>
      <c r="E2602" s="24">
        <f t="shared" si="81"/>
        <v>0</v>
      </c>
      <c r="F2602" s="104">
        <v>0</v>
      </c>
      <c r="G2602" s="104">
        <v>0</v>
      </c>
      <c r="H2602" s="105">
        <v>0</v>
      </c>
      <c r="I2602" s="105">
        <v>0</v>
      </c>
      <c r="J2602" s="31">
        <v>0</v>
      </c>
      <c r="K2602" s="32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1706</v>
      </c>
      <c r="B2603" s="111" t="s">
        <v>236</v>
      </c>
      <c r="C2603" s="112" t="s">
        <v>237</v>
      </c>
      <c r="D2603" s="21">
        <f t="shared" si="80"/>
        <v>0</v>
      </c>
      <c r="E2603" s="24">
        <f t="shared" si="81"/>
        <v>0</v>
      </c>
      <c r="F2603" s="104"/>
      <c r="G2603" s="104"/>
      <c r="H2603" s="113"/>
      <c r="I2603" s="113"/>
      <c r="J2603" s="106"/>
      <c r="K2603" s="107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1706</v>
      </c>
      <c r="B2604" s="111" t="s">
        <v>238</v>
      </c>
      <c r="C2604" s="112" t="s">
        <v>239</v>
      </c>
      <c r="D2604" s="21">
        <f t="shared" si="80"/>
        <v>0</v>
      </c>
      <c r="E2604" s="24">
        <f t="shared" si="81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1706</v>
      </c>
      <c r="B2605" s="111" t="s">
        <v>240</v>
      </c>
      <c r="C2605" s="112" t="s">
        <v>241</v>
      </c>
      <c r="D2605" s="21">
        <f t="shared" si="80"/>
        <v>0</v>
      </c>
      <c r="E2605" s="24">
        <f t="shared" si="81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1706</v>
      </c>
      <c r="B2606" s="111" t="s">
        <v>242</v>
      </c>
      <c r="C2606" s="112" t="s">
        <v>243</v>
      </c>
      <c r="D2606" s="21">
        <f t="shared" si="80"/>
        <v>0</v>
      </c>
      <c r="E2606" s="24">
        <f t="shared" si="81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1706</v>
      </c>
      <c r="B2607" s="111" t="s">
        <v>244</v>
      </c>
      <c r="C2607" s="112" t="s">
        <v>245</v>
      </c>
      <c r="D2607" s="21">
        <f t="shared" si="80"/>
        <v>0</v>
      </c>
      <c r="E2607" s="24">
        <f t="shared" si="81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1706</v>
      </c>
      <c r="B2608" s="111" t="s">
        <v>246</v>
      </c>
      <c r="C2608" s="112" t="s">
        <v>247</v>
      </c>
      <c r="D2608" s="21">
        <f t="shared" si="80"/>
        <v>0</v>
      </c>
      <c r="E2608" s="24">
        <f t="shared" si="81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1706</v>
      </c>
      <c r="B2609" s="111" t="s">
        <v>248</v>
      </c>
      <c r="C2609" s="112" t="s">
        <v>249</v>
      </c>
      <c r="D2609" s="21">
        <f t="shared" si="80"/>
        <v>0</v>
      </c>
      <c r="E2609" s="24">
        <f t="shared" si="81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1706</v>
      </c>
      <c r="B2610" s="111" t="s">
        <v>250</v>
      </c>
      <c r="C2610" s="112" t="s">
        <v>251</v>
      </c>
      <c r="D2610" s="21">
        <f t="shared" si="80"/>
        <v>0</v>
      </c>
      <c r="E2610" s="24">
        <f t="shared" si="81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1706</v>
      </c>
      <c r="B2611" s="111" t="s">
        <v>252</v>
      </c>
      <c r="C2611" s="112" t="s">
        <v>253</v>
      </c>
      <c r="D2611" s="21">
        <f t="shared" si="80"/>
        <v>0</v>
      </c>
      <c r="E2611" s="24">
        <f t="shared" si="81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1706</v>
      </c>
      <c r="B2612" s="111" t="s">
        <v>254</v>
      </c>
      <c r="C2612" s="112" t="s">
        <v>255</v>
      </c>
      <c r="D2612" s="21">
        <f t="shared" si="80"/>
        <v>0</v>
      </c>
      <c r="E2612" s="24">
        <f t="shared" si="81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1706</v>
      </c>
      <c r="B2613" s="111" t="s">
        <v>256</v>
      </c>
      <c r="C2613" s="112" t="s">
        <v>257</v>
      </c>
      <c r="D2613" s="21">
        <f t="shared" si="80"/>
        <v>0</v>
      </c>
      <c r="E2613" s="24">
        <f t="shared" si="81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1706</v>
      </c>
      <c r="B2614" s="111" t="s">
        <v>258</v>
      </c>
      <c r="C2614" s="112" t="s">
        <v>259</v>
      </c>
      <c r="D2614" s="21">
        <f t="shared" si="80"/>
        <v>0</v>
      </c>
      <c r="E2614" s="24">
        <f t="shared" si="81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1706</v>
      </c>
      <c r="B2615" s="111" t="s">
        <v>260</v>
      </c>
      <c r="C2615" s="112" t="s">
        <v>261</v>
      </c>
      <c r="D2615" s="21">
        <f t="shared" si="80"/>
        <v>0</v>
      </c>
      <c r="E2615" s="24">
        <f t="shared" si="81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1706</v>
      </c>
      <c r="B2616" s="111" t="s">
        <v>262</v>
      </c>
      <c r="C2616" s="112" t="s">
        <v>263</v>
      </c>
      <c r="D2616" s="21">
        <f t="shared" si="80"/>
        <v>0</v>
      </c>
      <c r="E2616" s="24">
        <f t="shared" si="81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1706</v>
      </c>
      <c r="B2617" s="111" t="s">
        <v>264</v>
      </c>
      <c r="C2617" s="112" t="s">
        <v>265</v>
      </c>
      <c r="D2617" s="21">
        <f t="shared" si="80"/>
        <v>250000</v>
      </c>
      <c r="E2617" s="24">
        <f t="shared" si="81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250000</v>
      </c>
      <c r="O2617" s="32">
        <v>0</v>
      </c>
      <c r="P2617" s="113">
        <v>0</v>
      </c>
      <c r="Q2617" s="113">
        <v>0</v>
      </c>
      <c r="R2617" s="31">
        <v>0</v>
      </c>
      <c r="S2617" s="32">
        <v>0</v>
      </c>
      <c r="T2617" s="113">
        <v>0</v>
      </c>
      <c r="U2617" s="113">
        <v>0</v>
      </c>
      <c r="V2617" s="31">
        <v>0</v>
      </c>
      <c r="W2617" s="32">
        <v>0</v>
      </c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1706</v>
      </c>
      <c r="B2618" s="111" t="s">
        <v>266</v>
      </c>
      <c r="C2618" s="112" t="s">
        <v>267</v>
      </c>
      <c r="D2618" s="21">
        <f t="shared" si="80"/>
        <v>0</v>
      </c>
      <c r="E2618" s="24">
        <f t="shared" si="81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1706</v>
      </c>
      <c r="B2619" s="111" t="s">
        <v>268</v>
      </c>
      <c r="C2619" s="112" t="s">
        <v>269</v>
      </c>
      <c r="D2619" s="21">
        <f t="shared" si="80"/>
        <v>0</v>
      </c>
      <c r="E2619" s="24">
        <f t="shared" si="81"/>
        <v>20833.349999999999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4166.67</v>
      </c>
      <c r="P2619" s="113">
        <v>0</v>
      </c>
      <c r="Q2619" s="113">
        <v>4166.67</v>
      </c>
      <c r="R2619" s="31">
        <v>0</v>
      </c>
      <c r="S2619" s="32">
        <v>4166.67</v>
      </c>
      <c r="T2619" s="113">
        <v>0</v>
      </c>
      <c r="U2619" s="113">
        <v>4166.67</v>
      </c>
      <c r="V2619" s="31">
        <v>0</v>
      </c>
      <c r="W2619" s="32">
        <v>4166.67</v>
      </c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1706</v>
      </c>
      <c r="B2620" s="111" t="s">
        <v>270</v>
      </c>
      <c r="C2620" s="112" t="s">
        <v>271</v>
      </c>
      <c r="D2620" s="21">
        <f t="shared" si="80"/>
        <v>0</v>
      </c>
      <c r="E2620" s="24">
        <f t="shared" si="81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1706</v>
      </c>
      <c r="B2621" s="111" t="s">
        <v>272</v>
      </c>
      <c r="C2621" s="112" t="s">
        <v>273</v>
      </c>
      <c r="D2621" s="21">
        <f t="shared" si="80"/>
        <v>0</v>
      </c>
      <c r="E2621" s="24">
        <f t="shared" si="81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1706</v>
      </c>
      <c r="B2622" s="111" t="s">
        <v>274</v>
      </c>
      <c r="C2622" s="112" t="s">
        <v>275</v>
      </c>
      <c r="D2622" s="21">
        <f t="shared" si="80"/>
        <v>0</v>
      </c>
      <c r="E2622" s="24">
        <f t="shared" si="81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1706</v>
      </c>
      <c r="B2623" s="111" t="s">
        <v>276</v>
      </c>
      <c r="C2623" s="112" t="s">
        <v>277</v>
      </c>
      <c r="D2623" s="21">
        <f t="shared" si="80"/>
        <v>0</v>
      </c>
      <c r="E2623" s="24">
        <f t="shared" si="81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1706</v>
      </c>
      <c r="B2624" s="111" t="s">
        <v>278</v>
      </c>
      <c r="C2624" s="112" t="s">
        <v>279</v>
      </c>
      <c r="D2624" s="21">
        <f t="shared" si="80"/>
        <v>0</v>
      </c>
      <c r="E2624" s="24">
        <f t="shared" si="81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1706</v>
      </c>
      <c r="B2625" s="111" t="s">
        <v>280</v>
      </c>
      <c r="C2625" s="112" t="s">
        <v>1566</v>
      </c>
      <c r="D2625" s="21">
        <f t="shared" si="80"/>
        <v>0</v>
      </c>
      <c r="E2625" s="24">
        <f t="shared" si="81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1706</v>
      </c>
      <c r="B2626" s="111" t="s">
        <v>281</v>
      </c>
      <c r="C2626" s="112" t="s">
        <v>282</v>
      </c>
      <c r="D2626" s="21">
        <f t="shared" si="80"/>
        <v>0</v>
      </c>
      <c r="E2626" s="24">
        <f t="shared" si="81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1706</v>
      </c>
      <c r="B2627" s="111" t="s">
        <v>283</v>
      </c>
      <c r="C2627" s="112" t="s">
        <v>284</v>
      </c>
      <c r="D2627" s="21">
        <f t="shared" ref="D2627:D2690" si="82">F2627+H2627+J2628+L2627+N2627+P2627+R2627+T2627+V2627+X2627+Z2627+AB2627</f>
        <v>0</v>
      </c>
      <c r="E2627" s="24">
        <f t="shared" ref="E2627:E2690" si="83">G2627+I2627+K2628+M2627+O2627+Q2627+S2627+U2627+W2627+Y2627+AA2627+AC2627</f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1706</v>
      </c>
      <c r="B2628" s="111" t="s">
        <v>285</v>
      </c>
      <c r="C2628" s="112" t="s">
        <v>286</v>
      </c>
      <c r="D2628" s="21">
        <f t="shared" si="82"/>
        <v>0</v>
      </c>
      <c r="E2628" s="24">
        <f t="shared" si="83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1706</v>
      </c>
      <c r="B2629" s="111" t="s">
        <v>287</v>
      </c>
      <c r="C2629" s="112" t="s">
        <v>288</v>
      </c>
      <c r="D2629" s="21">
        <f t="shared" si="82"/>
        <v>0</v>
      </c>
      <c r="E2629" s="24">
        <f t="shared" si="83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1706</v>
      </c>
      <c r="B2630" s="111" t="s">
        <v>289</v>
      </c>
      <c r="C2630" s="112" t="s">
        <v>290</v>
      </c>
      <c r="D2630" s="21">
        <f t="shared" si="82"/>
        <v>0</v>
      </c>
      <c r="E2630" s="24">
        <f t="shared" si="83"/>
        <v>0</v>
      </c>
      <c r="F2630" s="104"/>
      <c r="G2630" s="104"/>
      <c r="H2630" s="105"/>
      <c r="I2630" s="105"/>
      <c r="J2630" s="31"/>
      <c r="K2630" s="32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1706</v>
      </c>
      <c r="B2631" s="111" t="s">
        <v>291</v>
      </c>
      <c r="C2631" s="112" t="s">
        <v>1567</v>
      </c>
      <c r="D2631" s="21">
        <f t="shared" si="82"/>
        <v>0</v>
      </c>
      <c r="E2631" s="24">
        <f t="shared" si="83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1706</v>
      </c>
      <c r="B2632" s="111" t="s">
        <v>292</v>
      </c>
      <c r="C2632" s="112" t="s">
        <v>293</v>
      </c>
      <c r="D2632" s="21">
        <f t="shared" si="82"/>
        <v>0</v>
      </c>
      <c r="E2632" s="24">
        <f t="shared" si="83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1706</v>
      </c>
      <c r="B2633" s="111" t="s">
        <v>294</v>
      </c>
      <c r="C2633" s="112" t="s">
        <v>295</v>
      </c>
      <c r="D2633" s="21">
        <f t="shared" si="82"/>
        <v>0</v>
      </c>
      <c r="E2633" s="24">
        <f t="shared" si="83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1706</v>
      </c>
      <c r="B2634" s="111" t="s">
        <v>296</v>
      </c>
      <c r="C2634" s="112" t="s">
        <v>1568</v>
      </c>
      <c r="D2634" s="21">
        <f t="shared" si="82"/>
        <v>0</v>
      </c>
      <c r="E2634" s="24">
        <f t="shared" si="83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1706</v>
      </c>
      <c r="B2635" s="111" t="s">
        <v>297</v>
      </c>
      <c r="C2635" s="112" t="s">
        <v>298</v>
      </c>
      <c r="D2635" s="21">
        <f t="shared" si="82"/>
        <v>0</v>
      </c>
      <c r="E2635" s="24">
        <f t="shared" si="83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1706</v>
      </c>
      <c r="B2636" s="111" t="s">
        <v>299</v>
      </c>
      <c r="C2636" s="112" t="s">
        <v>300</v>
      </c>
      <c r="D2636" s="21">
        <f t="shared" si="82"/>
        <v>0</v>
      </c>
      <c r="E2636" s="24">
        <f t="shared" si="83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1706</v>
      </c>
      <c r="B2637" s="111" t="s">
        <v>301</v>
      </c>
      <c r="C2637" s="112" t="s">
        <v>1569</v>
      </c>
      <c r="D2637" s="21">
        <f t="shared" si="82"/>
        <v>0</v>
      </c>
      <c r="E2637" s="24">
        <f t="shared" si="83"/>
        <v>0</v>
      </c>
      <c r="F2637" s="104"/>
      <c r="G2637" s="104"/>
      <c r="H2637" s="113"/>
      <c r="I2637" s="113"/>
      <c r="J2637" s="106"/>
      <c r="K2637" s="107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1706</v>
      </c>
      <c r="B2638" s="111" t="s">
        <v>302</v>
      </c>
      <c r="C2638" s="112" t="s">
        <v>303</v>
      </c>
      <c r="D2638" s="21">
        <f t="shared" si="82"/>
        <v>0</v>
      </c>
      <c r="E2638" s="24">
        <f t="shared" si="83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>
        <v>0</v>
      </c>
      <c r="K2638" s="32">
        <v>0</v>
      </c>
      <c r="L2638" s="113">
        <v>0</v>
      </c>
      <c r="M2638" s="113">
        <v>0</v>
      </c>
      <c r="N2638" s="31">
        <v>0</v>
      </c>
      <c r="O2638" s="32">
        <v>0</v>
      </c>
      <c r="P2638" s="113">
        <v>0</v>
      </c>
      <c r="Q2638" s="113">
        <v>0</v>
      </c>
      <c r="R2638" s="31">
        <v>0</v>
      </c>
      <c r="S2638" s="32">
        <v>0</v>
      </c>
      <c r="T2638" s="113">
        <v>0</v>
      </c>
      <c r="U2638" s="113">
        <v>0</v>
      </c>
      <c r="V2638" s="31">
        <v>0</v>
      </c>
      <c r="W2638" s="32">
        <v>0</v>
      </c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1706</v>
      </c>
      <c r="B2639" s="111" t="s">
        <v>304</v>
      </c>
      <c r="C2639" s="112" t="s">
        <v>305</v>
      </c>
      <c r="D2639" s="21">
        <f t="shared" si="82"/>
        <v>0</v>
      </c>
      <c r="E2639" s="24">
        <f t="shared" si="83"/>
        <v>0</v>
      </c>
      <c r="F2639" s="104"/>
      <c r="G2639" s="104"/>
      <c r="H2639" s="105"/>
      <c r="I2639" s="105"/>
      <c r="J2639" s="31"/>
      <c r="K2639" s="32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1706</v>
      </c>
      <c r="B2640" s="111" t="s">
        <v>306</v>
      </c>
      <c r="C2640" s="112" t="s">
        <v>307</v>
      </c>
      <c r="D2640" s="21">
        <f t="shared" si="82"/>
        <v>0</v>
      </c>
      <c r="E2640" s="24">
        <f t="shared" si="83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>
        <v>0</v>
      </c>
      <c r="K2640" s="107">
        <v>0</v>
      </c>
      <c r="L2640" s="105">
        <v>0</v>
      </c>
      <c r="M2640" s="105">
        <v>0</v>
      </c>
      <c r="N2640" s="106">
        <v>0</v>
      </c>
      <c r="O2640" s="107">
        <v>0</v>
      </c>
      <c r="P2640" s="105">
        <v>0</v>
      </c>
      <c r="Q2640" s="105">
        <v>0</v>
      </c>
      <c r="R2640" s="106">
        <v>0</v>
      </c>
      <c r="S2640" s="107">
        <v>0</v>
      </c>
      <c r="T2640" s="105">
        <v>0</v>
      </c>
      <c r="U2640" s="105">
        <v>0</v>
      </c>
      <c r="V2640" s="106">
        <v>0</v>
      </c>
      <c r="W2640" s="107">
        <v>0</v>
      </c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1706</v>
      </c>
      <c r="B2641" s="111" t="s">
        <v>308</v>
      </c>
      <c r="C2641" s="112" t="s">
        <v>309</v>
      </c>
      <c r="D2641" s="21">
        <f t="shared" si="82"/>
        <v>94689</v>
      </c>
      <c r="E2641" s="24">
        <f t="shared" si="83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>
        <v>0</v>
      </c>
      <c r="K2641" s="107">
        <v>0</v>
      </c>
      <c r="L2641" s="105">
        <v>12199</v>
      </c>
      <c r="M2641" s="105">
        <v>0</v>
      </c>
      <c r="N2641" s="106">
        <v>0</v>
      </c>
      <c r="O2641" s="107">
        <v>0</v>
      </c>
      <c r="P2641" s="105">
        <v>0</v>
      </c>
      <c r="Q2641" s="105">
        <v>0</v>
      </c>
      <c r="R2641" s="106">
        <v>14990</v>
      </c>
      <c r="S2641" s="107">
        <v>0</v>
      </c>
      <c r="T2641" s="105">
        <v>31500</v>
      </c>
      <c r="U2641" s="105">
        <v>0</v>
      </c>
      <c r="V2641" s="106">
        <v>0</v>
      </c>
      <c r="W2641" s="107">
        <v>0</v>
      </c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1706</v>
      </c>
      <c r="B2642" s="111" t="s">
        <v>310</v>
      </c>
      <c r="C2642" s="112" t="s">
        <v>311</v>
      </c>
      <c r="D2642" s="21">
        <f t="shared" si="82"/>
        <v>0</v>
      </c>
      <c r="E2642" s="24">
        <f t="shared" si="83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1706</v>
      </c>
      <c r="B2643" s="111" t="s">
        <v>312</v>
      </c>
      <c r="C2643" s="112" t="s">
        <v>313</v>
      </c>
      <c r="D2643" s="21">
        <f t="shared" si="82"/>
        <v>0</v>
      </c>
      <c r="E2643" s="24">
        <f t="shared" si="83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0</v>
      </c>
      <c r="S2643" s="107">
        <v>0</v>
      </c>
      <c r="T2643" s="105">
        <v>0</v>
      </c>
      <c r="U2643" s="105">
        <v>0</v>
      </c>
      <c r="V2643" s="106">
        <v>0</v>
      </c>
      <c r="W2643" s="107">
        <v>0</v>
      </c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1706</v>
      </c>
      <c r="B2644" s="111" t="s">
        <v>314</v>
      </c>
      <c r="C2644" s="112" t="s">
        <v>315</v>
      </c>
      <c r="D2644" s="21">
        <f t="shared" si="82"/>
        <v>0</v>
      </c>
      <c r="E2644" s="24">
        <f t="shared" si="83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1706</v>
      </c>
      <c r="B2645" s="111" t="s">
        <v>316</v>
      </c>
      <c r="C2645" s="112" t="s">
        <v>317</v>
      </c>
      <c r="D2645" s="21">
        <f t="shared" si="82"/>
        <v>65000</v>
      </c>
      <c r="E2645" s="24">
        <f t="shared" si="83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65000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1706</v>
      </c>
      <c r="B2646" s="111" t="s">
        <v>318</v>
      </c>
      <c r="C2646" s="112" t="s">
        <v>319</v>
      </c>
      <c r="D2646" s="21">
        <f t="shared" si="82"/>
        <v>1525000</v>
      </c>
      <c r="E2646" s="24">
        <f t="shared" si="83"/>
        <v>285000</v>
      </c>
      <c r="F2646" s="104">
        <v>0</v>
      </c>
      <c r="G2646" s="104">
        <v>0</v>
      </c>
      <c r="H2646" s="113">
        <v>0</v>
      </c>
      <c r="I2646" s="113">
        <v>0</v>
      </c>
      <c r="J2646" s="106">
        <v>0</v>
      </c>
      <c r="K2646" s="107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>
        <v>0</v>
      </c>
      <c r="S2646" s="32">
        <v>0</v>
      </c>
      <c r="T2646" s="113">
        <v>0</v>
      </c>
      <c r="U2646" s="113">
        <v>0</v>
      </c>
      <c r="V2646" s="31">
        <v>0</v>
      </c>
      <c r="W2646" s="32">
        <v>0</v>
      </c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1706</v>
      </c>
      <c r="B2647" s="111" t="s">
        <v>320</v>
      </c>
      <c r="C2647" s="112" t="s">
        <v>321</v>
      </c>
      <c r="D2647" s="21">
        <f t="shared" si="82"/>
        <v>3038000</v>
      </c>
      <c r="E2647" s="24">
        <f t="shared" si="83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>
        <v>1525000</v>
      </c>
      <c r="K2647" s="32">
        <v>285000</v>
      </c>
      <c r="L2647" s="113">
        <v>1383000</v>
      </c>
      <c r="M2647" s="113">
        <v>0</v>
      </c>
      <c r="N2647" s="31">
        <v>300000</v>
      </c>
      <c r="O2647" s="32">
        <v>0</v>
      </c>
      <c r="P2647" s="113">
        <v>645000</v>
      </c>
      <c r="Q2647" s="113">
        <v>0</v>
      </c>
      <c r="R2647" s="31">
        <v>0</v>
      </c>
      <c r="S2647" s="32">
        <v>0</v>
      </c>
      <c r="T2647" s="113">
        <v>59000</v>
      </c>
      <c r="U2647" s="113">
        <v>0</v>
      </c>
      <c r="V2647" s="31">
        <v>60000</v>
      </c>
      <c r="W2647" s="32">
        <v>0</v>
      </c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1706</v>
      </c>
      <c r="B2648" s="111" t="s">
        <v>322</v>
      </c>
      <c r="C2648" s="112" t="s">
        <v>323</v>
      </c>
      <c r="D2648" s="21">
        <f t="shared" si="82"/>
        <v>363500</v>
      </c>
      <c r="E2648" s="24">
        <f t="shared" si="83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31">
        <v>0</v>
      </c>
      <c r="K2648" s="32">
        <v>0</v>
      </c>
      <c r="L2648" s="105">
        <v>0</v>
      </c>
      <c r="M2648" s="105">
        <v>0</v>
      </c>
      <c r="N2648" s="106">
        <v>74000</v>
      </c>
      <c r="O2648" s="107">
        <v>0</v>
      </c>
      <c r="P2648" s="113">
        <v>50500</v>
      </c>
      <c r="Q2648" s="113">
        <v>0</v>
      </c>
      <c r="R2648" s="106">
        <v>0</v>
      </c>
      <c r="S2648" s="107">
        <v>0</v>
      </c>
      <c r="T2648" s="105">
        <v>32000</v>
      </c>
      <c r="U2648" s="105">
        <v>0</v>
      </c>
      <c r="V2648" s="106">
        <v>34000</v>
      </c>
      <c r="W2648" s="107">
        <v>0</v>
      </c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1706</v>
      </c>
      <c r="B2649" s="111" t="s">
        <v>324</v>
      </c>
      <c r="C2649" s="112" t="s">
        <v>325</v>
      </c>
      <c r="D2649" s="21">
        <f t="shared" si="82"/>
        <v>558000</v>
      </c>
      <c r="E2649" s="24">
        <f t="shared" si="83"/>
        <v>0</v>
      </c>
      <c r="F2649" s="104">
        <v>0</v>
      </c>
      <c r="G2649" s="104">
        <v>0</v>
      </c>
      <c r="H2649" s="113">
        <v>0</v>
      </c>
      <c r="I2649" s="113">
        <v>0</v>
      </c>
      <c r="J2649" s="106">
        <v>0</v>
      </c>
      <c r="K2649" s="107">
        <v>0</v>
      </c>
      <c r="L2649" s="113">
        <v>98500</v>
      </c>
      <c r="M2649" s="113">
        <v>0</v>
      </c>
      <c r="N2649" s="31">
        <v>0</v>
      </c>
      <c r="O2649" s="32">
        <v>0</v>
      </c>
      <c r="P2649" s="105">
        <v>17500</v>
      </c>
      <c r="Q2649" s="105">
        <v>0</v>
      </c>
      <c r="R2649" s="31">
        <v>442000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1706</v>
      </c>
      <c r="B2650" s="111" t="s">
        <v>326</v>
      </c>
      <c r="C2650" s="112" t="s">
        <v>327</v>
      </c>
      <c r="D2650" s="21">
        <f t="shared" si="82"/>
        <v>0</v>
      </c>
      <c r="E2650" s="24">
        <f t="shared" si="83"/>
        <v>22696.94</v>
      </c>
      <c r="F2650" s="104">
        <v>0</v>
      </c>
      <c r="G2650" s="104">
        <v>0</v>
      </c>
      <c r="H2650" s="105">
        <v>0</v>
      </c>
      <c r="I2650" s="105">
        <v>0</v>
      </c>
      <c r="J2650" s="31">
        <v>0</v>
      </c>
      <c r="K2650" s="32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>
        <v>0</v>
      </c>
      <c r="S2650" s="107">
        <v>0</v>
      </c>
      <c r="T2650" s="105">
        <v>0</v>
      </c>
      <c r="U2650" s="105">
        <v>0</v>
      </c>
      <c r="V2650" s="106">
        <v>0</v>
      </c>
      <c r="W2650" s="107">
        <v>0</v>
      </c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1706</v>
      </c>
      <c r="B2651" s="111" t="s">
        <v>328</v>
      </c>
      <c r="C2651" s="112" t="s">
        <v>329</v>
      </c>
      <c r="D2651" s="21">
        <f t="shared" si="82"/>
        <v>4</v>
      </c>
      <c r="E2651" s="24">
        <f t="shared" si="83"/>
        <v>308442.07999999996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106">
        <v>0</v>
      </c>
      <c r="K2651" s="107">
        <v>22696.94</v>
      </c>
      <c r="L2651" s="113">
        <v>0</v>
      </c>
      <c r="M2651" s="113">
        <v>22696.94</v>
      </c>
      <c r="N2651" s="31">
        <v>0</v>
      </c>
      <c r="O2651" s="32">
        <v>22696.94</v>
      </c>
      <c r="P2651" s="105">
        <v>0</v>
      </c>
      <c r="Q2651" s="105">
        <v>23374.67</v>
      </c>
      <c r="R2651" s="31">
        <v>0</v>
      </c>
      <c r="S2651" s="32">
        <v>20471.919999999998</v>
      </c>
      <c r="T2651" s="113">
        <v>0</v>
      </c>
      <c r="U2651" s="113">
        <v>26991.64</v>
      </c>
      <c r="V2651" s="31">
        <v>3</v>
      </c>
      <c r="W2651" s="32">
        <v>18110.53</v>
      </c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1706</v>
      </c>
      <c r="B2652" s="111" t="s">
        <v>330</v>
      </c>
      <c r="C2652" s="112" t="s">
        <v>331</v>
      </c>
      <c r="D2652" s="21">
        <f t="shared" si="82"/>
        <v>1.06</v>
      </c>
      <c r="E2652" s="24">
        <f t="shared" si="83"/>
        <v>1024217.9199999999</v>
      </c>
      <c r="F2652" s="104">
        <v>0</v>
      </c>
      <c r="G2652" s="104">
        <v>128900</v>
      </c>
      <c r="H2652" s="113">
        <v>0</v>
      </c>
      <c r="I2652" s="113">
        <v>128900</v>
      </c>
      <c r="J2652" s="31">
        <v>0</v>
      </c>
      <c r="K2652" s="32">
        <v>128900</v>
      </c>
      <c r="L2652" s="113">
        <v>0</v>
      </c>
      <c r="M2652" s="113">
        <v>128900</v>
      </c>
      <c r="N2652" s="31">
        <v>0</v>
      </c>
      <c r="O2652" s="32">
        <v>128900</v>
      </c>
      <c r="P2652" s="113">
        <v>0</v>
      </c>
      <c r="Q2652" s="113">
        <v>128900</v>
      </c>
      <c r="R2652" s="31">
        <v>0</v>
      </c>
      <c r="S2652" s="32">
        <v>128900</v>
      </c>
      <c r="T2652" s="113">
        <v>1.06</v>
      </c>
      <c r="U2652" s="113">
        <v>128900</v>
      </c>
      <c r="V2652" s="31">
        <v>0</v>
      </c>
      <c r="W2652" s="32">
        <v>95650</v>
      </c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1706</v>
      </c>
      <c r="B2653" s="111" t="s">
        <v>332</v>
      </c>
      <c r="C2653" s="112" t="s">
        <v>333</v>
      </c>
      <c r="D2653" s="21">
        <f t="shared" si="82"/>
        <v>0</v>
      </c>
      <c r="E2653" s="24">
        <f t="shared" si="83"/>
        <v>212783.87999999995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>
        <v>0</v>
      </c>
      <c r="K2653" s="32">
        <v>26267.919999999998</v>
      </c>
      <c r="L2653" s="113">
        <v>0</v>
      </c>
      <c r="M2653" s="113">
        <v>26267.919999999998</v>
      </c>
      <c r="N2653" s="31">
        <v>0</v>
      </c>
      <c r="O2653" s="32">
        <v>26267.919999999998</v>
      </c>
      <c r="P2653" s="113">
        <v>0</v>
      </c>
      <c r="Q2653" s="113">
        <v>26267.919999999998</v>
      </c>
      <c r="R2653" s="31">
        <v>0</v>
      </c>
      <c r="S2653" s="32">
        <v>26267.919999999998</v>
      </c>
      <c r="T2653" s="113">
        <v>0</v>
      </c>
      <c r="U2653" s="113">
        <v>26267.919999999998</v>
      </c>
      <c r="V2653" s="31">
        <v>0</v>
      </c>
      <c r="W2653" s="32">
        <v>26267.919999999998</v>
      </c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1706</v>
      </c>
      <c r="B2654" s="111" t="s">
        <v>334</v>
      </c>
      <c r="C2654" s="112" t="s">
        <v>335</v>
      </c>
      <c r="D2654" s="21">
        <f t="shared" si="82"/>
        <v>2.04</v>
      </c>
      <c r="E2654" s="24">
        <f t="shared" si="83"/>
        <v>21974.16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>
        <v>0</v>
      </c>
      <c r="K2654" s="32">
        <v>2640.52</v>
      </c>
      <c r="L2654" s="113">
        <v>0</v>
      </c>
      <c r="M2654" s="113">
        <v>2640.52</v>
      </c>
      <c r="N2654" s="31">
        <v>0</v>
      </c>
      <c r="O2654" s="32">
        <v>2640.52</v>
      </c>
      <c r="P2654" s="113">
        <v>0</v>
      </c>
      <c r="Q2654" s="113">
        <v>2640.52</v>
      </c>
      <c r="R2654" s="31">
        <v>0</v>
      </c>
      <c r="S2654" s="32">
        <v>2640.52</v>
      </c>
      <c r="T2654" s="113">
        <v>1.03</v>
      </c>
      <c r="U2654" s="113">
        <v>2640.52</v>
      </c>
      <c r="V2654" s="31">
        <v>0</v>
      </c>
      <c r="W2654" s="32">
        <v>2540.52</v>
      </c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1706</v>
      </c>
      <c r="B2655" s="111" t="s">
        <v>336</v>
      </c>
      <c r="C2655" s="112" t="s">
        <v>337</v>
      </c>
      <c r="D2655" s="21">
        <f t="shared" si="82"/>
        <v>0</v>
      </c>
      <c r="E2655" s="24">
        <f t="shared" si="83"/>
        <v>16249.98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2708.33</v>
      </c>
      <c r="N2655" s="31">
        <v>0</v>
      </c>
      <c r="O2655" s="32">
        <v>2708.33</v>
      </c>
      <c r="P2655" s="113">
        <v>0</v>
      </c>
      <c r="Q2655" s="113">
        <v>2708.33</v>
      </c>
      <c r="R2655" s="31">
        <v>0</v>
      </c>
      <c r="S2655" s="32">
        <v>2708.33</v>
      </c>
      <c r="T2655" s="113">
        <v>0</v>
      </c>
      <c r="U2655" s="113">
        <v>2708.33</v>
      </c>
      <c r="V2655" s="31">
        <v>0</v>
      </c>
      <c r="W2655" s="32">
        <v>2708.33</v>
      </c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1706</v>
      </c>
      <c r="B2656" s="111" t="s">
        <v>338</v>
      </c>
      <c r="C2656" s="112" t="s">
        <v>339</v>
      </c>
      <c r="D2656" s="21">
        <f t="shared" si="82"/>
        <v>3</v>
      </c>
      <c r="E2656" s="24">
        <f t="shared" si="83"/>
        <v>234544.54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>
        <v>0</v>
      </c>
      <c r="S2656" s="32">
        <v>0</v>
      </c>
      <c r="T2656" s="113">
        <v>0</v>
      </c>
      <c r="U2656" s="113">
        <v>0</v>
      </c>
      <c r="V2656" s="31">
        <v>0</v>
      </c>
      <c r="W2656" s="32">
        <v>0</v>
      </c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1706</v>
      </c>
      <c r="B2657" s="111" t="s">
        <v>340</v>
      </c>
      <c r="C2657" s="112" t="s">
        <v>341</v>
      </c>
      <c r="D2657" s="21">
        <f t="shared" si="82"/>
        <v>17.98</v>
      </c>
      <c r="E2657" s="24">
        <f t="shared" si="83"/>
        <v>2158543.5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>
        <v>3</v>
      </c>
      <c r="K2657" s="32">
        <v>234544.54</v>
      </c>
      <c r="L2657" s="113">
        <v>4</v>
      </c>
      <c r="M2657" s="113">
        <v>261841.76</v>
      </c>
      <c r="N2657" s="31">
        <v>0</v>
      </c>
      <c r="O2657" s="32">
        <v>269446.21000000002</v>
      </c>
      <c r="P2657" s="113">
        <v>1</v>
      </c>
      <c r="Q2657" s="113">
        <v>269446.21000000002</v>
      </c>
      <c r="R2657" s="31">
        <v>1</v>
      </c>
      <c r="S2657" s="32">
        <v>269146.21000000002</v>
      </c>
      <c r="T2657" s="113">
        <v>0</v>
      </c>
      <c r="U2657" s="113">
        <v>290764.65000000002</v>
      </c>
      <c r="V2657" s="31">
        <v>4</v>
      </c>
      <c r="W2657" s="32">
        <v>274873.99</v>
      </c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1706</v>
      </c>
      <c r="B2658" s="111" t="s">
        <v>342</v>
      </c>
      <c r="C2658" s="112" t="s">
        <v>343</v>
      </c>
      <c r="D2658" s="21">
        <f t="shared" si="82"/>
        <v>7.97</v>
      </c>
      <c r="E2658" s="24">
        <f t="shared" si="83"/>
        <v>384441.57999999996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>
        <v>0</v>
      </c>
      <c r="K2658" s="32">
        <v>45265</v>
      </c>
      <c r="L2658" s="113">
        <v>2</v>
      </c>
      <c r="M2658" s="113">
        <v>45265</v>
      </c>
      <c r="N2658" s="31">
        <v>0</v>
      </c>
      <c r="O2658" s="32">
        <v>45598.33</v>
      </c>
      <c r="P2658" s="113">
        <v>4</v>
      </c>
      <c r="Q2658" s="113">
        <v>47001.11</v>
      </c>
      <c r="R2658" s="31">
        <v>0</v>
      </c>
      <c r="S2658" s="32">
        <v>41326.67</v>
      </c>
      <c r="T2658" s="113">
        <v>0</v>
      </c>
      <c r="U2658" s="113">
        <v>41326.67</v>
      </c>
      <c r="V2658" s="31">
        <v>0</v>
      </c>
      <c r="W2658" s="32">
        <v>42215.56</v>
      </c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1706</v>
      </c>
      <c r="B2659" s="111" t="s">
        <v>344</v>
      </c>
      <c r="C2659" s="112" t="s">
        <v>345</v>
      </c>
      <c r="D2659" s="21">
        <f t="shared" si="82"/>
        <v>115.11</v>
      </c>
      <c r="E2659" s="24">
        <f t="shared" si="83"/>
        <v>391078.55000000005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>
        <v>0</v>
      </c>
      <c r="K2659" s="32">
        <v>38844.910000000003</v>
      </c>
      <c r="L2659" s="113">
        <v>1</v>
      </c>
      <c r="M2659" s="113">
        <v>38844.910000000003</v>
      </c>
      <c r="N2659" s="31">
        <v>0</v>
      </c>
      <c r="O2659" s="32">
        <v>38844.910000000003</v>
      </c>
      <c r="P2659" s="113">
        <v>1</v>
      </c>
      <c r="Q2659" s="113">
        <v>44317.13</v>
      </c>
      <c r="R2659" s="31">
        <v>1</v>
      </c>
      <c r="S2659" s="32">
        <v>41122.69</v>
      </c>
      <c r="T2659" s="113">
        <v>1</v>
      </c>
      <c r="U2659" s="113">
        <v>53092.36</v>
      </c>
      <c r="V2659" s="31">
        <v>111.11</v>
      </c>
      <c r="W2659" s="32">
        <v>75456.02</v>
      </c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1706</v>
      </c>
      <c r="B2660" s="111" t="s">
        <v>346</v>
      </c>
      <c r="C2660" s="112" t="s">
        <v>347</v>
      </c>
      <c r="D2660" s="21">
        <f t="shared" si="82"/>
        <v>0</v>
      </c>
      <c r="E2660" s="24">
        <f t="shared" si="83"/>
        <v>4796.8</v>
      </c>
      <c r="F2660" s="104">
        <v>0</v>
      </c>
      <c r="G2660" s="104">
        <v>599.6</v>
      </c>
      <c r="H2660" s="113">
        <v>0</v>
      </c>
      <c r="I2660" s="113">
        <v>599.6</v>
      </c>
      <c r="J2660" s="31">
        <v>0</v>
      </c>
      <c r="K2660" s="32">
        <v>599.6</v>
      </c>
      <c r="L2660" s="113">
        <v>0</v>
      </c>
      <c r="M2660" s="113">
        <v>599.6</v>
      </c>
      <c r="N2660" s="31">
        <v>0</v>
      </c>
      <c r="O2660" s="32">
        <v>599.6</v>
      </c>
      <c r="P2660" s="113">
        <v>0</v>
      </c>
      <c r="Q2660" s="113">
        <v>599.6</v>
      </c>
      <c r="R2660" s="31">
        <v>0</v>
      </c>
      <c r="S2660" s="32">
        <v>599.6</v>
      </c>
      <c r="T2660" s="113">
        <v>0</v>
      </c>
      <c r="U2660" s="113">
        <v>599.6</v>
      </c>
      <c r="V2660" s="31">
        <v>0</v>
      </c>
      <c r="W2660" s="32">
        <v>599.6</v>
      </c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1706</v>
      </c>
      <c r="B2661" s="111" t="s">
        <v>348</v>
      </c>
      <c r="C2661" s="112" t="s">
        <v>349</v>
      </c>
      <c r="D2661" s="21">
        <f t="shared" si="82"/>
        <v>0</v>
      </c>
      <c r="E2661" s="24">
        <f t="shared" si="83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1706</v>
      </c>
      <c r="B2662" s="111" t="s">
        <v>350</v>
      </c>
      <c r="C2662" s="112" t="s">
        <v>351</v>
      </c>
      <c r="D2662" s="21">
        <f t="shared" si="82"/>
        <v>0</v>
      </c>
      <c r="E2662" s="24">
        <f t="shared" si="83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1706</v>
      </c>
      <c r="B2663" s="111" t="s">
        <v>352</v>
      </c>
      <c r="C2663" s="112" t="s">
        <v>353</v>
      </c>
      <c r="D2663" s="21">
        <f t="shared" si="82"/>
        <v>0</v>
      </c>
      <c r="E2663" s="24">
        <f t="shared" si="83"/>
        <v>0</v>
      </c>
      <c r="F2663" s="104"/>
      <c r="G2663" s="104"/>
      <c r="H2663" s="105"/>
      <c r="I2663" s="105"/>
      <c r="J2663" s="31"/>
      <c r="K2663" s="32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1706</v>
      </c>
      <c r="B2664" s="111" t="s">
        <v>354</v>
      </c>
      <c r="C2664" s="112" t="s">
        <v>355</v>
      </c>
      <c r="D2664" s="21">
        <f t="shared" si="82"/>
        <v>0</v>
      </c>
      <c r="E2664" s="24">
        <f t="shared" si="83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1706</v>
      </c>
      <c r="B2665" s="111" t="s">
        <v>356</v>
      </c>
      <c r="C2665" s="112" t="s">
        <v>357</v>
      </c>
      <c r="D2665" s="21">
        <f t="shared" si="82"/>
        <v>0</v>
      </c>
      <c r="E2665" s="24">
        <f t="shared" si="83"/>
        <v>0</v>
      </c>
      <c r="F2665" s="104"/>
      <c r="G2665" s="104"/>
      <c r="H2665" s="113"/>
      <c r="I2665" s="113"/>
      <c r="J2665" s="106"/>
      <c r="K2665" s="107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1706</v>
      </c>
      <c r="B2666" s="111" t="s">
        <v>358</v>
      </c>
      <c r="C2666" s="112" t="s">
        <v>359</v>
      </c>
      <c r="D2666" s="21">
        <f t="shared" si="82"/>
        <v>0</v>
      </c>
      <c r="E2666" s="24">
        <f t="shared" si="83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1706</v>
      </c>
      <c r="B2667" s="111" t="s">
        <v>360</v>
      </c>
      <c r="C2667" s="112" t="s">
        <v>361</v>
      </c>
      <c r="D2667" s="21">
        <f t="shared" si="82"/>
        <v>0</v>
      </c>
      <c r="E2667" s="24">
        <f t="shared" si="83"/>
        <v>0</v>
      </c>
      <c r="F2667" s="104"/>
      <c r="G2667" s="104"/>
      <c r="H2667" s="105"/>
      <c r="I2667" s="105"/>
      <c r="J2667" s="31"/>
      <c r="K2667" s="32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1706</v>
      </c>
      <c r="B2668" s="111" t="s">
        <v>362</v>
      </c>
      <c r="C2668" s="112" t="s">
        <v>363</v>
      </c>
      <c r="D2668" s="21">
        <f t="shared" si="82"/>
        <v>0</v>
      </c>
      <c r="E2668" s="24">
        <f t="shared" si="83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1706</v>
      </c>
      <c r="B2669" s="111" t="s">
        <v>364</v>
      </c>
      <c r="C2669" s="112" t="s">
        <v>365</v>
      </c>
      <c r="D2669" s="21">
        <f t="shared" si="82"/>
        <v>0</v>
      </c>
      <c r="E2669" s="24">
        <f t="shared" si="83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1706</v>
      </c>
      <c r="B2670" s="111" t="s">
        <v>366</v>
      </c>
      <c r="C2670" s="112" t="s">
        <v>367</v>
      </c>
      <c r="D2670" s="21">
        <f t="shared" si="82"/>
        <v>0</v>
      </c>
      <c r="E2670" s="24">
        <f t="shared" si="83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1706</v>
      </c>
      <c r="B2671" s="111" t="s">
        <v>368</v>
      </c>
      <c r="C2671" s="112" t="s">
        <v>369</v>
      </c>
      <c r="D2671" s="21">
        <f t="shared" si="82"/>
        <v>0</v>
      </c>
      <c r="E2671" s="24">
        <f t="shared" si="83"/>
        <v>0</v>
      </c>
      <c r="F2671" s="104"/>
      <c r="G2671" s="104"/>
      <c r="H2671" s="113"/>
      <c r="I2671" s="113"/>
      <c r="J2671" s="106"/>
      <c r="K2671" s="107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1706</v>
      </c>
      <c r="B2672" s="111" t="s">
        <v>370</v>
      </c>
      <c r="C2672" s="112" t="s">
        <v>371</v>
      </c>
      <c r="D2672" s="21">
        <f t="shared" si="82"/>
        <v>0</v>
      </c>
      <c r="E2672" s="24">
        <f t="shared" si="83"/>
        <v>0</v>
      </c>
      <c r="F2672" s="104"/>
      <c r="G2672" s="104"/>
      <c r="H2672" s="105"/>
      <c r="I2672" s="105"/>
      <c r="J2672" s="31"/>
      <c r="K2672" s="32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1706</v>
      </c>
      <c r="B2673" s="111" t="s">
        <v>372</v>
      </c>
      <c r="C2673" s="112" t="s">
        <v>373</v>
      </c>
      <c r="D2673" s="21">
        <f t="shared" si="82"/>
        <v>0</v>
      </c>
      <c r="E2673" s="24">
        <f t="shared" si="83"/>
        <v>0</v>
      </c>
      <c r="F2673" s="104"/>
      <c r="G2673" s="104"/>
      <c r="H2673" s="113"/>
      <c r="I2673" s="113"/>
      <c r="J2673" s="106"/>
      <c r="K2673" s="107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1706</v>
      </c>
      <c r="B2674" s="111" t="s">
        <v>374</v>
      </c>
      <c r="C2674" s="112" t="s">
        <v>375</v>
      </c>
      <c r="D2674" s="21">
        <f t="shared" si="82"/>
        <v>0</v>
      </c>
      <c r="E2674" s="24">
        <f t="shared" si="83"/>
        <v>0</v>
      </c>
      <c r="F2674" s="104"/>
      <c r="G2674" s="104"/>
      <c r="H2674" s="105"/>
      <c r="I2674" s="105"/>
      <c r="J2674" s="31"/>
      <c r="K2674" s="32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1706</v>
      </c>
      <c r="B2675" s="111" t="s">
        <v>376</v>
      </c>
      <c r="C2675" s="112" t="s">
        <v>377</v>
      </c>
      <c r="D2675" s="21">
        <f t="shared" si="82"/>
        <v>0</v>
      </c>
      <c r="E2675" s="24">
        <f t="shared" si="83"/>
        <v>0</v>
      </c>
      <c r="F2675" s="104"/>
      <c r="G2675" s="104"/>
      <c r="H2675" s="113"/>
      <c r="I2675" s="113"/>
      <c r="J2675" s="106"/>
      <c r="K2675" s="107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1706</v>
      </c>
      <c r="B2676" s="111" t="s">
        <v>378</v>
      </c>
      <c r="C2676" s="112" t="s">
        <v>379</v>
      </c>
      <c r="D2676" s="21">
        <f t="shared" si="82"/>
        <v>0</v>
      </c>
      <c r="E2676" s="24">
        <f t="shared" si="83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1706</v>
      </c>
      <c r="B2677" s="111" t="s">
        <v>380</v>
      </c>
      <c r="C2677" s="112" t="s">
        <v>381</v>
      </c>
      <c r="D2677" s="21">
        <f t="shared" si="82"/>
        <v>0</v>
      </c>
      <c r="E2677" s="24">
        <f t="shared" si="83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1706</v>
      </c>
      <c r="B2678" s="111" t="s">
        <v>382</v>
      </c>
      <c r="C2678" s="112" t="s">
        <v>383</v>
      </c>
      <c r="D2678" s="21">
        <f t="shared" si="82"/>
        <v>0</v>
      </c>
      <c r="E2678" s="24">
        <f t="shared" si="83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1706</v>
      </c>
      <c r="B2679" s="111" t="s">
        <v>384</v>
      </c>
      <c r="C2679" s="112" t="s">
        <v>1570</v>
      </c>
      <c r="D2679" s="21">
        <f t="shared" si="82"/>
        <v>0</v>
      </c>
      <c r="E2679" s="24">
        <f t="shared" si="83"/>
        <v>0</v>
      </c>
      <c r="F2679" s="104"/>
      <c r="G2679" s="104"/>
      <c r="H2679" s="105"/>
      <c r="I2679" s="105"/>
      <c r="J2679" s="31"/>
      <c r="K2679" s="32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1706</v>
      </c>
      <c r="B2680" s="111" t="s">
        <v>386</v>
      </c>
      <c r="C2680" s="112" t="s">
        <v>1664</v>
      </c>
      <c r="D2680" s="21">
        <f t="shared" si="82"/>
        <v>0</v>
      </c>
      <c r="E2680" s="24">
        <f t="shared" si="83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1706</v>
      </c>
      <c r="B2681" s="111" t="s">
        <v>388</v>
      </c>
      <c r="C2681" s="112" t="s">
        <v>1665</v>
      </c>
      <c r="D2681" s="21">
        <f t="shared" si="82"/>
        <v>0</v>
      </c>
      <c r="E2681" s="24">
        <f t="shared" si="83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1706</v>
      </c>
      <c r="B2682" s="111" t="s">
        <v>390</v>
      </c>
      <c r="C2682" s="112" t="s">
        <v>391</v>
      </c>
      <c r="D2682" s="21">
        <f t="shared" si="82"/>
        <v>0</v>
      </c>
      <c r="E2682" s="24">
        <f t="shared" si="83"/>
        <v>0</v>
      </c>
      <c r="F2682" s="104"/>
      <c r="G2682" s="104"/>
      <c r="H2682" s="113"/>
      <c r="I2682" s="113"/>
      <c r="J2682" s="106"/>
      <c r="K2682" s="107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1706</v>
      </c>
      <c r="B2683" s="111" t="s">
        <v>392</v>
      </c>
      <c r="C2683" s="112" t="s">
        <v>393</v>
      </c>
      <c r="D2683" s="21">
        <f t="shared" si="82"/>
        <v>0</v>
      </c>
      <c r="E2683" s="24">
        <f t="shared" si="83"/>
        <v>0</v>
      </c>
      <c r="F2683" s="104"/>
      <c r="G2683" s="104"/>
      <c r="H2683" s="105"/>
      <c r="I2683" s="105"/>
      <c r="J2683" s="31"/>
      <c r="K2683" s="32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1706</v>
      </c>
      <c r="B2684" s="111" t="s">
        <v>394</v>
      </c>
      <c r="C2684" s="112" t="s">
        <v>395</v>
      </c>
      <c r="D2684" s="21">
        <f t="shared" si="82"/>
        <v>0</v>
      </c>
      <c r="E2684" s="24">
        <f t="shared" si="83"/>
        <v>0</v>
      </c>
      <c r="F2684" s="104"/>
      <c r="G2684" s="104"/>
      <c r="H2684" s="113"/>
      <c r="I2684" s="113"/>
      <c r="J2684" s="106"/>
      <c r="K2684" s="107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1706</v>
      </c>
      <c r="B2685" s="111" t="s">
        <v>396</v>
      </c>
      <c r="C2685" s="112" t="s">
        <v>397</v>
      </c>
      <c r="D2685" s="21">
        <f t="shared" si="82"/>
        <v>0</v>
      </c>
      <c r="E2685" s="24">
        <f t="shared" si="83"/>
        <v>0</v>
      </c>
      <c r="F2685" s="104"/>
      <c r="G2685" s="104"/>
      <c r="H2685" s="105"/>
      <c r="I2685" s="105"/>
      <c r="J2685" s="31"/>
      <c r="K2685" s="32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1706</v>
      </c>
      <c r="B2686" s="111" t="s">
        <v>398</v>
      </c>
      <c r="C2686" s="112" t="s">
        <v>1571</v>
      </c>
      <c r="D2686" s="21">
        <f t="shared" si="82"/>
        <v>0</v>
      </c>
      <c r="E2686" s="24">
        <f t="shared" si="83"/>
        <v>0</v>
      </c>
      <c r="F2686" s="104"/>
      <c r="G2686" s="104"/>
      <c r="H2686" s="113"/>
      <c r="I2686" s="113"/>
      <c r="J2686" s="106"/>
      <c r="K2686" s="107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1706</v>
      </c>
      <c r="B2687" s="111" t="s">
        <v>400</v>
      </c>
      <c r="C2687" s="112" t="s">
        <v>1666</v>
      </c>
      <c r="D2687" s="21">
        <f t="shared" si="82"/>
        <v>0</v>
      </c>
      <c r="E2687" s="24">
        <f t="shared" si="83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1706</v>
      </c>
      <c r="B2688" s="111" t="s">
        <v>402</v>
      </c>
      <c r="C2688" s="112" t="s">
        <v>403</v>
      </c>
      <c r="D2688" s="21">
        <f t="shared" si="82"/>
        <v>0</v>
      </c>
      <c r="E2688" s="24">
        <f t="shared" si="83"/>
        <v>0</v>
      </c>
      <c r="F2688" s="104"/>
      <c r="G2688" s="104"/>
      <c r="H2688" s="105"/>
      <c r="I2688" s="105"/>
      <c r="J2688" s="31"/>
      <c r="K2688" s="32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1706</v>
      </c>
      <c r="B2689" s="111" t="s">
        <v>404</v>
      </c>
      <c r="C2689" s="112" t="s">
        <v>1572</v>
      </c>
      <c r="D2689" s="21">
        <f t="shared" si="82"/>
        <v>0</v>
      </c>
      <c r="E2689" s="24">
        <f t="shared" si="83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1706</v>
      </c>
      <c r="B2690" s="111" t="s">
        <v>406</v>
      </c>
      <c r="C2690" s="112" t="s">
        <v>1573</v>
      </c>
      <c r="D2690" s="21">
        <f t="shared" si="82"/>
        <v>0</v>
      </c>
      <c r="E2690" s="24">
        <f t="shared" si="83"/>
        <v>0</v>
      </c>
      <c r="F2690" s="104"/>
      <c r="G2690" s="104"/>
      <c r="H2690" s="113"/>
      <c r="I2690" s="113"/>
      <c r="J2690" s="106"/>
      <c r="K2690" s="107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1706</v>
      </c>
      <c r="B2691" s="111" t="s">
        <v>408</v>
      </c>
      <c r="C2691" s="112" t="s">
        <v>1574</v>
      </c>
      <c r="D2691" s="21">
        <f t="shared" ref="D2691:D2754" si="84">F2691+H2691+J2692+L2691+N2691+P2691+R2691+T2691+V2691+X2691+Z2691+AB2691</f>
        <v>0</v>
      </c>
      <c r="E2691" s="24">
        <f t="shared" ref="E2691:E2754" si="85">G2691+I2691+K2692+M2691+O2691+Q2691+S2691+U2691+W2691+Y2691+AA2691+AC2691</f>
        <v>0</v>
      </c>
      <c r="F2691" s="104"/>
      <c r="G2691" s="104"/>
      <c r="H2691" s="105"/>
      <c r="I2691" s="105"/>
      <c r="J2691" s="31"/>
      <c r="K2691" s="32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1706</v>
      </c>
      <c r="B2692" s="111" t="s">
        <v>410</v>
      </c>
      <c r="C2692" s="112" t="s">
        <v>1575</v>
      </c>
      <c r="D2692" s="21">
        <f t="shared" si="84"/>
        <v>296954</v>
      </c>
      <c r="E2692" s="24">
        <f t="shared" si="85"/>
        <v>459577.9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1706</v>
      </c>
      <c r="B2693" s="111" t="s">
        <v>412</v>
      </c>
      <c r="C2693" s="112" t="s">
        <v>413</v>
      </c>
      <c r="D2693" s="21">
        <f t="shared" si="84"/>
        <v>8600569.6400000006</v>
      </c>
      <c r="E2693" s="24">
        <f t="shared" si="85"/>
        <v>7300325.4400000004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106">
        <v>296954</v>
      </c>
      <c r="K2693" s="107">
        <v>459577.9</v>
      </c>
      <c r="L2693" s="113">
        <v>373248.22</v>
      </c>
      <c r="M2693" s="113">
        <v>1302102.95</v>
      </c>
      <c r="N2693" s="31">
        <v>327058</v>
      </c>
      <c r="O2693" s="32">
        <v>869643.4</v>
      </c>
      <c r="P2693" s="105">
        <v>807440.83</v>
      </c>
      <c r="Q2693" s="105">
        <v>875984.68</v>
      </c>
      <c r="R2693" s="31">
        <v>114741</v>
      </c>
      <c r="S2693" s="32">
        <v>448756.8</v>
      </c>
      <c r="T2693" s="113">
        <v>1143254.23</v>
      </c>
      <c r="U2693" s="113">
        <v>937585.37</v>
      </c>
      <c r="V2693" s="31">
        <v>3957216.33</v>
      </c>
      <c r="W2693" s="32">
        <v>1051695.1100000001</v>
      </c>
      <c r="X2693" s="113"/>
      <c r="Y2693" s="113"/>
      <c r="Z2693" s="31"/>
      <c r="AA2693" s="32"/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1706</v>
      </c>
      <c r="B2694" s="111" t="s">
        <v>414</v>
      </c>
      <c r="C2694" s="112" t="s">
        <v>415</v>
      </c>
      <c r="D2694" s="21">
        <f t="shared" si="84"/>
        <v>3473437.7399999998</v>
      </c>
      <c r="E2694" s="24">
        <f t="shared" si="85"/>
        <v>3830338.4699999997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>
        <v>153095</v>
      </c>
      <c r="K2694" s="32">
        <v>226975</v>
      </c>
      <c r="L2694" s="113">
        <v>929715.8</v>
      </c>
      <c r="M2694" s="113">
        <v>460034.04</v>
      </c>
      <c r="N2694" s="31">
        <v>741808.2</v>
      </c>
      <c r="O2694" s="32">
        <v>300938.3</v>
      </c>
      <c r="P2694" s="113">
        <v>512272</v>
      </c>
      <c r="Q2694" s="113">
        <v>479673.88</v>
      </c>
      <c r="R2694" s="31">
        <v>152870</v>
      </c>
      <c r="S2694" s="32">
        <v>317094.5</v>
      </c>
      <c r="T2694" s="113">
        <v>242408.44</v>
      </c>
      <c r="U2694" s="113">
        <v>407755.3</v>
      </c>
      <c r="V2694" s="31">
        <v>339485</v>
      </c>
      <c r="W2694" s="32">
        <v>415568.25</v>
      </c>
      <c r="X2694" s="113"/>
      <c r="Y2694" s="113"/>
      <c r="Z2694" s="31"/>
      <c r="AA2694" s="32"/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1706</v>
      </c>
      <c r="B2695" s="111" t="s">
        <v>416</v>
      </c>
      <c r="C2695" s="112" t="s">
        <v>417</v>
      </c>
      <c r="D2695" s="21">
        <f t="shared" si="84"/>
        <v>2947978.6</v>
      </c>
      <c r="E2695" s="24">
        <f t="shared" si="85"/>
        <v>2534748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>
        <v>0</v>
      </c>
      <c r="K2695" s="32">
        <v>453795</v>
      </c>
      <c r="L2695" s="113">
        <v>675410</v>
      </c>
      <c r="M2695" s="113">
        <v>154420</v>
      </c>
      <c r="N2695" s="31">
        <v>552435</v>
      </c>
      <c r="O2695" s="32">
        <v>125593</v>
      </c>
      <c r="P2695" s="113">
        <v>88420</v>
      </c>
      <c r="Q2695" s="113">
        <v>197584</v>
      </c>
      <c r="R2695" s="31">
        <v>0</v>
      </c>
      <c r="S2695" s="32">
        <v>260520</v>
      </c>
      <c r="T2695" s="113">
        <v>614975</v>
      </c>
      <c r="U2695" s="113">
        <v>517371</v>
      </c>
      <c r="V2695" s="31">
        <v>152622</v>
      </c>
      <c r="W2695" s="32">
        <v>159643</v>
      </c>
      <c r="X2695" s="113"/>
      <c r="Y2695" s="113"/>
      <c r="Z2695" s="31"/>
      <c r="AA2695" s="32"/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1706</v>
      </c>
      <c r="B2696" s="111" t="s">
        <v>418</v>
      </c>
      <c r="C2696" s="112" t="s">
        <v>419</v>
      </c>
      <c r="D2696" s="21">
        <f t="shared" si="84"/>
        <v>2314936.2999999998</v>
      </c>
      <c r="E2696" s="24">
        <f t="shared" si="85"/>
        <v>2591088.2999999998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31">
        <v>359530</v>
      </c>
      <c r="K2696" s="32">
        <v>237587</v>
      </c>
      <c r="L2696" s="105">
        <v>96167</v>
      </c>
      <c r="M2696" s="105">
        <v>274134</v>
      </c>
      <c r="N2696" s="106">
        <v>372997</v>
      </c>
      <c r="O2696" s="107">
        <v>7772</v>
      </c>
      <c r="P2696" s="113">
        <v>86150</v>
      </c>
      <c r="Q2696" s="113">
        <v>275648</v>
      </c>
      <c r="R2696" s="106">
        <v>479548</v>
      </c>
      <c r="S2696" s="107">
        <v>215012</v>
      </c>
      <c r="T2696" s="105">
        <v>252991</v>
      </c>
      <c r="U2696" s="105">
        <v>383471</v>
      </c>
      <c r="V2696" s="106">
        <v>352673</v>
      </c>
      <c r="W2696" s="107">
        <v>132254</v>
      </c>
      <c r="X2696" s="105"/>
      <c r="Y2696" s="105"/>
      <c r="Z2696" s="106"/>
      <c r="AA2696" s="107"/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1706</v>
      </c>
      <c r="B2697" s="111" t="s">
        <v>420</v>
      </c>
      <c r="C2697" s="112" t="s">
        <v>421</v>
      </c>
      <c r="D2697" s="21">
        <f t="shared" si="84"/>
        <v>5034325.3</v>
      </c>
      <c r="E2697" s="24">
        <f t="shared" si="85"/>
        <v>4690620.71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>
        <v>182366</v>
      </c>
      <c r="K2697" s="107">
        <v>411975</v>
      </c>
      <c r="L2697" s="105">
        <v>357290.12</v>
      </c>
      <c r="M2697" s="105">
        <v>315313</v>
      </c>
      <c r="N2697" s="106">
        <v>654403</v>
      </c>
      <c r="O2697" s="107">
        <v>1536770</v>
      </c>
      <c r="P2697" s="105">
        <v>319440</v>
      </c>
      <c r="Q2697" s="105">
        <v>76176.14</v>
      </c>
      <c r="R2697" s="106">
        <v>397770</v>
      </c>
      <c r="S2697" s="107">
        <v>231526</v>
      </c>
      <c r="T2697" s="105">
        <v>838161.14</v>
      </c>
      <c r="U2697" s="105">
        <v>189090.6</v>
      </c>
      <c r="V2697" s="106">
        <v>152406</v>
      </c>
      <c r="W2697" s="107">
        <v>405918.85</v>
      </c>
      <c r="X2697" s="105"/>
      <c r="Y2697" s="105"/>
      <c r="Z2697" s="106"/>
      <c r="AA2697" s="107"/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1706</v>
      </c>
      <c r="B2698" s="111" t="s">
        <v>422</v>
      </c>
      <c r="C2698" s="112" t="s">
        <v>423</v>
      </c>
      <c r="D2698" s="21">
        <f t="shared" si="84"/>
        <v>5638812</v>
      </c>
      <c r="E2698" s="24">
        <f t="shared" si="85"/>
        <v>4400152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>
        <v>1927955.04</v>
      </c>
      <c r="K2698" s="107">
        <v>1591600</v>
      </c>
      <c r="L2698" s="105">
        <v>1886824</v>
      </c>
      <c r="M2698" s="105">
        <v>1528848</v>
      </c>
      <c r="N2698" s="106">
        <v>267698</v>
      </c>
      <c r="O2698" s="107">
        <v>143520</v>
      </c>
      <c r="P2698" s="105">
        <v>509500</v>
      </c>
      <c r="Q2698" s="105">
        <v>894130</v>
      </c>
      <c r="R2698" s="106">
        <v>210270</v>
      </c>
      <c r="S2698" s="107">
        <v>485490</v>
      </c>
      <c r="T2698" s="105">
        <v>1590490</v>
      </c>
      <c r="U2698" s="105">
        <v>203400</v>
      </c>
      <c r="V2698" s="106">
        <v>88890</v>
      </c>
      <c r="W2698" s="107">
        <v>124000</v>
      </c>
      <c r="X2698" s="105"/>
      <c r="Y2698" s="105"/>
      <c r="Z2698" s="106"/>
      <c r="AA2698" s="107"/>
      <c r="AB2698" s="105"/>
      <c r="AC2698" s="105"/>
      <c r="AD2698" s="33"/>
      <c r="AF2698" s="19" t="s">
        <v>1699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1706</v>
      </c>
      <c r="B2699" s="111" t="s">
        <v>424</v>
      </c>
      <c r="C2699" s="112" t="s">
        <v>425</v>
      </c>
      <c r="D2699" s="21">
        <f t="shared" si="84"/>
        <v>372500</v>
      </c>
      <c r="E2699" s="24">
        <f t="shared" si="85"/>
        <v>372500</v>
      </c>
      <c r="F2699" s="104"/>
      <c r="G2699" s="104"/>
      <c r="H2699" s="105"/>
      <c r="I2699" s="105"/>
      <c r="J2699" s="106"/>
      <c r="K2699" s="107"/>
      <c r="L2699" s="105">
        <v>0</v>
      </c>
      <c r="M2699" s="105">
        <v>372500</v>
      </c>
      <c r="N2699" s="106">
        <v>372500</v>
      </c>
      <c r="O2699" s="107">
        <v>0</v>
      </c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1699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1706</v>
      </c>
      <c r="B2700" s="111" t="s">
        <v>426</v>
      </c>
      <c r="C2700" s="112" t="s">
        <v>427</v>
      </c>
      <c r="D2700" s="21">
        <f t="shared" si="84"/>
        <v>0</v>
      </c>
      <c r="E2700" s="24">
        <f t="shared" si="85"/>
        <v>0</v>
      </c>
      <c r="F2700" s="104"/>
      <c r="G2700" s="104"/>
      <c r="H2700" s="113"/>
      <c r="I2700" s="113"/>
      <c r="J2700" s="106"/>
      <c r="K2700" s="107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1706</v>
      </c>
      <c r="B2701" s="111" t="s">
        <v>428</v>
      </c>
      <c r="C2701" s="112" t="s">
        <v>429</v>
      </c>
      <c r="D2701" s="21">
        <f t="shared" si="84"/>
        <v>0</v>
      </c>
      <c r="E2701" s="24">
        <f t="shared" si="85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1706</v>
      </c>
      <c r="B2702" s="111" t="s">
        <v>430</v>
      </c>
      <c r="C2702" s="112" t="s">
        <v>431</v>
      </c>
      <c r="D2702" s="21">
        <f t="shared" si="84"/>
        <v>69940</v>
      </c>
      <c r="E2702" s="24">
        <f t="shared" si="85"/>
        <v>26058.799999999999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1706</v>
      </c>
      <c r="B2703" s="111" t="s">
        <v>432</v>
      </c>
      <c r="C2703" s="112" t="s">
        <v>433</v>
      </c>
      <c r="D2703" s="21">
        <f t="shared" si="84"/>
        <v>568566.67999999993</v>
      </c>
      <c r="E2703" s="24">
        <f t="shared" si="85"/>
        <v>433572.42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>
        <v>69940</v>
      </c>
      <c r="K2703" s="32">
        <v>26058.799999999999</v>
      </c>
      <c r="L2703" s="113">
        <v>48377.38</v>
      </c>
      <c r="M2703" s="113">
        <v>17243.68</v>
      </c>
      <c r="N2703" s="31">
        <v>46094.96</v>
      </c>
      <c r="O2703" s="32">
        <v>56416</v>
      </c>
      <c r="P2703" s="113">
        <v>56660</v>
      </c>
      <c r="Q2703" s="113">
        <v>40160</v>
      </c>
      <c r="R2703" s="31">
        <v>0</v>
      </c>
      <c r="S2703" s="32">
        <v>25075</v>
      </c>
      <c r="T2703" s="113">
        <v>114208.48</v>
      </c>
      <c r="U2703" s="113">
        <v>192192.74</v>
      </c>
      <c r="V2703" s="31">
        <v>237994</v>
      </c>
      <c r="W2703" s="32">
        <v>8635</v>
      </c>
      <c r="X2703" s="113"/>
      <c r="Y2703" s="113"/>
      <c r="Z2703" s="31"/>
      <c r="AA2703" s="32"/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1706</v>
      </c>
      <c r="B2704" s="111" t="s">
        <v>434</v>
      </c>
      <c r="C2704" s="112" t="s">
        <v>435</v>
      </c>
      <c r="D2704" s="21">
        <f t="shared" si="84"/>
        <v>0</v>
      </c>
      <c r="E2704" s="24">
        <f t="shared" si="85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1706</v>
      </c>
      <c r="B2705" s="111" t="s">
        <v>436</v>
      </c>
      <c r="C2705" s="112" t="s">
        <v>437</v>
      </c>
      <c r="D2705" s="21">
        <f t="shared" si="84"/>
        <v>205489.35</v>
      </c>
      <c r="E2705" s="24">
        <f t="shared" si="85"/>
        <v>87042.35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1706</v>
      </c>
      <c r="B2706" s="111" t="s">
        <v>438</v>
      </c>
      <c r="C2706" s="112" t="s">
        <v>1576</v>
      </c>
      <c r="D2706" s="21">
        <f t="shared" si="84"/>
        <v>600144.64999999991</v>
      </c>
      <c r="E2706" s="24">
        <f t="shared" si="85"/>
        <v>613826.15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>
        <v>205489.35</v>
      </c>
      <c r="K2706" s="32">
        <v>87042.35</v>
      </c>
      <c r="L2706" s="113">
        <v>3250</v>
      </c>
      <c r="M2706" s="113">
        <v>77882.55</v>
      </c>
      <c r="N2706" s="31">
        <v>0</v>
      </c>
      <c r="O2706" s="32">
        <v>58205</v>
      </c>
      <c r="P2706" s="113">
        <v>243496.2</v>
      </c>
      <c r="Q2706" s="113">
        <v>167732.20000000001</v>
      </c>
      <c r="R2706" s="31">
        <v>0</v>
      </c>
      <c r="S2706" s="32">
        <v>94595.05</v>
      </c>
      <c r="T2706" s="113">
        <v>286095</v>
      </c>
      <c r="U2706" s="113">
        <v>46091.199999999997</v>
      </c>
      <c r="V2706" s="31">
        <v>67303.45</v>
      </c>
      <c r="W2706" s="32">
        <v>35077.9</v>
      </c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1706</v>
      </c>
      <c r="B2707" s="111" t="s">
        <v>439</v>
      </c>
      <c r="C2707" s="112" t="s">
        <v>1577</v>
      </c>
      <c r="D2707" s="21">
        <f t="shared" si="84"/>
        <v>0</v>
      </c>
      <c r="E2707" s="24">
        <f t="shared" si="85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1706</v>
      </c>
      <c r="B2708" s="111" t="s">
        <v>440</v>
      </c>
      <c r="C2708" s="112" t="s">
        <v>441</v>
      </c>
      <c r="D2708" s="21">
        <f t="shared" si="84"/>
        <v>0</v>
      </c>
      <c r="E2708" s="24">
        <f t="shared" si="85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1706</v>
      </c>
      <c r="B2709" s="111" t="s">
        <v>442</v>
      </c>
      <c r="C2709" s="112" t="s">
        <v>443</v>
      </c>
      <c r="D2709" s="21">
        <f t="shared" si="84"/>
        <v>0</v>
      </c>
      <c r="E2709" s="24">
        <f t="shared" si="85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1706</v>
      </c>
      <c r="B2710" s="111" t="s">
        <v>1578</v>
      </c>
      <c r="C2710" s="112" t="s">
        <v>1579</v>
      </c>
      <c r="D2710" s="21">
        <f t="shared" si="84"/>
        <v>0</v>
      </c>
      <c r="E2710" s="24">
        <f t="shared" si="85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1706</v>
      </c>
      <c r="B2711" s="111" t="s">
        <v>444</v>
      </c>
      <c r="C2711" s="112" t="s">
        <v>445</v>
      </c>
      <c r="D2711" s="21">
        <f t="shared" si="84"/>
        <v>1198483</v>
      </c>
      <c r="E2711" s="24">
        <f t="shared" si="85"/>
        <v>1198483</v>
      </c>
      <c r="F2711" s="104"/>
      <c r="G2711" s="104"/>
      <c r="H2711" s="113"/>
      <c r="I2711" s="113"/>
      <c r="J2711" s="31"/>
      <c r="K2711" s="32"/>
      <c r="L2711" s="113">
        <v>0</v>
      </c>
      <c r="M2711" s="113">
        <v>65000</v>
      </c>
      <c r="N2711" s="31">
        <v>65000</v>
      </c>
      <c r="O2711" s="32">
        <v>300000</v>
      </c>
      <c r="P2711" s="113">
        <v>300000</v>
      </c>
      <c r="Q2711" s="113">
        <v>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1706</v>
      </c>
      <c r="B2712" s="111" t="s">
        <v>446</v>
      </c>
      <c r="C2712" s="112" t="s">
        <v>447</v>
      </c>
      <c r="D2712" s="21">
        <f t="shared" si="84"/>
        <v>7183056</v>
      </c>
      <c r="E2712" s="24">
        <f t="shared" si="85"/>
        <v>7183056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31">
        <v>833483</v>
      </c>
      <c r="K2712" s="32">
        <v>833483</v>
      </c>
      <c r="L2712" s="105">
        <v>870987</v>
      </c>
      <c r="M2712" s="105">
        <v>870987</v>
      </c>
      <c r="N2712" s="106">
        <v>849194</v>
      </c>
      <c r="O2712" s="107">
        <v>849194</v>
      </c>
      <c r="P2712" s="113">
        <v>1029546</v>
      </c>
      <c r="Q2712" s="113">
        <v>1029546</v>
      </c>
      <c r="R2712" s="106">
        <v>838521</v>
      </c>
      <c r="S2712" s="107">
        <v>838521</v>
      </c>
      <c r="T2712" s="105">
        <v>744092</v>
      </c>
      <c r="U2712" s="105">
        <v>744092</v>
      </c>
      <c r="V2712" s="106">
        <v>1027286</v>
      </c>
      <c r="W2712" s="107">
        <v>1027286</v>
      </c>
      <c r="X2712" s="105"/>
      <c r="Y2712" s="105"/>
      <c r="Z2712" s="106"/>
      <c r="AA2712" s="107"/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1706</v>
      </c>
      <c r="B2713" s="111" t="s">
        <v>448</v>
      </c>
      <c r="C2713" s="112" t="s">
        <v>449</v>
      </c>
      <c r="D2713" s="21">
        <f t="shared" si="84"/>
        <v>0</v>
      </c>
      <c r="E2713" s="24">
        <f t="shared" si="85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1706</v>
      </c>
      <c r="B2714" s="111" t="s">
        <v>450</v>
      </c>
      <c r="C2714" s="112" t="s">
        <v>1580</v>
      </c>
      <c r="D2714" s="21">
        <f t="shared" si="84"/>
        <v>0</v>
      </c>
      <c r="E2714" s="24">
        <f t="shared" si="85"/>
        <v>0</v>
      </c>
      <c r="F2714" s="104"/>
      <c r="G2714" s="104"/>
      <c r="H2714" s="113"/>
      <c r="I2714" s="113"/>
      <c r="J2714" s="106"/>
      <c r="K2714" s="107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1706</v>
      </c>
      <c r="B2715" s="111" t="s">
        <v>452</v>
      </c>
      <c r="C2715" s="112" t="s">
        <v>453</v>
      </c>
      <c r="D2715" s="21">
        <f t="shared" si="84"/>
        <v>0</v>
      </c>
      <c r="E2715" s="24">
        <f t="shared" si="85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1706</v>
      </c>
      <c r="B2716" s="111" t="s">
        <v>454</v>
      </c>
      <c r="C2716" s="112" t="s">
        <v>1581</v>
      </c>
      <c r="D2716" s="21">
        <f t="shared" si="84"/>
        <v>0</v>
      </c>
      <c r="E2716" s="24">
        <f t="shared" si="85"/>
        <v>0</v>
      </c>
      <c r="F2716" s="104"/>
      <c r="G2716" s="104"/>
      <c r="H2716" s="105"/>
      <c r="I2716" s="105"/>
      <c r="J2716" s="31"/>
      <c r="K2716" s="32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1706</v>
      </c>
      <c r="B2717" s="111" t="s">
        <v>456</v>
      </c>
      <c r="C2717" s="112" t="s">
        <v>1582</v>
      </c>
      <c r="D2717" s="21">
        <f t="shared" si="84"/>
        <v>0</v>
      </c>
      <c r="E2717" s="24">
        <f t="shared" si="85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1706</v>
      </c>
      <c r="B2718" s="111" t="s">
        <v>458</v>
      </c>
      <c r="C2718" s="112" t="s">
        <v>459</v>
      </c>
      <c r="D2718" s="21">
        <f t="shared" si="84"/>
        <v>0</v>
      </c>
      <c r="E2718" s="24">
        <f t="shared" si="85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1706</v>
      </c>
      <c r="B2719" s="111" t="s">
        <v>460</v>
      </c>
      <c r="C2719" s="112" t="s">
        <v>461</v>
      </c>
      <c r="D2719" s="21">
        <f t="shared" si="84"/>
        <v>0</v>
      </c>
      <c r="E2719" s="24">
        <f t="shared" si="85"/>
        <v>0</v>
      </c>
      <c r="F2719" s="104"/>
      <c r="G2719" s="104"/>
      <c r="H2719" s="113"/>
      <c r="I2719" s="113"/>
      <c r="J2719" s="106"/>
      <c r="K2719" s="107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1706</v>
      </c>
      <c r="B2720" s="111" t="s">
        <v>462</v>
      </c>
      <c r="C2720" s="112" t="s">
        <v>463</v>
      </c>
      <c r="D2720" s="21">
        <f t="shared" si="84"/>
        <v>206300</v>
      </c>
      <c r="E2720" s="24">
        <f t="shared" si="85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31">
        <v>0</v>
      </c>
      <c r="K2720" s="32">
        <v>0</v>
      </c>
      <c r="L2720" s="105">
        <v>94500</v>
      </c>
      <c r="M2720" s="105">
        <v>0</v>
      </c>
      <c r="N2720" s="106">
        <v>0</v>
      </c>
      <c r="O2720" s="107">
        <v>0</v>
      </c>
      <c r="P2720" s="113">
        <v>0</v>
      </c>
      <c r="Q2720" s="113">
        <v>0</v>
      </c>
      <c r="R2720" s="106">
        <v>0</v>
      </c>
      <c r="S2720" s="107">
        <v>0</v>
      </c>
      <c r="T2720" s="105">
        <v>0</v>
      </c>
      <c r="U2720" s="105">
        <v>0</v>
      </c>
      <c r="V2720" s="106">
        <v>103200</v>
      </c>
      <c r="W2720" s="107">
        <v>0</v>
      </c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1706</v>
      </c>
      <c r="B2721" s="111" t="s">
        <v>464</v>
      </c>
      <c r="C2721" s="112" t="s">
        <v>465</v>
      </c>
      <c r="D2721" s="21">
        <f t="shared" si="84"/>
        <v>27600</v>
      </c>
      <c r="E2721" s="24">
        <f t="shared" si="85"/>
        <v>27600</v>
      </c>
      <c r="F2721" s="104"/>
      <c r="G2721" s="104"/>
      <c r="H2721" s="113"/>
      <c r="I2721" s="113"/>
      <c r="J2721" s="106"/>
      <c r="K2721" s="107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1706</v>
      </c>
      <c r="B2722" s="111" t="s">
        <v>466</v>
      </c>
      <c r="C2722" s="112" t="s">
        <v>467</v>
      </c>
      <c r="D2722" s="21">
        <f t="shared" si="84"/>
        <v>135100</v>
      </c>
      <c r="E2722" s="24">
        <f t="shared" si="85"/>
        <v>135100</v>
      </c>
      <c r="F2722" s="104"/>
      <c r="G2722" s="104"/>
      <c r="H2722" s="113"/>
      <c r="I2722" s="113"/>
      <c r="J2722" s="31">
        <v>27600</v>
      </c>
      <c r="K2722" s="32">
        <v>27600</v>
      </c>
      <c r="L2722" s="113"/>
      <c r="M2722" s="113"/>
      <c r="N2722" s="31">
        <v>26600</v>
      </c>
      <c r="O2722" s="32">
        <v>26600</v>
      </c>
      <c r="P2722" s="113">
        <v>26600</v>
      </c>
      <c r="Q2722" s="113">
        <v>26600</v>
      </c>
      <c r="R2722" s="31">
        <v>27300</v>
      </c>
      <c r="S2722" s="32">
        <v>27300</v>
      </c>
      <c r="T2722" s="113">
        <v>27300</v>
      </c>
      <c r="U2722" s="113">
        <v>27300</v>
      </c>
      <c r="V2722" s="31">
        <v>27300</v>
      </c>
      <c r="W2722" s="32">
        <v>27300</v>
      </c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1706</v>
      </c>
      <c r="B2723" s="111" t="s">
        <v>468</v>
      </c>
      <c r="C2723" s="112" t="s">
        <v>469</v>
      </c>
      <c r="D2723" s="21">
        <f t="shared" si="84"/>
        <v>0</v>
      </c>
      <c r="E2723" s="24">
        <f t="shared" si="85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1706</v>
      </c>
      <c r="B2724" s="111" t="s">
        <v>470</v>
      </c>
      <c r="C2724" s="112" t="s">
        <v>471</v>
      </c>
      <c r="D2724" s="21">
        <f t="shared" si="84"/>
        <v>0</v>
      </c>
      <c r="E2724" s="24">
        <f t="shared" si="85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1706</v>
      </c>
      <c r="B2725" s="111" t="s">
        <v>472</v>
      </c>
      <c r="C2725" s="112" t="s">
        <v>473</v>
      </c>
      <c r="D2725" s="21">
        <f t="shared" si="84"/>
        <v>0</v>
      </c>
      <c r="E2725" s="24">
        <f t="shared" si="85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1706</v>
      </c>
      <c r="B2726" s="111" t="s">
        <v>474</v>
      </c>
      <c r="C2726" s="112" t="s">
        <v>475</v>
      </c>
      <c r="D2726" s="21">
        <f t="shared" si="84"/>
        <v>0</v>
      </c>
      <c r="E2726" s="24">
        <f t="shared" si="85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1706</v>
      </c>
      <c r="B2727" s="111" t="s">
        <v>476</v>
      </c>
      <c r="C2727" s="112" t="s">
        <v>477</v>
      </c>
      <c r="D2727" s="21">
        <f t="shared" si="84"/>
        <v>0</v>
      </c>
      <c r="E2727" s="24">
        <f t="shared" si="85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1706</v>
      </c>
      <c r="B2728" s="111" t="s">
        <v>478</v>
      </c>
      <c r="C2728" s="112" t="s">
        <v>479</v>
      </c>
      <c r="D2728" s="21">
        <f t="shared" si="84"/>
        <v>0</v>
      </c>
      <c r="E2728" s="24">
        <f t="shared" si="85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1706</v>
      </c>
      <c r="B2729" s="111" t="s">
        <v>480</v>
      </c>
      <c r="C2729" s="112" t="s">
        <v>481</v>
      </c>
      <c r="D2729" s="21">
        <f t="shared" si="84"/>
        <v>0</v>
      </c>
      <c r="E2729" s="24">
        <f t="shared" si="85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1706</v>
      </c>
      <c r="B2730" s="111" t="s">
        <v>482</v>
      </c>
      <c r="C2730" s="112" t="s">
        <v>483</v>
      </c>
      <c r="D2730" s="21">
        <f t="shared" si="84"/>
        <v>90000</v>
      </c>
      <c r="E2730" s="24">
        <f t="shared" si="85"/>
        <v>90000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1706</v>
      </c>
      <c r="B2731" s="111" t="s">
        <v>484</v>
      </c>
      <c r="C2731" s="112" t="s">
        <v>485</v>
      </c>
      <c r="D2731" s="21">
        <f t="shared" si="84"/>
        <v>1633520</v>
      </c>
      <c r="E2731" s="24">
        <f t="shared" si="85"/>
        <v>1633520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>
        <v>90000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90000</v>
      </c>
      <c r="R2731" s="31">
        <v>90000</v>
      </c>
      <c r="S2731" s="32">
        <v>90000</v>
      </c>
      <c r="T2731" s="113">
        <v>90000</v>
      </c>
      <c r="U2731" s="113">
        <v>90000</v>
      </c>
      <c r="V2731" s="31">
        <v>90000</v>
      </c>
      <c r="W2731" s="32">
        <v>90000</v>
      </c>
      <c r="X2731" s="113"/>
      <c r="Y2731" s="113"/>
      <c r="Z2731" s="31"/>
      <c r="AA2731" s="32"/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1706</v>
      </c>
      <c r="B2732" s="111" t="s">
        <v>486</v>
      </c>
      <c r="C2732" s="112" t="s">
        <v>1583</v>
      </c>
      <c r="D2732" s="21">
        <f t="shared" si="84"/>
        <v>7484021.25</v>
      </c>
      <c r="E2732" s="24">
        <f t="shared" si="85"/>
        <v>7547905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>
        <v>913520</v>
      </c>
      <c r="K2732" s="32">
        <v>913520</v>
      </c>
      <c r="L2732" s="113">
        <v>913520</v>
      </c>
      <c r="M2732" s="113">
        <v>913520</v>
      </c>
      <c r="N2732" s="31">
        <v>913520</v>
      </c>
      <c r="O2732" s="32">
        <v>913520</v>
      </c>
      <c r="P2732" s="113">
        <v>913520</v>
      </c>
      <c r="Q2732" s="113">
        <v>913520</v>
      </c>
      <c r="R2732" s="31">
        <v>913520</v>
      </c>
      <c r="S2732" s="32">
        <v>913520</v>
      </c>
      <c r="T2732" s="113">
        <v>913520</v>
      </c>
      <c r="U2732" s="113">
        <v>959238.75</v>
      </c>
      <c r="V2732" s="31">
        <v>959238.75</v>
      </c>
      <c r="W2732" s="32">
        <v>1021605</v>
      </c>
      <c r="X2732" s="113"/>
      <c r="Y2732" s="113"/>
      <c r="Z2732" s="31"/>
      <c r="AA2732" s="32"/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1706</v>
      </c>
      <c r="B2733" s="111" t="s">
        <v>488</v>
      </c>
      <c r="C2733" s="112" t="s">
        <v>489</v>
      </c>
      <c r="D2733" s="21">
        <f t="shared" si="84"/>
        <v>344150</v>
      </c>
      <c r="E2733" s="24">
        <f t="shared" si="85"/>
        <v>344470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>
        <v>41740</v>
      </c>
      <c r="K2733" s="32">
        <v>41740</v>
      </c>
      <c r="L2733" s="113">
        <v>41740</v>
      </c>
      <c r="M2733" s="113">
        <v>41740</v>
      </c>
      <c r="N2733" s="31">
        <v>41740</v>
      </c>
      <c r="O2733" s="32">
        <v>41740</v>
      </c>
      <c r="P2733" s="113">
        <v>41740</v>
      </c>
      <c r="Q2733" s="113">
        <v>41740</v>
      </c>
      <c r="R2733" s="31">
        <v>41740</v>
      </c>
      <c r="S2733" s="32">
        <v>41740</v>
      </c>
      <c r="T2733" s="113">
        <v>41740</v>
      </c>
      <c r="U2733" s="113">
        <v>39550</v>
      </c>
      <c r="V2733" s="31">
        <v>39550</v>
      </c>
      <c r="W2733" s="32">
        <v>46020</v>
      </c>
      <c r="X2733" s="113"/>
      <c r="Y2733" s="113"/>
      <c r="Z2733" s="31"/>
      <c r="AA2733" s="32"/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1706</v>
      </c>
      <c r="B2734" s="111" t="s">
        <v>490</v>
      </c>
      <c r="C2734" s="112" t="s">
        <v>1584</v>
      </c>
      <c r="D2734" s="21">
        <f t="shared" si="84"/>
        <v>62853.68</v>
      </c>
      <c r="E2734" s="24">
        <f t="shared" si="85"/>
        <v>54176.84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>
        <v>4500</v>
      </c>
      <c r="K2734" s="32">
        <v>4500</v>
      </c>
      <c r="L2734" s="113">
        <v>4500</v>
      </c>
      <c r="M2734" s="113">
        <v>4500</v>
      </c>
      <c r="N2734" s="31">
        <v>4500</v>
      </c>
      <c r="O2734" s="32">
        <v>4500</v>
      </c>
      <c r="P2734" s="113">
        <v>4500</v>
      </c>
      <c r="Q2734" s="113">
        <v>4500</v>
      </c>
      <c r="R2734" s="31">
        <v>4500</v>
      </c>
      <c r="S2734" s="32">
        <v>4500</v>
      </c>
      <c r="T2734" s="113">
        <v>4500</v>
      </c>
      <c r="U2734" s="113">
        <v>7000</v>
      </c>
      <c r="V2734" s="31">
        <v>7000</v>
      </c>
      <c r="W2734" s="32">
        <v>8000</v>
      </c>
      <c r="X2734" s="113"/>
      <c r="Y2734" s="113"/>
      <c r="Z2734" s="31"/>
      <c r="AA2734" s="32"/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1706</v>
      </c>
      <c r="B2735" s="111" t="s">
        <v>492</v>
      </c>
      <c r="C2735" s="112" t="s">
        <v>493</v>
      </c>
      <c r="D2735" s="21">
        <f t="shared" si="84"/>
        <v>153100</v>
      </c>
      <c r="E2735" s="24">
        <f t="shared" si="85"/>
        <v>577700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1706</v>
      </c>
      <c r="B2736" s="111" t="s">
        <v>494</v>
      </c>
      <c r="C2736" s="112" t="s">
        <v>495</v>
      </c>
      <c r="D2736" s="21">
        <f t="shared" si="84"/>
        <v>5771530</v>
      </c>
      <c r="E2736" s="24">
        <f t="shared" si="85"/>
        <v>4621100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31">
        <v>153100</v>
      </c>
      <c r="K2736" s="32">
        <v>577700</v>
      </c>
      <c r="L2736" s="105">
        <v>153100</v>
      </c>
      <c r="M2736" s="105">
        <v>577700</v>
      </c>
      <c r="N2736" s="106">
        <v>724950</v>
      </c>
      <c r="O2736" s="107">
        <v>577700</v>
      </c>
      <c r="P2736" s="113">
        <v>574000</v>
      </c>
      <c r="Q2736" s="113">
        <v>577700</v>
      </c>
      <c r="R2736" s="106">
        <v>153100</v>
      </c>
      <c r="S2736" s="107">
        <v>577700</v>
      </c>
      <c r="T2736" s="105">
        <v>574180</v>
      </c>
      <c r="U2736" s="105">
        <v>577200</v>
      </c>
      <c r="V2736" s="106">
        <v>152300</v>
      </c>
      <c r="W2736" s="107">
        <v>578000</v>
      </c>
      <c r="X2736" s="105"/>
      <c r="Y2736" s="105"/>
      <c r="Z2736" s="106"/>
      <c r="AA2736" s="107"/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1706</v>
      </c>
      <c r="B2737" s="111" t="s">
        <v>496</v>
      </c>
      <c r="C2737" s="112" t="s">
        <v>497</v>
      </c>
      <c r="D2737" s="21">
        <f t="shared" si="84"/>
        <v>1049732.08</v>
      </c>
      <c r="E2737" s="24">
        <f t="shared" si="85"/>
        <v>230941.61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1706</v>
      </c>
      <c r="B2738" s="111" t="s">
        <v>498</v>
      </c>
      <c r="C2738" s="112" t="s">
        <v>461</v>
      </c>
      <c r="D2738" s="21">
        <f t="shared" si="84"/>
        <v>1634621.47</v>
      </c>
      <c r="E2738" s="24">
        <f t="shared" si="85"/>
        <v>2152820.1999999997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>
        <v>1049732.08</v>
      </c>
      <c r="K2738" s="107">
        <v>230941.61</v>
      </c>
      <c r="L2738" s="105">
        <v>233207.08</v>
      </c>
      <c r="M2738" s="105">
        <v>239543.57</v>
      </c>
      <c r="N2738" s="106">
        <v>0</v>
      </c>
      <c r="O2738" s="107">
        <v>222899.95</v>
      </c>
      <c r="P2738" s="105">
        <v>221708.82</v>
      </c>
      <c r="Q2738" s="105">
        <v>242853.16</v>
      </c>
      <c r="R2738" s="106">
        <v>164476.07999999999</v>
      </c>
      <c r="S2738" s="107">
        <v>298426.96999999997</v>
      </c>
      <c r="T2738" s="105">
        <v>518355.98</v>
      </c>
      <c r="U2738" s="105">
        <v>289738.94</v>
      </c>
      <c r="V2738" s="106">
        <v>304703.78999999998</v>
      </c>
      <c r="W2738" s="107">
        <v>293404</v>
      </c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1706</v>
      </c>
      <c r="B2739" s="111" t="s">
        <v>499</v>
      </c>
      <c r="C2739" s="112" t="s">
        <v>500</v>
      </c>
      <c r="D2739" s="21">
        <f t="shared" si="84"/>
        <v>0</v>
      </c>
      <c r="E2739" s="24">
        <f t="shared" si="85"/>
        <v>0</v>
      </c>
      <c r="F2739" s="104"/>
      <c r="G2739" s="104"/>
      <c r="H2739" s="113"/>
      <c r="I2739" s="113"/>
      <c r="J2739" s="106"/>
      <c r="K2739" s="107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1706</v>
      </c>
      <c r="B2740" s="111" t="s">
        <v>501</v>
      </c>
      <c r="C2740" s="112" t="s">
        <v>502</v>
      </c>
      <c r="D2740" s="21">
        <f t="shared" si="84"/>
        <v>21.42</v>
      </c>
      <c r="E2740" s="24">
        <f t="shared" si="85"/>
        <v>0</v>
      </c>
      <c r="F2740" s="104"/>
      <c r="G2740" s="104"/>
      <c r="H2740" s="105"/>
      <c r="I2740" s="105"/>
      <c r="J2740" s="31"/>
      <c r="K2740" s="32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1706</v>
      </c>
      <c r="B2741" s="111" t="s">
        <v>503</v>
      </c>
      <c r="C2741" s="112" t="s">
        <v>504</v>
      </c>
      <c r="D2741" s="21">
        <f t="shared" si="84"/>
        <v>34728.68</v>
      </c>
      <c r="E2741" s="24">
        <f t="shared" si="85"/>
        <v>192197</v>
      </c>
      <c r="F2741" s="104">
        <v>21.42</v>
      </c>
      <c r="G2741" s="104">
        <v>0</v>
      </c>
      <c r="H2741" s="105">
        <v>21.42</v>
      </c>
      <c r="I2741" s="105">
        <v>0</v>
      </c>
      <c r="J2741" s="106">
        <v>21.42</v>
      </c>
      <c r="K2741" s="107">
        <v>0</v>
      </c>
      <c r="L2741" s="105">
        <v>499.86</v>
      </c>
      <c r="M2741" s="105">
        <v>11225</v>
      </c>
      <c r="N2741" s="106">
        <v>4156.0200000000004</v>
      </c>
      <c r="O2741" s="107">
        <v>87744</v>
      </c>
      <c r="P2741" s="105">
        <v>6441.11</v>
      </c>
      <c r="Q2741" s="105">
        <v>54840</v>
      </c>
      <c r="R2741" s="106">
        <v>7736</v>
      </c>
      <c r="S2741" s="107">
        <v>31076</v>
      </c>
      <c r="T2741" s="105">
        <v>7812.17</v>
      </c>
      <c r="U2741" s="105">
        <v>1828</v>
      </c>
      <c r="V2741" s="106">
        <v>8040.68</v>
      </c>
      <c r="W2741" s="107">
        <v>5484</v>
      </c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1706</v>
      </c>
      <c r="B2742" s="111" t="s">
        <v>505</v>
      </c>
      <c r="C2742" s="112" t="s">
        <v>506</v>
      </c>
      <c r="D2742" s="21">
        <f t="shared" si="84"/>
        <v>0</v>
      </c>
      <c r="E2742" s="24">
        <f t="shared" si="85"/>
        <v>0</v>
      </c>
      <c r="F2742" s="104"/>
      <c r="G2742" s="104"/>
      <c r="H2742" s="113"/>
      <c r="I2742" s="113"/>
      <c r="J2742" s="106"/>
      <c r="K2742" s="107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1706</v>
      </c>
      <c r="B2743" s="111" t="s">
        <v>507</v>
      </c>
      <c r="C2743" s="112" t="s">
        <v>508</v>
      </c>
      <c r="D2743" s="21">
        <f t="shared" si="84"/>
        <v>162000</v>
      </c>
      <c r="E2743" s="24">
        <f t="shared" si="85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31">
        <v>0</v>
      </c>
      <c r="K2743" s="32">
        <v>0</v>
      </c>
      <c r="L2743" s="105">
        <v>0</v>
      </c>
      <c r="M2743" s="105">
        <v>0</v>
      </c>
      <c r="N2743" s="106">
        <v>162000</v>
      </c>
      <c r="O2743" s="107">
        <v>0</v>
      </c>
      <c r="P2743" s="113">
        <v>0</v>
      </c>
      <c r="Q2743" s="113">
        <v>0</v>
      </c>
      <c r="R2743" s="106">
        <v>0</v>
      </c>
      <c r="S2743" s="107">
        <v>0</v>
      </c>
      <c r="T2743" s="105">
        <v>0</v>
      </c>
      <c r="U2743" s="105">
        <v>0</v>
      </c>
      <c r="V2743" s="106">
        <v>0</v>
      </c>
      <c r="W2743" s="107">
        <v>0</v>
      </c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1706</v>
      </c>
      <c r="B2744" s="111" t="s">
        <v>509</v>
      </c>
      <c r="C2744" s="112" t="s">
        <v>510</v>
      </c>
      <c r="D2744" s="21">
        <f t="shared" si="84"/>
        <v>0</v>
      </c>
      <c r="E2744" s="24">
        <f t="shared" si="85"/>
        <v>423504.52</v>
      </c>
      <c r="F2744" s="104">
        <v>0</v>
      </c>
      <c r="G2744" s="104">
        <v>0</v>
      </c>
      <c r="H2744" s="105">
        <v>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0</v>
      </c>
      <c r="O2744" s="107">
        <v>162000</v>
      </c>
      <c r="P2744" s="105">
        <v>0</v>
      </c>
      <c r="Q2744" s="105">
        <v>0</v>
      </c>
      <c r="R2744" s="106">
        <v>0</v>
      </c>
      <c r="S2744" s="107">
        <v>0</v>
      </c>
      <c r="T2744" s="105">
        <v>0</v>
      </c>
      <c r="U2744" s="105">
        <v>0</v>
      </c>
      <c r="V2744" s="106">
        <v>0</v>
      </c>
      <c r="W2744" s="107">
        <v>0</v>
      </c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1706</v>
      </c>
      <c r="B2745" s="111" t="s">
        <v>511</v>
      </c>
      <c r="C2745" s="112" t="s">
        <v>512</v>
      </c>
      <c r="D2745" s="21">
        <f t="shared" si="84"/>
        <v>0</v>
      </c>
      <c r="E2745" s="24">
        <f t="shared" si="85"/>
        <v>131061.3</v>
      </c>
      <c r="F2745" s="104"/>
      <c r="G2745" s="104"/>
      <c r="H2745" s="105"/>
      <c r="I2745" s="105"/>
      <c r="J2745" s="106">
        <v>0</v>
      </c>
      <c r="K2745" s="107">
        <v>261504.52</v>
      </c>
      <c r="L2745" s="105">
        <v>0</v>
      </c>
      <c r="M2745" s="105">
        <v>0</v>
      </c>
      <c r="N2745" s="106">
        <v>0</v>
      </c>
      <c r="O2745" s="107">
        <v>0</v>
      </c>
      <c r="P2745" s="105">
        <v>0</v>
      </c>
      <c r="Q2745" s="105">
        <v>0</v>
      </c>
      <c r="R2745" s="106">
        <v>0</v>
      </c>
      <c r="S2745" s="107">
        <v>0</v>
      </c>
      <c r="T2745" s="105">
        <v>0</v>
      </c>
      <c r="U2745" s="105">
        <v>131061.3</v>
      </c>
      <c r="V2745" s="106">
        <v>0</v>
      </c>
      <c r="W2745" s="107">
        <v>0</v>
      </c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1706</v>
      </c>
      <c r="B2746" s="111" t="s">
        <v>513</v>
      </c>
      <c r="C2746" s="112" t="s">
        <v>514</v>
      </c>
      <c r="D2746" s="21">
        <f t="shared" si="84"/>
        <v>40150</v>
      </c>
      <c r="E2746" s="24">
        <f t="shared" si="85"/>
        <v>40150</v>
      </c>
      <c r="F2746" s="104"/>
      <c r="G2746" s="104"/>
      <c r="H2746" s="113"/>
      <c r="I2746" s="113"/>
      <c r="J2746" s="106"/>
      <c r="K2746" s="107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1706</v>
      </c>
      <c r="B2747" s="111" t="s">
        <v>515</v>
      </c>
      <c r="C2747" s="112" t="s">
        <v>516</v>
      </c>
      <c r="D2747" s="21">
        <f t="shared" si="84"/>
        <v>938544.38</v>
      </c>
      <c r="E2747" s="24">
        <f t="shared" si="85"/>
        <v>1182389.75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>
        <v>40150</v>
      </c>
      <c r="K2747" s="32">
        <v>40150</v>
      </c>
      <c r="L2747" s="113">
        <v>47988</v>
      </c>
      <c r="M2747" s="113">
        <v>157361.34</v>
      </c>
      <c r="N2747" s="31">
        <v>159668</v>
      </c>
      <c r="O2747" s="32">
        <v>162022.62</v>
      </c>
      <c r="P2747" s="113">
        <v>156074.38</v>
      </c>
      <c r="Q2747" s="113">
        <v>158894.68</v>
      </c>
      <c r="R2747" s="31">
        <v>156086</v>
      </c>
      <c r="S2747" s="32">
        <v>171548.25</v>
      </c>
      <c r="T2747" s="113">
        <v>167419</v>
      </c>
      <c r="U2747" s="113">
        <v>196253</v>
      </c>
      <c r="V2747" s="31">
        <v>171909</v>
      </c>
      <c r="W2747" s="32">
        <v>256909.86</v>
      </c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1706</v>
      </c>
      <c r="B2748" s="111" t="s">
        <v>517</v>
      </c>
      <c r="C2748" s="112" t="s">
        <v>518</v>
      </c>
      <c r="D2748" s="21">
        <f t="shared" si="84"/>
        <v>20515.79</v>
      </c>
      <c r="E2748" s="24">
        <f t="shared" si="85"/>
        <v>27278.06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1706</v>
      </c>
      <c r="B2749" s="111" t="s">
        <v>519</v>
      </c>
      <c r="C2749" s="112" t="s">
        <v>520</v>
      </c>
      <c r="D2749" s="21">
        <f t="shared" si="84"/>
        <v>230151.71</v>
      </c>
      <c r="E2749" s="24">
        <f t="shared" si="85"/>
        <v>223023.65999999997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>
        <v>20515.79</v>
      </c>
      <c r="K2749" s="32">
        <v>27278.06</v>
      </c>
      <c r="L2749" s="113">
        <v>27278.06</v>
      </c>
      <c r="M2749" s="113">
        <v>41498.82</v>
      </c>
      <c r="N2749" s="31">
        <v>41599.22</v>
      </c>
      <c r="O2749" s="32">
        <v>32104.77</v>
      </c>
      <c r="P2749" s="113">
        <v>32104.77</v>
      </c>
      <c r="Q2749" s="113">
        <v>27001.79</v>
      </c>
      <c r="R2749" s="31">
        <v>27922.76</v>
      </c>
      <c r="S2749" s="32">
        <v>13128.83</v>
      </c>
      <c r="T2749" s="113">
        <v>13128.83</v>
      </c>
      <c r="U2749" s="113">
        <v>45495.41</v>
      </c>
      <c r="V2749" s="31">
        <v>45495.41</v>
      </c>
      <c r="W2749" s="32">
        <v>23445.77</v>
      </c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1706</v>
      </c>
      <c r="B2750" s="111" t="s">
        <v>521</v>
      </c>
      <c r="C2750" s="112" t="s">
        <v>1585</v>
      </c>
      <c r="D2750" s="21">
        <f t="shared" si="84"/>
        <v>0</v>
      </c>
      <c r="E2750" s="24">
        <f t="shared" si="85"/>
        <v>0</v>
      </c>
      <c r="F2750" s="104"/>
      <c r="G2750" s="104"/>
      <c r="H2750" s="105"/>
      <c r="I2750" s="105"/>
      <c r="J2750" s="31"/>
      <c r="K2750" s="32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1706</v>
      </c>
      <c r="B2751" s="111" t="s">
        <v>522</v>
      </c>
      <c r="C2751" s="112" t="s">
        <v>1586</v>
      </c>
      <c r="D2751" s="21">
        <f t="shared" si="84"/>
        <v>13582</v>
      </c>
      <c r="E2751" s="24">
        <f t="shared" si="85"/>
        <v>35460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1706</v>
      </c>
      <c r="B2752" s="111" t="s">
        <v>523</v>
      </c>
      <c r="C2752" s="112" t="s">
        <v>1667</v>
      </c>
      <c r="D2752" s="21">
        <f t="shared" si="84"/>
        <v>195710</v>
      </c>
      <c r="E2752" s="24">
        <f t="shared" si="85"/>
        <v>141106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>
        <v>13582</v>
      </c>
      <c r="K2752" s="107">
        <v>35460</v>
      </c>
      <c r="L2752" s="105">
        <v>35414</v>
      </c>
      <c r="M2752" s="105">
        <v>15937</v>
      </c>
      <c r="N2752" s="106">
        <v>53610</v>
      </c>
      <c r="O2752" s="107">
        <v>8181</v>
      </c>
      <c r="P2752" s="105">
        <v>3440</v>
      </c>
      <c r="Q2752" s="105">
        <v>3601</v>
      </c>
      <c r="R2752" s="106">
        <v>3754</v>
      </c>
      <c r="S2752" s="107">
        <v>27903</v>
      </c>
      <c r="T2752" s="105">
        <v>35138</v>
      </c>
      <c r="U2752" s="105">
        <v>35138</v>
      </c>
      <c r="V2752" s="106">
        <v>36876</v>
      </c>
      <c r="W2752" s="107">
        <v>22980</v>
      </c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1706</v>
      </c>
      <c r="B2753" s="111" t="s">
        <v>524</v>
      </c>
      <c r="C2753" s="112" t="s">
        <v>525</v>
      </c>
      <c r="D2753" s="21">
        <f t="shared" si="84"/>
        <v>34599098.159999996</v>
      </c>
      <c r="E2753" s="24">
        <f t="shared" si="85"/>
        <v>34599098.159999996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>
        <v>8468779.8000000007</v>
      </c>
      <c r="M2753" s="105">
        <v>8468779.8000000007</v>
      </c>
      <c r="N2753" s="106">
        <v>8468779.8000000007</v>
      </c>
      <c r="O2753" s="107">
        <v>8468779.8000000007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1706</v>
      </c>
      <c r="B2754" s="111" t="s">
        <v>526</v>
      </c>
      <c r="C2754" s="112" t="s">
        <v>527</v>
      </c>
      <c r="D2754" s="21">
        <f t="shared" si="84"/>
        <v>1331130.6800000002</v>
      </c>
      <c r="E2754" s="24">
        <f t="shared" si="85"/>
        <v>1127939.79</v>
      </c>
      <c r="F2754" s="104"/>
      <c r="G2754" s="104"/>
      <c r="H2754" s="105"/>
      <c r="I2754" s="105"/>
      <c r="J2754" s="106"/>
      <c r="K2754" s="107"/>
      <c r="L2754" s="105">
        <v>1127939.79</v>
      </c>
      <c r="M2754" s="105">
        <v>1127939.79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1706</v>
      </c>
      <c r="B2755" s="111" t="s">
        <v>528</v>
      </c>
      <c r="C2755" s="112" t="s">
        <v>529</v>
      </c>
      <c r="D2755" s="21">
        <f t="shared" ref="D2755:D2818" si="86">F2755+H2755+J2756+L2755+N2755+P2755+R2755+T2755+V2755+X2755+Z2755+AB2755</f>
        <v>3328939.79</v>
      </c>
      <c r="E2755" s="24">
        <f t="shared" ref="E2755:E2818" si="87">G2755+I2755+K2756+M2755+O2755+Q2755+S2755+U2755+W2755+Y2755+AA2755+AC2755</f>
        <v>4939154.82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>
        <v>203190.89</v>
      </c>
      <c r="K2755" s="107">
        <v>0</v>
      </c>
      <c r="L2755" s="105">
        <v>301836.90000000002</v>
      </c>
      <c r="M2755" s="105">
        <v>1724525.57</v>
      </c>
      <c r="N2755" s="106">
        <v>156039.10999999999</v>
      </c>
      <c r="O2755" s="107">
        <v>1724525.57</v>
      </c>
      <c r="P2755" s="105">
        <v>410940.03</v>
      </c>
      <c r="Q2755" s="105">
        <v>0</v>
      </c>
      <c r="R2755" s="106">
        <v>141151.32999999999</v>
      </c>
      <c r="S2755" s="107">
        <v>0</v>
      </c>
      <c r="T2755" s="105">
        <v>365445.21</v>
      </c>
      <c r="U2755" s="105">
        <v>0</v>
      </c>
      <c r="V2755" s="106">
        <v>337602.58</v>
      </c>
      <c r="W2755" s="107">
        <v>0</v>
      </c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1706</v>
      </c>
      <c r="B2756" s="111" t="s">
        <v>530</v>
      </c>
      <c r="C2756" s="112" t="s">
        <v>531</v>
      </c>
      <c r="D2756" s="21">
        <f t="shared" si="86"/>
        <v>11560376.08</v>
      </c>
      <c r="E2756" s="24">
        <f t="shared" si="87"/>
        <v>9629983.5600000005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>
        <v>0</v>
      </c>
      <c r="K2756" s="107">
        <v>0</v>
      </c>
      <c r="L2756" s="105">
        <v>2688794.44</v>
      </c>
      <c r="M2756" s="105">
        <v>1724525.58</v>
      </c>
      <c r="N2756" s="106">
        <v>0</v>
      </c>
      <c r="O2756" s="107">
        <v>1724525.58</v>
      </c>
      <c r="P2756" s="105">
        <v>0</v>
      </c>
      <c r="Q2756" s="105">
        <v>0</v>
      </c>
      <c r="R2756" s="106">
        <v>2297737</v>
      </c>
      <c r="S2756" s="107">
        <v>0</v>
      </c>
      <c r="T2756" s="105">
        <v>0</v>
      </c>
      <c r="U2756" s="105">
        <v>0</v>
      </c>
      <c r="V2756" s="106">
        <v>1996904.5</v>
      </c>
      <c r="W2756" s="107">
        <v>1788652.39</v>
      </c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1706</v>
      </c>
      <c r="B2757" s="111" t="s">
        <v>532</v>
      </c>
      <c r="C2757" s="112" t="s">
        <v>533</v>
      </c>
      <c r="D2757" s="21">
        <f t="shared" si="86"/>
        <v>0</v>
      </c>
      <c r="E2757" s="24">
        <f t="shared" si="8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1706</v>
      </c>
      <c r="B2758" s="111" t="s">
        <v>534</v>
      </c>
      <c r="C2758" s="112" t="s">
        <v>535</v>
      </c>
      <c r="D2758" s="21">
        <f t="shared" si="86"/>
        <v>0</v>
      </c>
      <c r="E2758" s="24">
        <f t="shared" si="8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1706</v>
      </c>
      <c r="B2759" s="111" t="s">
        <v>536</v>
      </c>
      <c r="C2759" s="112" t="s">
        <v>537</v>
      </c>
      <c r="D2759" s="21">
        <f t="shared" si="86"/>
        <v>0</v>
      </c>
      <c r="E2759" s="24">
        <f t="shared" si="8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1706</v>
      </c>
      <c r="B2760" s="111" t="s">
        <v>538</v>
      </c>
      <c r="C2760" s="112" t="s">
        <v>1668</v>
      </c>
      <c r="D2760" s="21">
        <f t="shared" si="86"/>
        <v>33600</v>
      </c>
      <c r="E2760" s="24">
        <f t="shared" si="87"/>
        <v>60950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0</v>
      </c>
      <c r="K2760" s="107">
        <v>0</v>
      </c>
      <c r="L2760" s="105">
        <v>0</v>
      </c>
      <c r="M2760" s="105">
        <v>1610</v>
      </c>
      <c r="N2760" s="106">
        <v>0</v>
      </c>
      <c r="O2760" s="107">
        <v>46080</v>
      </c>
      <c r="P2760" s="105">
        <v>0</v>
      </c>
      <c r="Q2760" s="105">
        <v>7800</v>
      </c>
      <c r="R2760" s="106">
        <v>0</v>
      </c>
      <c r="S2760" s="107">
        <v>4420</v>
      </c>
      <c r="T2760" s="105">
        <v>33600</v>
      </c>
      <c r="U2760" s="105">
        <v>260</v>
      </c>
      <c r="V2760" s="106">
        <v>0</v>
      </c>
      <c r="W2760" s="107">
        <v>780</v>
      </c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1706</v>
      </c>
      <c r="B2761" s="111" t="s">
        <v>539</v>
      </c>
      <c r="C2761" s="112" t="s">
        <v>540</v>
      </c>
      <c r="D2761" s="21">
        <f t="shared" si="86"/>
        <v>0</v>
      </c>
      <c r="E2761" s="24">
        <f t="shared" si="87"/>
        <v>73500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0</v>
      </c>
      <c r="K2761" s="107">
        <v>0</v>
      </c>
      <c r="L2761" s="105">
        <v>0</v>
      </c>
      <c r="M2761" s="105">
        <v>4200</v>
      </c>
      <c r="N2761" s="106">
        <v>0</v>
      </c>
      <c r="O2761" s="107">
        <v>0</v>
      </c>
      <c r="P2761" s="105">
        <v>0</v>
      </c>
      <c r="Q2761" s="105">
        <v>21000</v>
      </c>
      <c r="R2761" s="106">
        <v>0</v>
      </c>
      <c r="S2761" s="107">
        <v>11900</v>
      </c>
      <c r="T2761" s="105">
        <v>0</v>
      </c>
      <c r="U2761" s="105">
        <v>34300</v>
      </c>
      <c r="V2761" s="106">
        <v>0</v>
      </c>
      <c r="W2761" s="107">
        <v>2100</v>
      </c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1706</v>
      </c>
      <c r="B2762" s="111" t="s">
        <v>541</v>
      </c>
      <c r="C2762" s="112" t="s">
        <v>542</v>
      </c>
      <c r="D2762" s="21">
        <f t="shared" si="86"/>
        <v>0</v>
      </c>
      <c r="E2762" s="24">
        <f t="shared" si="87"/>
        <v>43303</v>
      </c>
      <c r="F2762" s="104">
        <v>0</v>
      </c>
      <c r="G2762" s="104">
        <v>0</v>
      </c>
      <c r="H2762" s="113">
        <v>0</v>
      </c>
      <c r="I2762" s="113">
        <v>0</v>
      </c>
      <c r="J2762" s="106">
        <v>0</v>
      </c>
      <c r="K2762" s="107">
        <v>0</v>
      </c>
      <c r="L2762" s="113">
        <v>0</v>
      </c>
      <c r="M2762" s="113">
        <v>2515</v>
      </c>
      <c r="N2762" s="31">
        <v>0</v>
      </c>
      <c r="O2762" s="32">
        <v>19776</v>
      </c>
      <c r="P2762" s="105">
        <v>0</v>
      </c>
      <c r="Q2762" s="105">
        <v>12360</v>
      </c>
      <c r="R2762" s="31">
        <v>0</v>
      </c>
      <c r="S2762" s="32">
        <v>7004</v>
      </c>
      <c r="T2762" s="113">
        <v>0</v>
      </c>
      <c r="U2762" s="113">
        <v>412</v>
      </c>
      <c r="V2762" s="31">
        <v>0</v>
      </c>
      <c r="W2762" s="32">
        <v>1236</v>
      </c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1706</v>
      </c>
      <c r="B2763" s="111" t="s">
        <v>543</v>
      </c>
      <c r="C2763" s="112" t="s">
        <v>544</v>
      </c>
      <c r="D2763" s="21">
        <f t="shared" si="86"/>
        <v>0</v>
      </c>
      <c r="E2763" s="24">
        <f t="shared" si="8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1706</v>
      </c>
      <c r="B2764" s="111" t="s">
        <v>545</v>
      </c>
      <c r="C2764" s="112" t="s">
        <v>546</v>
      </c>
      <c r="D2764" s="21">
        <f t="shared" si="86"/>
        <v>0</v>
      </c>
      <c r="E2764" s="24">
        <f t="shared" si="87"/>
        <v>0</v>
      </c>
      <c r="F2764" s="104"/>
      <c r="G2764" s="104"/>
      <c r="H2764" s="105"/>
      <c r="I2764" s="105"/>
      <c r="J2764" s="31"/>
      <c r="K2764" s="32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1706</v>
      </c>
      <c r="B2765" s="111" t="s">
        <v>547</v>
      </c>
      <c r="C2765" s="112" t="s">
        <v>548</v>
      </c>
      <c r="D2765" s="21">
        <f t="shared" si="86"/>
        <v>0</v>
      </c>
      <c r="E2765" s="24">
        <f t="shared" si="8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1706</v>
      </c>
      <c r="B2766" s="111" t="s">
        <v>549</v>
      </c>
      <c r="C2766" s="112" t="s">
        <v>550</v>
      </c>
      <c r="D2766" s="21">
        <f t="shared" si="86"/>
        <v>0</v>
      </c>
      <c r="E2766" s="24">
        <f t="shared" si="87"/>
        <v>125425</v>
      </c>
      <c r="F2766" s="104">
        <v>0</v>
      </c>
      <c r="G2766" s="104">
        <v>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0</v>
      </c>
      <c r="M2766" s="105">
        <v>72900</v>
      </c>
      <c r="N2766" s="106">
        <v>0</v>
      </c>
      <c r="O2766" s="107">
        <v>32250</v>
      </c>
      <c r="P2766" s="105">
        <v>0</v>
      </c>
      <c r="Q2766" s="105">
        <v>0</v>
      </c>
      <c r="R2766" s="106">
        <v>0</v>
      </c>
      <c r="S2766" s="107">
        <v>0</v>
      </c>
      <c r="T2766" s="105">
        <v>0</v>
      </c>
      <c r="U2766" s="105">
        <v>20275</v>
      </c>
      <c r="V2766" s="106">
        <v>0</v>
      </c>
      <c r="W2766" s="107">
        <v>0</v>
      </c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1706</v>
      </c>
      <c r="B2767" s="111" t="s">
        <v>551</v>
      </c>
      <c r="C2767" s="112" t="s">
        <v>552</v>
      </c>
      <c r="D2767" s="21">
        <f t="shared" si="86"/>
        <v>0</v>
      </c>
      <c r="E2767" s="24">
        <f t="shared" si="87"/>
        <v>0</v>
      </c>
      <c r="F2767" s="104"/>
      <c r="G2767" s="104"/>
      <c r="H2767" s="113"/>
      <c r="I2767" s="113"/>
      <c r="J2767" s="106"/>
      <c r="K2767" s="107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1706</v>
      </c>
      <c r="B2768" s="111" t="s">
        <v>553</v>
      </c>
      <c r="C2768" s="112" t="s">
        <v>554</v>
      </c>
      <c r="D2768" s="21">
        <f t="shared" si="86"/>
        <v>0</v>
      </c>
      <c r="E2768" s="24">
        <f t="shared" si="8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1706</v>
      </c>
      <c r="B2769" s="111" t="s">
        <v>555</v>
      </c>
      <c r="C2769" s="112" t="s">
        <v>556</v>
      </c>
      <c r="D2769" s="21">
        <f t="shared" si="86"/>
        <v>0</v>
      </c>
      <c r="E2769" s="24">
        <f t="shared" si="8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1706</v>
      </c>
      <c r="B2770" s="111" t="s">
        <v>557</v>
      </c>
      <c r="C2770" s="112" t="s">
        <v>558</v>
      </c>
      <c r="D2770" s="21">
        <f t="shared" si="86"/>
        <v>0</v>
      </c>
      <c r="E2770" s="24">
        <f t="shared" si="87"/>
        <v>0</v>
      </c>
      <c r="F2770" s="104"/>
      <c r="G2770" s="104"/>
      <c r="H2770" s="105"/>
      <c r="I2770" s="105"/>
      <c r="J2770" s="31"/>
      <c r="K2770" s="32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1706</v>
      </c>
      <c r="B2771" s="111" t="s">
        <v>559</v>
      </c>
      <c r="C2771" s="112" t="s">
        <v>560</v>
      </c>
      <c r="D2771" s="21">
        <f t="shared" si="86"/>
        <v>0</v>
      </c>
      <c r="E2771" s="24">
        <f t="shared" si="87"/>
        <v>0</v>
      </c>
      <c r="F2771" s="104"/>
      <c r="G2771" s="104"/>
      <c r="H2771" s="113"/>
      <c r="I2771" s="113"/>
      <c r="J2771" s="106"/>
      <c r="K2771" s="107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1706</v>
      </c>
      <c r="B2772" s="111" t="s">
        <v>561</v>
      </c>
      <c r="C2772" s="112" t="s">
        <v>562</v>
      </c>
      <c r="D2772" s="21">
        <f t="shared" si="86"/>
        <v>0</v>
      </c>
      <c r="E2772" s="24">
        <f t="shared" si="87"/>
        <v>0</v>
      </c>
      <c r="F2772" s="104"/>
      <c r="G2772" s="104"/>
      <c r="H2772" s="105"/>
      <c r="I2772" s="105"/>
      <c r="J2772" s="31"/>
      <c r="K2772" s="32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1706</v>
      </c>
      <c r="B2773" s="111" t="s">
        <v>563</v>
      </c>
      <c r="C2773" s="112" t="s">
        <v>564</v>
      </c>
      <c r="D2773" s="21">
        <f t="shared" si="86"/>
        <v>0</v>
      </c>
      <c r="E2773" s="24">
        <f t="shared" si="8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1706</v>
      </c>
      <c r="B2774" s="111" t="s">
        <v>565</v>
      </c>
      <c r="C2774" s="112" t="s">
        <v>566</v>
      </c>
      <c r="D2774" s="21">
        <f t="shared" si="86"/>
        <v>0</v>
      </c>
      <c r="E2774" s="24">
        <f t="shared" si="8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1706</v>
      </c>
      <c r="B2775" s="111" t="s">
        <v>567</v>
      </c>
      <c r="C2775" s="112" t="s">
        <v>568</v>
      </c>
      <c r="D2775" s="21">
        <f t="shared" si="86"/>
        <v>14930.55</v>
      </c>
      <c r="E2775" s="24">
        <f t="shared" si="87"/>
        <v>0</v>
      </c>
      <c r="F2775" s="104"/>
      <c r="G2775" s="104"/>
      <c r="H2775" s="113"/>
      <c r="I2775" s="113"/>
      <c r="J2775" s="106"/>
      <c r="K2775" s="107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1706</v>
      </c>
      <c r="B2776" s="111" t="s">
        <v>569</v>
      </c>
      <c r="C2776" s="112" t="s">
        <v>570</v>
      </c>
      <c r="D2776" s="21">
        <f t="shared" si="86"/>
        <v>262569.45999999996</v>
      </c>
      <c r="E2776" s="24">
        <f t="shared" si="8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>
        <v>14930.55</v>
      </c>
      <c r="K2776" s="32">
        <v>0</v>
      </c>
      <c r="L2776" s="113">
        <v>40763.89</v>
      </c>
      <c r="M2776" s="113">
        <v>0</v>
      </c>
      <c r="N2776" s="31">
        <v>39027.78</v>
      </c>
      <c r="O2776" s="32">
        <v>0</v>
      </c>
      <c r="P2776" s="113">
        <v>39027.78</v>
      </c>
      <c r="Q2776" s="113">
        <v>0</v>
      </c>
      <c r="R2776" s="31">
        <v>39027.78</v>
      </c>
      <c r="S2776" s="32">
        <v>0</v>
      </c>
      <c r="T2776" s="113">
        <v>39027.78</v>
      </c>
      <c r="U2776" s="113">
        <v>0</v>
      </c>
      <c r="V2776" s="31">
        <v>39027.78</v>
      </c>
      <c r="W2776" s="32">
        <v>0</v>
      </c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1706</v>
      </c>
      <c r="B2777" s="111" t="s">
        <v>571</v>
      </c>
      <c r="C2777" s="112" t="s">
        <v>572</v>
      </c>
      <c r="D2777" s="21">
        <f t="shared" si="86"/>
        <v>0</v>
      </c>
      <c r="E2777" s="24">
        <f t="shared" si="87"/>
        <v>0</v>
      </c>
      <c r="F2777" s="104"/>
      <c r="G2777" s="104"/>
      <c r="H2777" s="105"/>
      <c r="I2777" s="105"/>
      <c r="J2777" s="31"/>
      <c r="K2777" s="32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1706</v>
      </c>
      <c r="B2778" s="111" t="s">
        <v>573</v>
      </c>
      <c r="C2778" s="112" t="s">
        <v>574</v>
      </c>
      <c r="D2778" s="21">
        <f t="shared" si="86"/>
        <v>0</v>
      </c>
      <c r="E2778" s="24">
        <f t="shared" si="8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1706</v>
      </c>
      <c r="B2779" s="111" t="s">
        <v>575</v>
      </c>
      <c r="C2779" s="112" t="s">
        <v>576</v>
      </c>
      <c r="D2779" s="21">
        <f t="shared" si="86"/>
        <v>0</v>
      </c>
      <c r="E2779" s="24">
        <f t="shared" si="87"/>
        <v>0</v>
      </c>
      <c r="F2779" s="104"/>
      <c r="G2779" s="104"/>
      <c r="H2779" s="113"/>
      <c r="I2779" s="113"/>
      <c r="J2779" s="106"/>
      <c r="K2779" s="107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1706</v>
      </c>
      <c r="B2780" s="111" t="s">
        <v>577</v>
      </c>
      <c r="C2780" s="112" t="s">
        <v>1587</v>
      </c>
      <c r="D2780" s="21">
        <f t="shared" si="86"/>
        <v>0</v>
      </c>
      <c r="E2780" s="24">
        <f t="shared" si="87"/>
        <v>0</v>
      </c>
      <c r="F2780" s="104"/>
      <c r="G2780" s="104"/>
      <c r="H2780" s="105"/>
      <c r="I2780" s="105"/>
      <c r="J2780" s="31"/>
      <c r="K2780" s="32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1706</v>
      </c>
      <c r="B2781" s="111" t="s">
        <v>578</v>
      </c>
      <c r="C2781" s="112" t="s">
        <v>579</v>
      </c>
      <c r="D2781" s="21">
        <f t="shared" si="86"/>
        <v>159616.37</v>
      </c>
      <c r="E2781" s="24">
        <f t="shared" si="87"/>
        <v>542839.11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>
        <v>0</v>
      </c>
      <c r="S2781" s="107">
        <v>0</v>
      </c>
      <c r="T2781" s="105">
        <v>0</v>
      </c>
      <c r="U2781" s="105">
        <v>0</v>
      </c>
      <c r="V2781" s="106">
        <v>0</v>
      </c>
      <c r="W2781" s="107">
        <v>0</v>
      </c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1706</v>
      </c>
      <c r="B2782" s="111" t="s">
        <v>580</v>
      </c>
      <c r="C2782" s="112" t="s">
        <v>581</v>
      </c>
      <c r="D2782" s="21">
        <f t="shared" si="86"/>
        <v>281170.45</v>
      </c>
      <c r="E2782" s="24">
        <f t="shared" si="87"/>
        <v>2222038.1999999997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>
        <v>159616.37</v>
      </c>
      <c r="K2782" s="107">
        <v>542839.11</v>
      </c>
      <c r="L2782" s="105">
        <v>124326.15</v>
      </c>
      <c r="M2782" s="105">
        <v>0.77</v>
      </c>
      <c r="N2782" s="106">
        <v>0</v>
      </c>
      <c r="O2782" s="107">
        <v>32580.400000000001</v>
      </c>
      <c r="P2782" s="105">
        <v>16310.88</v>
      </c>
      <c r="Q2782" s="105">
        <v>80459.649999999994</v>
      </c>
      <c r="R2782" s="106">
        <v>124244.27</v>
      </c>
      <c r="S2782" s="107">
        <v>2511.44</v>
      </c>
      <c r="T2782" s="105">
        <v>0</v>
      </c>
      <c r="U2782" s="105">
        <v>0</v>
      </c>
      <c r="V2782" s="106">
        <v>4685.45</v>
      </c>
      <c r="W2782" s="107">
        <v>0</v>
      </c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1706</v>
      </c>
      <c r="B2783" s="111" t="s">
        <v>582</v>
      </c>
      <c r="C2783" s="112" t="s">
        <v>1588</v>
      </c>
      <c r="D2783" s="21">
        <f t="shared" si="86"/>
        <v>0</v>
      </c>
      <c r="E2783" s="24">
        <f t="shared" si="8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>
        <v>0</v>
      </c>
      <c r="K2783" s="107">
        <v>9000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>
        <v>0</v>
      </c>
      <c r="S2783" s="107">
        <v>0</v>
      </c>
      <c r="T2783" s="105">
        <v>0</v>
      </c>
      <c r="U2783" s="105">
        <v>0</v>
      </c>
      <c r="V2783" s="106">
        <v>0</v>
      </c>
      <c r="W2783" s="107">
        <v>0</v>
      </c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1706</v>
      </c>
      <c r="B2784" s="111" t="s">
        <v>583</v>
      </c>
      <c r="C2784" s="112" t="s">
        <v>584</v>
      </c>
      <c r="D2784" s="21">
        <f t="shared" si="86"/>
        <v>0</v>
      </c>
      <c r="E2784" s="24">
        <f t="shared" si="8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1706</v>
      </c>
      <c r="B2785" s="111" t="s">
        <v>585</v>
      </c>
      <c r="C2785" s="112" t="s">
        <v>586</v>
      </c>
      <c r="D2785" s="21">
        <f t="shared" si="86"/>
        <v>0</v>
      </c>
      <c r="E2785" s="24">
        <f t="shared" si="8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1706</v>
      </c>
      <c r="B2786" s="111" t="s">
        <v>587</v>
      </c>
      <c r="C2786" s="112" t="s">
        <v>588</v>
      </c>
      <c r="D2786" s="21">
        <f t="shared" si="86"/>
        <v>0</v>
      </c>
      <c r="E2786" s="24">
        <f t="shared" si="8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1706</v>
      </c>
      <c r="B2787" s="111" t="s">
        <v>589</v>
      </c>
      <c r="C2787" s="112" t="s">
        <v>590</v>
      </c>
      <c r="D2787" s="21">
        <f t="shared" si="86"/>
        <v>0</v>
      </c>
      <c r="E2787" s="24">
        <f t="shared" si="8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1706</v>
      </c>
      <c r="B2788" s="111" t="s">
        <v>591</v>
      </c>
      <c r="C2788" s="112" t="s">
        <v>592</v>
      </c>
      <c r="D2788" s="21">
        <f t="shared" si="86"/>
        <v>0</v>
      </c>
      <c r="E2788" s="24">
        <f t="shared" si="87"/>
        <v>0</v>
      </c>
      <c r="F2788" s="104"/>
      <c r="G2788" s="104"/>
      <c r="H2788" s="113"/>
      <c r="I2788" s="113"/>
      <c r="J2788" s="106"/>
      <c r="K2788" s="107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1706</v>
      </c>
      <c r="B2789" s="111" t="s">
        <v>593</v>
      </c>
      <c r="C2789" s="112" t="s">
        <v>1589</v>
      </c>
      <c r="D2789" s="21">
        <f t="shared" si="86"/>
        <v>0</v>
      </c>
      <c r="E2789" s="24">
        <f t="shared" si="8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1706</v>
      </c>
      <c r="B2790" s="111" t="s">
        <v>594</v>
      </c>
      <c r="C2790" s="112" t="s">
        <v>595</v>
      </c>
      <c r="D2790" s="21">
        <f t="shared" si="86"/>
        <v>0</v>
      </c>
      <c r="E2790" s="24">
        <f t="shared" si="8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1706</v>
      </c>
      <c r="B2791" s="111" t="s">
        <v>596</v>
      </c>
      <c r="C2791" s="112" t="s">
        <v>597</v>
      </c>
      <c r="D2791" s="21">
        <f t="shared" si="86"/>
        <v>0</v>
      </c>
      <c r="E2791" s="24">
        <f t="shared" si="87"/>
        <v>0</v>
      </c>
      <c r="F2791" s="104"/>
      <c r="G2791" s="104"/>
      <c r="H2791" s="105"/>
      <c r="I2791" s="105"/>
      <c r="J2791" s="31"/>
      <c r="K2791" s="32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1706</v>
      </c>
      <c r="B2792" s="111" t="s">
        <v>598</v>
      </c>
      <c r="C2792" s="112" t="s">
        <v>599</v>
      </c>
      <c r="D2792" s="21">
        <f t="shared" si="86"/>
        <v>0</v>
      </c>
      <c r="E2792" s="24">
        <f t="shared" si="87"/>
        <v>0</v>
      </c>
      <c r="F2792" s="104"/>
      <c r="G2792" s="104"/>
      <c r="H2792" s="113"/>
      <c r="I2792" s="113"/>
      <c r="J2792" s="106"/>
      <c r="K2792" s="107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1706</v>
      </c>
      <c r="B2793" s="111" t="s">
        <v>600</v>
      </c>
      <c r="C2793" s="112" t="s">
        <v>601</v>
      </c>
      <c r="D2793" s="21">
        <f t="shared" si="86"/>
        <v>0</v>
      </c>
      <c r="E2793" s="24">
        <f t="shared" si="8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1706</v>
      </c>
      <c r="B2794" s="111" t="s">
        <v>602</v>
      </c>
      <c r="C2794" s="112" t="s">
        <v>1669</v>
      </c>
      <c r="D2794" s="21">
        <f t="shared" si="86"/>
        <v>0</v>
      </c>
      <c r="E2794" s="24">
        <f t="shared" si="87"/>
        <v>0</v>
      </c>
      <c r="F2794" s="104"/>
      <c r="G2794" s="104"/>
      <c r="H2794" s="105"/>
      <c r="I2794" s="105"/>
      <c r="J2794" s="31"/>
      <c r="K2794" s="32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1706</v>
      </c>
      <c r="B2795" s="111" t="s">
        <v>1590</v>
      </c>
      <c r="C2795" s="112" t="s">
        <v>1591</v>
      </c>
      <c r="D2795" s="21">
        <f t="shared" si="86"/>
        <v>0</v>
      </c>
      <c r="E2795" s="24">
        <f t="shared" si="8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1706</v>
      </c>
      <c r="B2796" s="111" t="s">
        <v>603</v>
      </c>
      <c r="C2796" s="112" t="s">
        <v>604</v>
      </c>
      <c r="D2796" s="21">
        <f t="shared" si="86"/>
        <v>0</v>
      </c>
      <c r="E2796" s="24">
        <f t="shared" si="8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1706</v>
      </c>
      <c r="B2797" s="111" t="s">
        <v>605</v>
      </c>
      <c r="C2797" s="112" t="s">
        <v>606</v>
      </c>
      <c r="D2797" s="21">
        <f t="shared" si="86"/>
        <v>0</v>
      </c>
      <c r="E2797" s="24">
        <f t="shared" si="87"/>
        <v>0</v>
      </c>
      <c r="F2797" s="104"/>
      <c r="G2797" s="104"/>
      <c r="H2797" s="113"/>
      <c r="I2797" s="113"/>
      <c r="J2797" s="106"/>
      <c r="K2797" s="107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1706</v>
      </c>
      <c r="B2798" s="111" t="s">
        <v>607</v>
      </c>
      <c r="C2798" s="112" t="s">
        <v>608</v>
      </c>
      <c r="D2798" s="21">
        <f t="shared" si="86"/>
        <v>0</v>
      </c>
      <c r="E2798" s="24">
        <f t="shared" si="87"/>
        <v>0</v>
      </c>
      <c r="F2798" s="104"/>
      <c r="G2798" s="104"/>
      <c r="H2798" s="105"/>
      <c r="I2798" s="105"/>
      <c r="J2798" s="31"/>
      <c r="K2798" s="32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1706</v>
      </c>
      <c r="B2799" s="111" t="s">
        <v>609</v>
      </c>
      <c r="C2799" s="112" t="s">
        <v>610</v>
      </c>
      <c r="D2799" s="21">
        <f t="shared" si="86"/>
        <v>0</v>
      </c>
      <c r="E2799" s="24">
        <f t="shared" si="8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1706</v>
      </c>
      <c r="B2800" s="111" t="s">
        <v>611</v>
      </c>
      <c r="C2800" s="112" t="s">
        <v>612</v>
      </c>
      <c r="D2800" s="21">
        <f t="shared" si="86"/>
        <v>0</v>
      </c>
      <c r="E2800" s="24">
        <f t="shared" si="87"/>
        <v>0</v>
      </c>
      <c r="F2800" s="104"/>
      <c r="G2800" s="104"/>
      <c r="H2800" s="113"/>
      <c r="I2800" s="113"/>
      <c r="J2800" s="106"/>
      <c r="K2800" s="107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1706</v>
      </c>
      <c r="B2801" s="111" t="s">
        <v>613</v>
      </c>
      <c r="C2801" s="112" t="s">
        <v>614</v>
      </c>
      <c r="D2801" s="21">
        <f t="shared" si="86"/>
        <v>0</v>
      </c>
      <c r="E2801" s="24">
        <f t="shared" si="87"/>
        <v>0</v>
      </c>
      <c r="F2801" s="104"/>
      <c r="G2801" s="104"/>
      <c r="H2801" s="105"/>
      <c r="I2801" s="105"/>
      <c r="J2801" s="31"/>
      <c r="K2801" s="32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1706</v>
      </c>
      <c r="B2802" s="111" t="s">
        <v>615</v>
      </c>
      <c r="C2802" s="112" t="s">
        <v>616</v>
      </c>
      <c r="D2802" s="21">
        <f t="shared" si="86"/>
        <v>0</v>
      </c>
      <c r="E2802" s="24">
        <f t="shared" si="8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1706</v>
      </c>
      <c r="B2803" s="111" t="s">
        <v>617</v>
      </c>
      <c r="C2803" s="112" t="s">
        <v>618</v>
      </c>
      <c r="D2803" s="21">
        <f t="shared" si="86"/>
        <v>0</v>
      </c>
      <c r="E2803" s="24">
        <f t="shared" si="87"/>
        <v>0</v>
      </c>
      <c r="F2803" s="104"/>
      <c r="G2803" s="104"/>
      <c r="H2803" s="113"/>
      <c r="I2803" s="113"/>
      <c r="J2803" s="106"/>
      <c r="K2803" s="107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1706</v>
      </c>
      <c r="B2804" s="111" t="s">
        <v>619</v>
      </c>
      <c r="C2804" s="112" t="s">
        <v>620</v>
      </c>
      <c r="D2804" s="21">
        <f t="shared" si="86"/>
        <v>0</v>
      </c>
      <c r="E2804" s="24">
        <f t="shared" si="87"/>
        <v>26750</v>
      </c>
      <c r="F2804" s="104"/>
      <c r="G2804" s="104"/>
      <c r="H2804" s="105"/>
      <c r="I2804" s="105"/>
      <c r="J2804" s="31"/>
      <c r="K2804" s="32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1706</v>
      </c>
      <c r="B2805" s="111" t="s">
        <v>621</v>
      </c>
      <c r="C2805" s="112" t="s">
        <v>622</v>
      </c>
      <c r="D2805" s="21">
        <f t="shared" si="86"/>
        <v>0</v>
      </c>
      <c r="E2805" s="24">
        <f t="shared" si="87"/>
        <v>146650</v>
      </c>
      <c r="F2805" s="104">
        <v>0</v>
      </c>
      <c r="G2805" s="104">
        <v>24900</v>
      </c>
      <c r="H2805" s="105">
        <v>0</v>
      </c>
      <c r="I2805" s="105">
        <v>28650</v>
      </c>
      <c r="J2805" s="106">
        <v>0</v>
      </c>
      <c r="K2805" s="107">
        <v>26750</v>
      </c>
      <c r="L2805" s="105">
        <v>0</v>
      </c>
      <c r="M2805" s="105">
        <v>28700</v>
      </c>
      <c r="N2805" s="106">
        <v>0</v>
      </c>
      <c r="O2805" s="107">
        <v>21450</v>
      </c>
      <c r="P2805" s="105">
        <v>0</v>
      </c>
      <c r="Q2805" s="105">
        <v>21200</v>
      </c>
      <c r="R2805" s="106">
        <v>0</v>
      </c>
      <c r="S2805" s="107">
        <v>20600</v>
      </c>
      <c r="T2805" s="105">
        <v>0</v>
      </c>
      <c r="U2805" s="105">
        <v>1000</v>
      </c>
      <c r="V2805" s="106">
        <v>0</v>
      </c>
      <c r="W2805" s="107">
        <v>150</v>
      </c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1706</v>
      </c>
      <c r="B2806" s="111" t="s">
        <v>623</v>
      </c>
      <c r="C2806" s="112" t="s">
        <v>624</v>
      </c>
      <c r="D2806" s="21">
        <f t="shared" si="86"/>
        <v>0</v>
      </c>
      <c r="E2806" s="24">
        <f t="shared" si="87"/>
        <v>164984.81</v>
      </c>
      <c r="F2806" s="104"/>
      <c r="G2806" s="104"/>
      <c r="H2806" s="105"/>
      <c r="I2806" s="105"/>
      <c r="J2806" s="106"/>
      <c r="K2806" s="107"/>
      <c r="L2806" s="105">
        <v>0</v>
      </c>
      <c r="M2806" s="105">
        <v>2750</v>
      </c>
      <c r="N2806" s="106">
        <v>0</v>
      </c>
      <c r="O2806" s="107">
        <v>130998.81</v>
      </c>
      <c r="P2806" s="105">
        <v>0</v>
      </c>
      <c r="Q2806" s="105">
        <v>10056</v>
      </c>
      <c r="R2806" s="106">
        <v>0</v>
      </c>
      <c r="S2806" s="107">
        <v>0</v>
      </c>
      <c r="T2806" s="105">
        <v>0</v>
      </c>
      <c r="U2806" s="105">
        <v>1680</v>
      </c>
      <c r="V2806" s="106">
        <v>0</v>
      </c>
      <c r="W2806" s="107">
        <v>19500</v>
      </c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1706</v>
      </c>
      <c r="B2807" s="111" t="s">
        <v>625</v>
      </c>
      <c r="C2807" s="112" t="s">
        <v>626</v>
      </c>
      <c r="D2807" s="21">
        <f t="shared" si="86"/>
        <v>0</v>
      </c>
      <c r="E2807" s="24">
        <f t="shared" si="8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1706</v>
      </c>
      <c r="B2808" s="111" t="s">
        <v>627</v>
      </c>
      <c r="C2808" s="112" t="s">
        <v>628</v>
      </c>
      <c r="D2808" s="21">
        <f t="shared" si="86"/>
        <v>0</v>
      </c>
      <c r="E2808" s="24">
        <f t="shared" si="87"/>
        <v>190878</v>
      </c>
      <c r="F2808" s="104"/>
      <c r="G2808" s="104"/>
      <c r="H2808" s="113"/>
      <c r="I2808" s="113"/>
      <c r="J2808" s="106"/>
      <c r="K2808" s="107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1706</v>
      </c>
      <c r="B2809" s="111" t="s">
        <v>629</v>
      </c>
      <c r="C2809" s="112" t="s">
        <v>630</v>
      </c>
      <c r="D2809" s="21">
        <f t="shared" si="86"/>
        <v>29693</v>
      </c>
      <c r="E2809" s="24">
        <f t="shared" si="87"/>
        <v>1695271.63</v>
      </c>
      <c r="F2809" s="104">
        <v>0</v>
      </c>
      <c r="G2809" s="104">
        <v>165687</v>
      </c>
      <c r="H2809" s="113">
        <v>0</v>
      </c>
      <c r="I2809" s="113">
        <v>225362.5</v>
      </c>
      <c r="J2809" s="31">
        <v>0</v>
      </c>
      <c r="K2809" s="32">
        <v>190878</v>
      </c>
      <c r="L2809" s="113">
        <v>3582</v>
      </c>
      <c r="M2809" s="113">
        <v>188738</v>
      </c>
      <c r="N2809" s="31">
        <v>0</v>
      </c>
      <c r="O2809" s="32">
        <v>400306.5</v>
      </c>
      <c r="P2809" s="113">
        <v>0</v>
      </c>
      <c r="Q2809" s="113">
        <v>178729.46</v>
      </c>
      <c r="R2809" s="31">
        <v>9344</v>
      </c>
      <c r="S2809" s="32">
        <v>162727.5</v>
      </c>
      <c r="T2809" s="113">
        <v>10796</v>
      </c>
      <c r="U2809" s="113">
        <v>126699.97</v>
      </c>
      <c r="V2809" s="31">
        <v>5971</v>
      </c>
      <c r="W2809" s="32">
        <v>128381.7</v>
      </c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1706</v>
      </c>
      <c r="B2810" s="111" t="s">
        <v>631</v>
      </c>
      <c r="C2810" s="112" t="s">
        <v>632</v>
      </c>
      <c r="D2810" s="21">
        <f t="shared" si="86"/>
        <v>14199</v>
      </c>
      <c r="E2810" s="24">
        <f t="shared" si="87"/>
        <v>662014</v>
      </c>
      <c r="F2810" s="104">
        <v>0</v>
      </c>
      <c r="G2810" s="104">
        <v>82594</v>
      </c>
      <c r="H2810" s="113">
        <v>1909</v>
      </c>
      <c r="I2810" s="113">
        <v>117665</v>
      </c>
      <c r="J2810" s="31">
        <v>0</v>
      </c>
      <c r="K2810" s="32">
        <v>118639</v>
      </c>
      <c r="L2810" s="113">
        <v>2524</v>
      </c>
      <c r="M2810" s="113">
        <v>84096</v>
      </c>
      <c r="N2810" s="31">
        <v>8358</v>
      </c>
      <c r="O2810" s="32">
        <v>80966</v>
      </c>
      <c r="P2810" s="113">
        <v>0</v>
      </c>
      <c r="Q2810" s="113">
        <v>88888</v>
      </c>
      <c r="R2810" s="31">
        <v>0</v>
      </c>
      <c r="S2810" s="32">
        <v>61866</v>
      </c>
      <c r="T2810" s="113">
        <v>0</v>
      </c>
      <c r="U2810" s="113">
        <v>73491</v>
      </c>
      <c r="V2810" s="31">
        <v>1408</v>
      </c>
      <c r="W2810" s="32">
        <v>72448</v>
      </c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1706</v>
      </c>
      <c r="B2811" s="111" t="s">
        <v>633</v>
      </c>
      <c r="C2811" s="112" t="s">
        <v>1592</v>
      </c>
      <c r="D2811" s="21">
        <f t="shared" si="86"/>
        <v>0</v>
      </c>
      <c r="E2811" s="24">
        <f t="shared" si="8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1706</v>
      </c>
      <c r="B2812" s="111" t="s">
        <v>634</v>
      </c>
      <c r="C2812" s="112" t="s">
        <v>1593</v>
      </c>
      <c r="D2812" s="21">
        <f t="shared" si="86"/>
        <v>0</v>
      </c>
      <c r="E2812" s="24">
        <f t="shared" si="8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1706</v>
      </c>
      <c r="B2813" s="111" t="s">
        <v>635</v>
      </c>
      <c r="C2813" s="112" t="s">
        <v>636</v>
      </c>
      <c r="D2813" s="21">
        <f t="shared" si="86"/>
        <v>0</v>
      </c>
      <c r="E2813" s="24">
        <f t="shared" si="87"/>
        <v>0</v>
      </c>
      <c r="F2813" s="104"/>
      <c r="G2813" s="104"/>
      <c r="H2813" s="105"/>
      <c r="I2813" s="105"/>
      <c r="J2813" s="31"/>
      <c r="K2813" s="32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1706</v>
      </c>
      <c r="B2814" s="111" t="s">
        <v>637</v>
      </c>
      <c r="C2814" s="112" t="s">
        <v>638</v>
      </c>
      <c r="D2814" s="21">
        <f t="shared" si="86"/>
        <v>4090</v>
      </c>
      <c r="E2814" s="24">
        <f t="shared" si="87"/>
        <v>337165.2</v>
      </c>
      <c r="F2814" s="104"/>
      <c r="G2814" s="104"/>
      <c r="H2814" s="113"/>
      <c r="I2814" s="113"/>
      <c r="J2814" s="106"/>
      <c r="K2814" s="107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1706</v>
      </c>
      <c r="B2815" s="111" t="s">
        <v>639</v>
      </c>
      <c r="C2815" s="112" t="s">
        <v>640</v>
      </c>
      <c r="D2815" s="21">
        <f t="shared" si="86"/>
        <v>86160.12999999999</v>
      </c>
      <c r="E2815" s="24">
        <f t="shared" si="87"/>
        <v>1825561.43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31">
        <v>4090</v>
      </c>
      <c r="K2815" s="32">
        <v>337165.2</v>
      </c>
      <c r="L2815" s="105">
        <v>4165</v>
      </c>
      <c r="M2815" s="105">
        <v>260218.25</v>
      </c>
      <c r="N2815" s="106">
        <v>17834.5</v>
      </c>
      <c r="O2815" s="107">
        <v>197664.29</v>
      </c>
      <c r="P2815" s="113">
        <v>11186.46</v>
      </c>
      <c r="Q2815" s="113">
        <v>181052.94</v>
      </c>
      <c r="R2815" s="106">
        <v>17431.5</v>
      </c>
      <c r="S2815" s="107">
        <v>240666.96</v>
      </c>
      <c r="T2815" s="105">
        <v>15775.97</v>
      </c>
      <c r="U2815" s="105">
        <v>264455.3</v>
      </c>
      <c r="V2815" s="106">
        <v>16190.7</v>
      </c>
      <c r="W2815" s="107">
        <v>250674.53</v>
      </c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1706</v>
      </c>
      <c r="B2816" s="111" t="s">
        <v>641</v>
      </c>
      <c r="C2816" s="112" t="s">
        <v>642</v>
      </c>
      <c r="D2816" s="21">
        <f t="shared" si="86"/>
        <v>1844.4</v>
      </c>
      <c r="E2816" s="24">
        <f t="shared" si="87"/>
        <v>533118.62</v>
      </c>
      <c r="F2816" s="104">
        <v>0</v>
      </c>
      <c r="G2816" s="104">
        <v>43496.35</v>
      </c>
      <c r="H2816" s="113">
        <v>0</v>
      </c>
      <c r="I2816" s="113">
        <v>69174.55</v>
      </c>
      <c r="J2816" s="106">
        <v>0</v>
      </c>
      <c r="K2816" s="107">
        <v>39519.71</v>
      </c>
      <c r="L2816" s="113">
        <v>0</v>
      </c>
      <c r="M2816" s="113">
        <v>44767.58</v>
      </c>
      <c r="N2816" s="31">
        <v>0</v>
      </c>
      <c r="O2816" s="32">
        <v>20289.150000000001</v>
      </c>
      <c r="P2816" s="105">
        <v>0</v>
      </c>
      <c r="Q2816" s="105">
        <v>64032.75</v>
      </c>
      <c r="R2816" s="31">
        <v>0</v>
      </c>
      <c r="S2816" s="32">
        <v>82178.22</v>
      </c>
      <c r="T2816" s="113">
        <v>0</v>
      </c>
      <c r="U2816" s="113">
        <v>83291.5</v>
      </c>
      <c r="V2816" s="31">
        <v>0</v>
      </c>
      <c r="W2816" s="32">
        <v>125888.52</v>
      </c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1706</v>
      </c>
      <c r="B2817" s="111" t="s">
        <v>643</v>
      </c>
      <c r="C2817" s="112" t="s">
        <v>644</v>
      </c>
      <c r="D2817" s="21">
        <f t="shared" si="86"/>
        <v>60919.049999999996</v>
      </c>
      <c r="E2817" s="24">
        <f t="shared" si="87"/>
        <v>10069.370000000001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>
        <v>1844.4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0</v>
      </c>
      <c r="Q2817" s="113">
        <v>0</v>
      </c>
      <c r="R2817" s="31">
        <v>33662.949999999997</v>
      </c>
      <c r="S2817" s="32">
        <v>0</v>
      </c>
      <c r="T2817" s="113">
        <v>7738.83</v>
      </c>
      <c r="U2817" s="113">
        <v>0</v>
      </c>
      <c r="V2817" s="31">
        <v>12549.06</v>
      </c>
      <c r="W2817" s="32">
        <v>0</v>
      </c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1706</v>
      </c>
      <c r="B2818" s="111" t="s">
        <v>645</v>
      </c>
      <c r="C2818" s="112" t="s">
        <v>646</v>
      </c>
      <c r="D2818" s="21">
        <f t="shared" si="86"/>
        <v>0</v>
      </c>
      <c r="E2818" s="24">
        <f t="shared" si="87"/>
        <v>110289.82</v>
      </c>
      <c r="F2818" s="104">
        <v>0</v>
      </c>
      <c r="G2818" s="104">
        <v>30250.31</v>
      </c>
      <c r="H2818" s="113">
        <v>0</v>
      </c>
      <c r="I2818" s="113">
        <v>3026.18</v>
      </c>
      <c r="J2818" s="31">
        <v>0</v>
      </c>
      <c r="K2818" s="32">
        <v>10069.370000000001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11567.27</v>
      </c>
      <c r="R2818" s="31">
        <v>0</v>
      </c>
      <c r="S2818" s="32">
        <v>31800.91</v>
      </c>
      <c r="T2818" s="113">
        <v>0</v>
      </c>
      <c r="U2818" s="113">
        <v>22251.8</v>
      </c>
      <c r="V2818" s="31">
        <v>0</v>
      </c>
      <c r="W2818" s="32">
        <v>9060.35</v>
      </c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1706</v>
      </c>
      <c r="B2819" s="111" t="s">
        <v>647</v>
      </c>
      <c r="C2819" s="112" t="s">
        <v>648</v>
      </c>
      <c r="D2819" s="21">
        <f t="shared" ref="D2819:D2882" si="88">F2819+H2819+J2820+L2819+N2819+P2819+R2819+T2819+V2819+X2819+Z2819+AB2819</f>
        <v>0</v>
      </c>
      <c r="E2819" s="24">
        <f t="shared" ref="E2819:E2882" si="89">G2819+I2819+K2820+M2819+O2819+Q2819+S2819+U2819+W2819+Y2819+AA2819+AC2819</f>
        <v>102820</v>
      </c>
      <c r="F2819" s="104">
        <v>0</v>
      </c>
      <c r="G2819" s="104">
        <v>6473</v>
      </c>
      <c r="H2819" s="113">
        <v>0</v>
      </c>
      <c r="I2819" s="113">
        <v>14866</v>
      </c>
      <c r="J2819" s="31">
        <v>0</v>
      </c>
      <c r="K2819" s="32">
        <v>2333</v>
      </c>
      <c r="L2819" s="113">
        <v>0</v>
      </c>
      <c r="M2819" s="113">
        <v>7702</v>
      </c>
      <c r="N2819" s="31">
        <v>0</v>
      </c>
      <c r="O2819" s="32">
        <v>1195</v>
      </c>
      <c r="P2819" s="113">
        <v>0</v>
      </c>
      <c r="Q2819" s="113">
        <v>6393</v>
      </c>
      <c r="R2819" s="31">
        <v>0</v>
      </c>
      <c r="S2819" s="32">
        <v>11435</v>
      </c>
      <c r="T2819" s="113">
        <v>0</v>
      </c>
      <c r="U2819" s="113">
        <v>29888</v>
      </c>
      <c r="V2819" s="31">
        <v>0</v>
      </c>
      <c r="W2819" s="32">
        <v>5748</v>
      </c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1706</v>
      </c>
      <c r="B2820" s="111" t="s">
        <v>649</v>
      </c>
      <c r="C2820" s="112" t="s">
        <v>650</v>
      </c>
      <c r="D2820" s="21">
        <f t="shared" si="88"/>
        <v>1670</v>
      </c>
      <c r="E2820" s="24">
        <f t="shared" si="89"/>
        <v>179702</v>
      </c>
      <c r="F2820" s="104">
        <v>0</v>
      </c>
      <c r="G2820" s="104">
        <v>7935</v>
      </c>
      <c r="H2820" s="113">
        <v>0</v>
      </c>
      <c r="I2820" s="113">
        <v>30398</v>
      </c>
      <c r="J2820" s="31">
        <v>0</v>
      </c>
      <c r="K2820" s="32">
        <v>19120</v>
      </c>
      <c r="L2820" s="113">
        <v>0</v>
      </c>
      <c r="M2820" s="113">
        <v>16765</v>
      </c>
      <c r="N2820" s="31">
        <v>0</v>
      </c>
      <c r="O2820" s="32">
        <v>22356</v>
      </c>
      <c r="P2820" s="113">
        <v>0</v>
      </c>
      <c r="Q2820" s="113">
        <v>18377</v>
      </c>
      <c r="R2820" s="31">
        <v>0</v>
      </c>
      <c r="S2820" s="32">
        <v>0</v>
      </c>
      <c r="T2820" s="113">
        <v>0</v>
      </c>
      <c r="U2820" s="113">
        <v>12694</v>
      </c>
      <c r="V2820" s="31">
        <v>0</v>
      </c>
      <c r="W2820" s="32">
        <v>15515</v>
      </c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1706</v>
      </c>
      <c r="B2821" s="111" t="s">
        <v>651</v>
      </c>
      <c r="C2821" s="112" t="s">
        <v>652</v>
      </c>
      <c r="D2821" s="21">
        <f t="shared" si="88"/>
        <v>21315</v>
      </c>
      <c r="E2821" s="24">
        <f t="shared" si="89"/>
        <v>262049</v>
      </c>
      <c r="F2821" s="104">
        <v>3448</v>
      </c>
      <c r="G2821" s="104">
        <v>30702</v>
      </c>
      <c r="H2821" s="113">
        <v>1440</v>
      </c>
      <c r="I2821" s="113">
        <v>32304</v>
      </c>
      <c r="J2821" s="31">
        <v>1670</v>
      </c>
      <c r="K2821" s="32">
        <v>55662</v>
      </c>
      <c r="L2821" s="113">
        <v>5593</v>
      </c>
      <c r="M2821" s="113">
        <v>27974</v>
      </c>
      <c r="N2821" s="31">
        <v>746</v>
      </c>
      <c r="O2821" s="32">
        <v>46673</v>
      </c>
      <c r="P2821" s="113">
        <v>2723</v>
      </c>
      <c r="Q2821" s="113">
        <v>31920</v>
      </c>
      <c r="R2821" s="31">
        <v>1653</v>
      </c>
      <c r="S2821" s="32">
        <v>26509</v>
      </c>
      <c r="T2821" s="113">
        <v>3547</v>
      </c>
      <c r="U2821" s="113">
        <v>28707</v>
      </c>
      <c r="V2821" s="31">
        <v>2165</v>
      </c>
      <c r="W2821" s="32">
        <v>34731</v>
      </c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1706</v>
      </c>
      <c r="B2822" s="111" t="s">
        <v>653</v>
      </c>
      <c r="C2822" s="112" t="s">
        <v>1594</v>
      </c>
      <c r="D2822" s="21">
        <f t="shared" si="88"/>
        <v>3047.33</v>
      </c>
      <c r="E2822" s="24">
        <f t="shared" si="89"/>
        <v>61925</v>
      </c>
      <c r="F2822" s="104">
        <v>0</v>
      </c>
      <c r="G2822" s="104">
        <v>2394</v>
      </c>
      <c r="H2822" s="113">
        <v>0</v>
      </c>
      <c r="I2822" s="113">
        <v>15847</v>
      </c>
      <c r="J2822" s="31">
        <v>0</v>
      </c>
      <c r="K2822" s="32">
        <v>2529</v>
      </c>
      <c r="L2822" s="113">
        <v>0</v>
      </c>
      <c r="M2822" s="113">
        <v>7299</v>
      </c>
      <c r="N2822" s="31">
        <v>0</v>
      </c>
      <c r="O2822" s="32">
        <v>6379</v>
      </c>
      <c r="P2822" s="113">
        <v>0</v>
      </c>
      <c r="Q2822" s="113">
        <v>4971</v>
      </c>
      <c r="R2822" s="31">
        <v>0</v>
      </c>
      <c r="S2822" s="32">
        <v>4873</v>
      </c>
      <c r="T2822" s="113">
        <v>0</v>
      </c>
      <c r="U2822" s="113">
        <v>6190</v>
      </c>
      <c r="V2822" s="31">
        <v>0</v>
      </c>
      <c r="W2822" s="32">
        <v>13972</v>
      </c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1706</v>
      </c>
      <c r="B2823" s="111" t="s">
        <v>654</v>
      </c>
      <c r="C2823" s="112" t="s">
        <v>1595</v>
      </c>
      <c r="D2823" s="21">
        <f t="shared" si="88"/>
        <v>5279.32</v>
      </c>
      <c r="E2823" s="24">
        <f t="shared" si="89"/>
        <v>109.95</v>
      </c>
      <c r="F2823" s="104">
        <v>3954.2</v>
      </c>
      <c r="G2823" s="104">
        <v>0</v>
      </c>
      <c r="H2823" s="113">
        <v>0</v>
      </c>
      <c r="I2823" s="113">
        <v>0</v>
      </c>
      <c r="J2823" s="31">
        <v>3047.33</v>
      </c>
      <c r="K2823" s="32">
        <v>0</v>
      </c>
      <c r="L2823" s="113">
        <v>0</v>
      </c>
      <c r="M2823" s="113">
        <v>0</v>
      </c>
      <c r="N2823" s="31">
        <v>1325.12</v>
      </c>
      <c r="O2823" s="32">
        <v>0</v>
      </c>
      <c r="P2823" s="113">
        <v>0</v>
      </c>
      <c r="Q2823" s="113">
        <v>0</v>
      </c>
      <c r="R2823" s="31">
        <v>0</v>
      </c>
      <c r="S2823" s="32">
        <v>0</v>
      </c>
      <c r="T2823" s="113">
        <v>0</v>
      </c>
      <c r="U2823" s="113">
        <v>0</v>
      </c>
      <c r="V2823" s="31">
        <v>0</v>
      </c>
      <c r="W2823" s="32">
        <v>0</v>
      </c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1706</v>
      </c>
      <c r="B2824" s="111" t="s">
        <v>655</v>
      </c>
      <c r="C2824" s="112" t="s">
        <v>1596</v>
      </c>
      <c r="D2824" s="21">
        <f t="shared" si="88"/>
        <v>0</v>
      </c>
      <c r="E2824" s="24">
        <f t="shared" si="89"/>
        <v>23662.89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31">
        <v>0</v>
      </c>
      <c r="K2824" s="32">
        <v>109.95</v>
      </c>
      <c r="L2824" s="105">
        <v>0</v>
      </c>
      <c r="M2824" s="105">
        <v>960.72</v>
      </c>
      <c r="N2824" s="106">
        <v>0</v>
      </c>
      <c r="O2824" s="107">
        <v>0</v>
      </c>
      <c r="P2824" s="113">
        <v>0</v>
      </c>
      <c r="Q2824" s="113">
        <v>81.56</v>
      </c>
      <c r="R2824" s="106">
        <v>0</v>
      </c>
      <c r="S2824" s="107">
        <v>3872.01</v>
      </c>
      <c r="T2824" s="105">
        <v>0</v>
      </c>
      <c r="U2824" s="105">
        <v>5207.95</v>
      </c>
      <c r="V2824" s="106">
        <v>0</v>
      </c>
      <c r="W2824" s="107">
        <v>3396.4</v>
      </c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1706</v>
      </c>
      <c r="B2825" s="111" t="s">
        <v>656</v>
      </c>
      <c r="C2825" s="112" t="s">
        <v>1597</v>
      </c>
      <c r="D2825" s="21">
        <f t="shared" si="88"/>
        <v>0</v>
      </c>
      <c r="E2825" s="24">
        <f t="shared" si="89"/>
        <v>19770</v>
      </c>
      <c r="F2825" s="104">
        <v>0</v>
      </c>
      <c r="G2825" s="104">
        <v>1243</v>
      </c>
      <c r="H2825" s="113">
        <v>0</v>
      </c>
      <c r="I2825" s="113">
        <v>499</v>
      </c>
      <c r="J2825" s="106">
        <v>0</v>
      </c>
      <c r="K2825" s="107">
        <v>3416</v>
      </c>
      <c r="L2825" s="113">
        <v>0</v>
      </c>
      <c r="M2825" s="113">
        <v>1650</v>
      </c>
      <c r="N2825" s="31">
        <v>0</v>
      </c>
      <c r="O2825" s="32">
        <v>226</v>
      </c>
      <c r="P2825" s="105">
        <v>0</v>
      </c>
      <c r="Q2825" s="105">
        <v>592</v>
      </c>
      <c r="R2825" s="31">
        <v>0</v>
      </c>
      <c r="S2825" s="32">
        <v>5597</v>
      </c>
      <c r="T2825" s="113">
        <v>0</v>
      </c>
      <c r="U2825" s="113">
        <v>341</v>
      </c>
      <c r="V2825" s="31">
        <v>0</v>
      </c>
      <c r="W2825" s="32">
        <v>1337</v>
      </c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1706</v>
      </c>
      <c r="B2826" s="111" t="s">
        <v>657</v>
      </c>
      <c r="C2826" s="112" t="s">
        <v>658</v>
      </c>
      <c r="D2826" s="21">
        <f t="shared" si="88"/>
        <v>0</v>
      </c>
      <c r="E2826" s="24">
        <f t="shared" si="89"/>
        <v>5219</v>
      </c>
      <c r="F2826" s="104"/>
      <c r="G2826" s="104"/>
      <c r="H2826" s="113"/>
      <c r="I2826" s="113"/>
      <c r="J2826" s="31">
        <v>0</v>
      </c>
      <c r="K2826" s="32">
        <v>8285</v>
      </c>
      <c r="L2826" s="113">
        <v>0</v>
      </c>
      <c r="M2826" s="113">
        <v>2867</v>
      </c>
      <c r="N2826" s="31">
        <v>0</v>
      </c>
      <c r="O2826" s="32">
        <v>0</v>
      </c>
      <c r="P2826" s="113">
        <v>0</v>
      </c>
      <c r="Q2826" s="113">
        <v>0</v>
      </c>
      <c r="R2826" s="31">
        <v>0</v>
      </c>
      <c r="S2826" s="32">
        <v>0</v>
      </c>
      <c r="T2826" s="113">
        <v>0</v>
      </c>
      <c r="U2826" s="113">
        <v>0</v>
      </c>
      <c r="V2826" s="31">
        <v>0</v>
      </c>
      <c r="W2826" s="32">
        <v>2352</v>
      </c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1706</v>
      </c>
      <c r="B2827" s="111" t="s">
        <v>659</v>
      </c>
      <c r="C2827" s="112" t="s">
        <v>660</v>
      </c>
      <c r="D2827" s="21">
        <f t="shared" si="88"/>
        <v>0</v>
      </c>
      <c r="E2827" s="24">
        <f t="shared" si="89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1706</v>
      </c>
      <c r="B2828" s="111" t="s">
        <v>661</v>
      </c>
      <c r="C2828" s="112" t="s">
        <v>662</v>
      </c>
      <c r="D2828" s="21">
        <f t="shared" si="88"/>
        <v>0</v>
      </c>
      <c r="E2828" s="24">
        <f t="shared" si="89"/>
        <v>3152270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1706</v>
      </c>
      <c r="B2829" s="111" t="s">
        <v>663</v>
      </c>
      <c r="C2829" s="112" t="s">
        <v>664</v>
      </c>
      <c r="D2829" s="21">
        <f t="shared" si="88"/>
        <v>19552.75</v>
      </c>
      <c r="E2829" s="24">
        <f t="shared" si="89"/>
        <v>19924348</v>
      </c>
      <c r="F2829" s="104">
        <v>0</v>
      </c>
      <c r="G2829" s="104">
        <v>2473910</v>
      </c>
      <c r="H2829" s="113">
        <v>0</v>
      </c>
      <c r="I2829" s="113">
        <v>2630580</v>
      </c>
      <c r="J2829" s="31">
        <v>0</v>
      </c>
      <c r="K2829" s="32">
        <v>3152270</v>
      </c>
      <c r="L2829" s="113">
        <v>0</v>
      </c>
      <c r="M2829" s="113">
        <v>2379861</v>
      </c>
      <c r="N2829" s="31">
        <v>0</v>
      </c>
      <c r="O2829" s="32">
        <v>2213726</v>
      </c>
      <c r="P2829" s="113">
        <v>0</v>
      </c>
      <c r="Q2829" s="113">
        <v>2363625</v>
      </c>
      <c r="R2829" s="31">
        <v>0</v>
      </c>
      <c r="S2829" s="32">
        <v>2270795</v>
      </c>
      <c r="T2829" s="113">
        <v>0</v>
      </c>
      <c r="U2829" s="113">
        <v>2153813</v>
      </c>
      <c r="V2829" s="31">
        <v>0</v>
      </c>
      <c r="W2829" s="32">
        <v>2250625</v>
      </c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1706</v>
      </c>
      <c r="B2830" s="111" t="s">
        <v>665</v>
      </c>
      <c r="C2830" s="112" t="s">
        <v>666</v>
      </c>
      <c r="D2830" s="21">
        <f t="shared" si="88"/>
        <v>275265.94</v>
      </c>
      <c r="E2830" s="24">
        <f t="shared" si="89"/>
        <v>10348062.51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>
        <v>19552.75</v>
      </c>
      <c r="K2830" s="32">
        <v>1187413</v>
      </c>
      <c r="L2830" s="113">
        <v>44934</v>
      </c>
      <c r="M2830" s="113">
        <v>1029201</v>
      </c>
      <c r="N2830" s="31">
        <v>23211</v>
      </c>
      <c r="O2830" s="32">
        <v>1117068</v>
      </c>
      <c r="P2830" s="113">
        <v>27927</v>
      </c>
      <c r="Q2830" s="113">
        <v>1438522.51</v>
      </c>
      <c r="R2830" s="31">
        <v>26526</v>
      </c>
      <c r="S2830" s="32">
        <v>1359033</v>
      </c>
      <c r="T2830" s="113">
        <v>36329</v>
      </c>
      <c r="U2830" s="113">
        <v>1205540</v>
      </c>
      <c r="V2830" s="31">
        <v>95842.59</v>
      </c>
      <c r="W2830" s="32">
        <v>1576186</v>
      </c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1706</v>
      </c>
      <c r="B2831" s="111" t="s">
        <v>667</v>
      </c>
      <c r="C2831" s="112" t="s">
        <v>668</v>
      </c>
      <c r="D2831" s="21">
        <f t="shared" si="88"/>
        <v>570</v>
      </c>
      <c r="E2831" s="24">
        <f t="shared" si="89"/>
        <v>37343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>
        <v>0</v>
      </c>
      <c r="Q2831" s="113">
        <v>4162</v>
      </c>
      <c r="R2831" s="31">
        <v>0</v>
      </c>
      <c r="S2831" s="32">
        <v>5639</v>
      </c>
      <c r="T2831" s="113">
        <v>0</v>
      </c>
      <c r="U2831" s="113">
        <v>9595</v>
      </c>
      <c r="V2831" s="31">
        <v>570</v>
      </c>
      <c r="W2831" s="32">
        <v>17947</v>
      </c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1706</v>
      </c>
      <c r="B2832" s="111" t="s">
        <v>669</v>
      </c>
      <c r="C2832" s="112" t="s">
        <v>670</v>
      </c>
      <c r="D2832" s="21">
        <f t="shared" si="88"/>
        <v>1271</v>
      </c>
      <c r="E2832" s="24">
        <f t="shared" si="89"/>
        <v>126986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>
        <v>0</v>
      </c>
      <c r="Q2832" s="113">
        <v>31127</v>
      </c>
      <c r="R2832" s="31">
        <v>0</v>
      </c>
      <c r="S2832" s="32">
        <v>13473</v>
      </c>
      <c r="T2832" s="113">
        <v>0</v>
      </c>
      <c r="U2832" s="113">
        <v>51827</v>
      </c>
      <c r="V2832" s="31">
        <v>1271</v>
      </c>
      <c r="W2832" s="32">
        <v>30559</v>
      </c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1706</v>
      </c>
      <c r="B2833" s="111" t="s">
        <v>671</v>
      </c>
      <c r="C2833" s="112" t="s">
        <v>1598</v>
      </c>
      <c r="D2833" s="21">
        <f t="shared" si="88"/>
        <v>0</v>
      </c>
      <c r="E2833" s="24">
        <f t="shared" si="89"/>
        <v>3080508.9</v>
      </c>
      <c r="F2833" s="104"/>
      <c r="G2833" s="104"/>
      <c r="H2833" s="105"/>
      <c r="I2833" s="105"/>
      <c r="J2833" s="31"/>
      <c r="K2833" s="32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1706</v>
      </c>
      <c r="B2834" s="111" t="s">
        <v>672</v>
      </c>
      <c r="C2834" s="112" t="s">
        <v>673</v>
      </c>
      <c r="D2834" s="21">
        <f t="shared" si="88"/>
        <v>4280209.79</v>
      </c>
      <c r="E2834" s="24">
        <f t="shared" si="89"/>
        <v>0</v>
      </c>
      <c r="F2834" s="104"/>
      <c r="G2834" s="104"/>
      <c r="H2834" s="105"/>
      <c r="I2834" s="105"/>
      <c r="J2834" s="106">
        <v>0</v>
      </c>
      <c r="K2834" s="107">
        <v>3080508.9</v>
      </c>
      <c r="L2834" s="105">
        <v>1127939.79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0</v>
      </c>
      <c r="V2834" s="106">
        <v>0</v>
      </c>
      <c r="W2834" s="107">
        <v>0</v>
      </c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1706</v>
      </c>
      <c r="B2835" s="111" t="s">
        <v>674</v>
      </c>
      <c r="C2835" s="112" t="s">
        <v>675</v>
      </c>
      <c r="D2835" s="21">
        <f t="shared" si="88"/>
        <v>20512440.390000001</v>
      </c>
      <c r="E2835" s="24">
        <f t="shared" si="89"/>
        <v>34921879.699999996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>
        <v>3152270</v>
      </c>
      <c r="K2835" s="107">
        <v>0</v>
      </c>
      <c r="L2835" s="105">
        <v>2379861</v>
      </c>
      <c r="M2835" s="105">
        <v>3449051.16</v>
      </c>
      <c r="N2835" s="106">
        <v>2213726</v>
      </c>
      <c r="O2835" s="107">
        <v>3449051.16</v>
      </c>
      <c r="P2835" s="105">
        <v>2367787</v>
      </c>
      <c r="Q2835" s="105">
        <v>0</v>
      </c>
      <c r="R2835" s="106">
        <v>2276434</v>
      </c>
      <c r="S2835" s="107">
        <v>3549.9</v>
      </c>
      <c r="T2835" s="105">
        <v>2153813</v>
      </c>
      <c r="U2835" s="105">
        <v>80306</v>
      </c>
      <c r="V2835" s="106">
        <v>3755929.39</v>
      </c>
      <c r="W2835" s="107">
        <v>0</v>
      </c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1706</v>
      </c>
      <c r="B2836" s="111" t="s">
        <v>676</v>
      </c>
      <c r="C2836" s="112" t="s">
        <v>677</v>
      </c>
      <c r="D2836" s="21">
        <f t="shared" si="88"/>
        <v>0</v>
      </c>
      <c r="E2836" s="24">
        <f t="shared" si="89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1706</v>
      </c>
      <c r="B2837" s="111" t="s">
        <v>678</v>
      </c>
      <c r="C2837" s="112" t="s">
        <v>679</v>
      </c>
      <c r="D2837" s="21">
        <f t="shared" si="88"/>
        <v>12</v>
      </c>
      <c r="E2837" s="24">
        <f t="shared" si="89"/>
        <v>9134090.2699999996</v>
      </c>
      <c r="F2837" s="104"/>
      <c r="G2837" s="104"/>
      <c r="H2837" s="113">
        <v>0</v>
      </c>
      <c r="I2837" s="113">
        <v>5988008.29</v>
      </c>
      <c r="J2837" s="106">
        <v>0</v>
      </c>
      <c r="K2837" s="107">
        <v>0</v>
      </c>
      <c r="L2837" s="113">
        <v>0</v>
      </c>
      <c r="M2837" s="113">
        <v>1570677.49</v>
      </c>
      <c r="N2837" s="31">
        <v>12</v>
      </c>
      <c r="O2837" s="32">
        <v>1570677.49</v>
      </c>
      <c r="P2837" s="105">
        <v>0</v>
      </c>
      <c r="Q2837" s="105">
        <v>0</v>
      </c>
      <c r="R2837" s="31">
        <v>0</v>
      </c>
      <c r="S2837" s="32">
        <v>0</v>
      </c>
      <c r="T2837" s="113">
        <v>0</v>
      </c>
      <c r="U2837" s="113">
        <v>0</v>
      </c>
      <c r="V2837" s="31">
        <v>0</v>
      </c>
      <c r="W2837" s="32">
        <v>0</v>
      </c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1706</v>
      </c>
      <c r="B2838" s="111" t="s">
        <v>680</v>
      </c>
      <c r="C2838" s="112" t="s">
        <v>681</v>
      </c>
      <c r="D2838" s="21">
        <f t="shared" si="88"/>
        <v>0</v>
      </c>
      <c r="E2838" s="24">
        <f t="shared" si="89"/>
        <v>856919</v>
      </c>
      <c r="F2838" s="104">
        <v>0</v>
      </c>
      <c r="G2838" s="104">
        <v>13507</v>
      </c>
      <c r="H2838" s="113">
        <v>0</v>
      </c>
      <c r="I2838" s="113">
        <v>0</v>
      </c>
      <c r="J2838" s="31">
        <v>0</v>
      </c>
      <c r="K2838" s="32">
        <v>4727</v>
      </c>
      <c r="L2838" s="113">
        <v>0</v>
      </c>
      <c r="M2838" s="113">
        <v>0</v>
      </c>
      <c r="N2838" s="31">
        <v>0</v>
      </c>
      <c r="O2838" s="32">
        <v>848</v>
      </c>
      <c r="P2838" s="113">
        <v>0</v>
      </c>
      <c r="Q2838" s="113">
        <v>799644</v>
      </c>
      <c r="R2838" s="31">
        <v>0</v>
      </c>
      <c r="S2838" s="32">
        <v>30220</v>
      </c>
      <c r="T2838" s="113">
        <v>0</v>
      </c>
      <c r="U2838" s="113">
        <v>12380</v>
      </c>
      <c r="V2838" s="31">
        <v>0</v>
      </c>
      <c r="W2838" s="32">
        <v>320</v>
      </c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1706</v>
      </c>
      <c r="B2839" s="111" t="s">
        <v>682</v>
      </c>
      <c r="C2839" s="112" t="s">
        <v>683</v>
      </c>
      <c r="D2839" s="21">
        <f t="shared" si="88"/>
        <v>0</v>
      </c>
      <c r="E2839" s="24">
        <f t="shared" si="89"/>
        <v>137233.99</v>
      </c>
      <c r="F2839" s="104"/>
      <c r="G2839" s="104"/>
      <c r="H2839" s="113"/>
      <c r="I2839" s="113"/>
      <c r="J2839" s="31"/>
      <c r="K2839" s="32"/>
      <c r="L2839" s="113">
        <v>0</v>
      </c>
      <c r="M2839" s="113">
        <v>1300</v>
      </c>
      <c r="N2839" s="31">
        <v>0</v>
      </c>
      <c r="O2839" s="32">
        <v>1300</v>
      </c>
      <c r="P2839" s="113">
        <v>0</v>
      </c>
      <c r="Q2839" s="113">
        <v>2600</v>
      </c>
      <c r="R2839" s="31">
        <v>0</v>
      </c>
      <c r="S2839" s="32">
        <v>107515.74</v>
      </c>
      <c r="T2839" s="113">
        <v>0</v>
      </c>
      <c r="U2839" s="113">
        <v>3500</v>
      </c>
      <c r="V2839" s="31">
        <v>0</v>
      </c>
      <c r="W2839" s="32">
        <v>9918.25</v>
      </c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1706</v>
      </c>
      <c r="B2840" s="111" t="s">
        <v>684</v>
      </c>
      <c r="C2840" s="112" t="s">
        <v>685</v>
      </c>
      <c r="D2840" s="21">
        <f t="shared" si="88"/>
        <v>0</v>
      </c>
      <c r="E2840" s="24">
        <f t="shared" si="89"/>
        <v>601505.17999999993</v>
      </c>
      <c r="F2840" s="104">
        <v>0</v>
      </c>
      <c r="G2840" s="104">
        <v>281194.68</v>
      </c>
      <c r="H2840" s="113">
        <v>0</v>
      </c>
      <c r="I2840" s="113">
        <v>0</v>
      </c>
      <c r="J2840" s="31">
        <v>0</v>
      </c>
      <c r="K2840" s="32">
        <v>11100</v>
      </c>
      <c r="L2840" s="113">
        <v>0</v>
      </c>
      <c r="M2840" s="113">
        <v>0</v>
      </c>
      <c r="N2840" s="31">
        <v>0</v>
      </c>
      <c r="O2840" s="32">
        <v>4650</v>
      </c>
      <c r="P2840" s="113">
        <v>0</v>
      </c>
      <c r="Q2840" s="113">
        <v>8050</v>
      </c>
      <c r="R2840" s="31">
        <v>0</v>
      </c>
      <c r="S2840" s="32">
        <v>18600</v>
      </c>
      <c r="T2840" s="113">
        <v>0</v>
      </c>
      <c r="U2840" s="113">
        <v>256270.5</v>
      </c>
      <c r="V2840" s="31">
        <v>0</v>
      </c>
      <c r="W2840" s="32">
        <v>32740</v>
      </c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1706</v>
      </c>
      <c r="B2841" s="111" t="s">
        <v>686</v>
      </c>
      <c r="C2841" s="112" t="s">
        <v>687</v>
      </c>
      <c r="D2841" s="21">
        <f t="shared" si="88"/>
        <v>200485.59</v>
      </c>
      <c r="E2841" s="24">
        <f t="shared" si="89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1706</v>
      </c>
      <c r="B2842" s="111" t="s">
        <v>688</v>
      </c>
      <c r="C2842" s="112" t="s">
        <v>689</v>
      </c>
      <c r="D2842" s="21">
        <f t="shared" si="88"/>
        <v>1274575.3500000001</v>
      </c>
      <c r="E2842" s="24">
        <f t="shared" si="89"/>
        <v>543986.81000000006</v>
      </c>
      <c r="F2842" s="104"/>
      <c r="G2842" s="104"/>
      <c r="H2842" s="113">
        <v>109422.12</v>
      </c>
      <c r="I2842" s="113">
        <v>0</v>
      </c>
      <c r="J2842" s="31">
        <v>200485.59</v>
      </c>
      <c r="K2842" s="32">
        <v>0</v>
      </c>
      <c r="L2842" s="113">
        <v>247470.66</v>
      </c>
      <c r="M2842" s="113">
        <v>0</v>
      </c>
      <c r="N2842" s="31">
        <v>141428.62</v>
      </c>
      <c r="O2842" s="32">
        <v>0</v>
      </c>
      <c r="P2842" s="113">
        <v>147496.51999999999</v>
      </c>
      <c r="Q2842" s="113">
        <v>0</v>
      </c>
      <c r="R2842" s="31">
        <v>211027.66</v>
      </c>
      <c r="S2842" s="32">
        <v>0</v>
      </c>
      <c r="T2842" s="113">
        <v>247652.69</v>
      </c>
      <c r="U2842" s="113">
        <v>0</v>
      </c>
      <c r="V2842" s="31">
        <v>170077.08</v>
      </c>
      <c r="W2842" s="32">
        <v>0</v>
      </c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1706</v>
      </c>
      <c r="B2843" s="111" t="s">
        <v>690</v>
      </c>
      <c r="C2843" s="112" t="s">
        <v>691</v>
      </c>
      <c r="D2843" s="21">
        <f t="shared" si="88"/>
        <v>0</v>
      </c>
      <c r="E2843" s="24">
        <f t="shared" si="89"/>
        <v>4894926.83</v>
      </c>
      <c r="F2843" s="104"/>
      <c r="G2843" s="104"/>
      <c r="H2843" s="113">
        <v>0</v>
      </c>
      <c r="I2843" s="113">
        <v>469943.41</v>
      </c>
      <c r="J2843" s="31">
        <v>0</v>
      </c>
      <c r="K2843" s="32">
        <v>543986.81000000006</v>
      </c>
      <c r="L2843" s="113">
        <v>0</v>
      </c>
      <c r="M2843" s="113">
        <v>724050.07</v>
      </c>
      <c r="N2843" s="31">
        <v>0</v>
      </c>
      <c r="O2843" s="32">
        <v>647109.30000000005</v>
      </c>
      <c r="P2843" s="113">
        <v>0</v>
      </c>
      <c r="Q2843" s="113">
        <v>454024.3</v>
      </c>
      <c r="R2843" s="31">
        <v>0</v>
      </c>
      <c r="S2843" s="32">
        <v>747075.12</v>
      </c>
      <c r="T2843" s="113">
        <v>0</v>
      </c>
      <c r="U2843" s="113">
        <v>854798.52</v>
      </c>
      <c r="V2843" s="31">
        <v>0</v>
      </c>
      <c r="W2843" s="32">
        <v>997926.11</v>
      </c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1706</v>
      </c>
      <c r="B2844" s="111" t="s">
        <v>692</v>
      </c>
      <c r="C2844" s="112" t="s">
        <v>693</v>
      </c>
      <c r="D2844" s="21">
        <f t="shared" si="88"/>
        <v>0</v>
      </c>
      <c r="E2844" s="24">
        <f t="shared" si="89"/>
        <v>0</v>
      </c>
      <c r="F2844" s="104"/>
      <c r="G2844" s="104"/>
      <c r="H2844" s="105"/>
      <c r="I2844" s="105"/>
      <c r="J2844" s="31"/>
      <c r="K2844" s="32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1706</v>
      </c>
      <c r="B2845" s="111" t="s">
        <v>694</v>
      </c>
      <c r="C2845" s="112" t="s">
        <v>695</v>
      </c>
      <c r="D2845" s="21">
        <f t="shared" si="88"/>
        <v>657466</v>
      </c>
      <c r="E2845" s="24">
        <f t="shared" si="89"/>
        <v>870043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>
        <v>0</v>
      </c>
      <c r="W2845" s="107">
        <v>212577</v>
      </c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1706</v>
      </c>
      <c r="B2846" s="111" t="s">
        <v>696</v>
      </c>
      <c r="C2846" s="112" t="s">
        <v>697</v>
      </c>
      <c r="D2846" s="21">
        <f t="shared" si="88"/>
        <v>0</v>
      </c>
      <c r="E2846" s="24">
        <f t="shared" si="89"/>
        <v>12</v>
      </c>
      <c r="F2846" s="104"/>
      <c r="G2846" s="104"/>
      <c r="H2846" s="113"/>
      <c r="I2846" s="113"/>
      <c r="J2846" s="106"/>
      <c r="K2846" s="107"/>
      <c r="L2846" s="113"/>
      <c r="M2846" s="113"/>
      <c r="N2846" s="31">
        <v>0</v>
      </c>
      <c r="O2846" s="32">
        <v>12</v>
      </c>
      <c r="P2846" s="105">
        <v>0</v>
      </c>
      <c r="Q2846" s="105">
        <v>0</v>
      </c>
      <c r="R2846" s="31">
        <v>0</v>
      </c>
      <c r="S2846" s="32">
        <v>0</v>
      </c>
      <c r="T2846" s="113">
        <v>0</v>
      </c>
      <c r="U2846" s="113">
        <v>0</v>
      </c>
      <c r="V2846" s="31">
        <v>0</v>
      </c>
      <c r="W2846" s="32">
        <v>0</v>
      </c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1706</v>
      </c>
      <c r="B2847" s="111" t="s">
        <v>698</v>
      </c>
      <c r="C2847" s="112" t="s">
        <v>699</v>
      </c>
      <c r="D2847" s="21">
        <f t="shared" si="88"/>
        <v>0</v>
      </c>
      <c r="E2847" s="24">
        <f t="shared" si="89"/>
        <v>4918302.1100000003</v>
      </c>
      <c r="F2847" s="104"/>
      <c r="G2847" s="104"/>
      <c r="H2847" s="113">
        <v>0</v>
      </c>
      <c r="I2847" s="113">
        <v>4918302.1100000003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1706</v>
      </c>
      <c r="B2848" s="111" t="s">
        <v>700</v>
      </c>
      <c r="C2848" s="112" t="s">
        <v>701</v>
      </c>
      <c r="D2848" s="21">
        <f t="shared" si="88"/>
        <v>0</v>
      </c>
      <c r="E2848" s="24">
        <f t="shared" si="89"/>
        <v>142331.85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1706</v>
      </c>
      <c r="B2849" s="111" t="s">
        <v>702</v>
      </c>
      <c r="C2849" s="112" t="s">
        <v>1599</v>
      </c>
      <c r="D2849" s="21">
        <f t="shared" si="88"/>
        <v>0</v>
      </c>
      <c r="E2849" s="24">
        <f t="shared" si="89"/>
        <v>381255.82999999996</v>
      </c>
      <c r="F2849" s="104"/>
      <c r="G2849" s="104"/>
      <c r="H2849" s="113">
        <v>0</v>
      </c>
      <c r="I2849" s="113">
        <v>8431</v>
      </c>
      <c r="J2849" s="31">
        <v>0</v>
      </c>
      <c r="K2849" s="32">
        <v>142331.85</v>
      </c>
      <c r="L2849" s="113">
        <v>0</v>
      </c>
      <c r="M2849" s="113">
        <v>120468.5</v>
      </c>
      <c r="N2849" s="31">
        <v>0</v>
      </c>
      <c r="O2849" s="32">
        <v>7800.25</v>
      </c>
      <c r="P2849" s="113">
        <v>0</v>
      </c>
      <c r="Q2849" s="113">
        <v>63082.2</v>
      </c>
      <c r="R2849" s="31">
        <v>0</v>
      </c>
      <c r="S2849" s="32">
        <v>59481.25</v>
      </c>
      <c r="T2849" s="113">
        <v>0</v>
      </c>
      <c r="U2849" s="113">
        <v>54489.35</v>
      </c>
      <c r="V2849" s="31">
        <v>0</v>
      </c>
      <c r="W2849" s="32">
        <v>47950.53</v>
      </c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1706</v>
      </c>
      <c r="B2850" s="111" t="s">
        <v>703</v>
      </c>
      <c r="C2850" s="112" t="s">
        <v>704</v>
      </c>
      <c r="D2850" s="21">
        <f t="shared" si="88"/>
        <v>0</v>
      </c>
      <c r="E2850" s="24">
        <f t="shared" si="89"/>
        <v>325630.78000000003</v>
      </c>
      <c r="F2850" s="104"/>
      <c r="G2850" s="104"/>
      <c r="H2850" s="113">
        <v>0</v>
      </c>
      <c r="I2850" s="113">
        <v>20496.349999999999</v>
      </c>
      <c r="J2850" s="31">
        <v>0</v>
      </c>
      <c r="K2850" s="32">
        <v>19552.75</v>
      </c>
      <c r="L2850" s="113">
        <v>0</v>
      </c>
      <c r="M2850" s="113">
        <v>44934</v>
      </c>
      <c r="N2850" s="31">
        <v>0</v>
      </c>
      <c r="O2850" s="32">
        <v>23211</v>
      </c>
      <c r="P2850" s="113">
        <v>0</v>
      </c>
      <c r="Q2850" s="113">
        <v>27927</v>
      </c>
      <c r="R2850" s="31">
        <v>0</v>
      </c>
      <c r="S2850" s="32">
        <v>26526</v>
      </c>
      <c r="T2850" s="113">
        <v>0</v>
      </c>
      <c r="U2850" s="113">
        <v>38341.089999999997</v>
      </c>
      <c r="V2850" s="31">
        <v>0</v>
      </c>
      <c r="W2850" s="32">
        <v>144195.34</v>
      </c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1706</v>
      </c>
      <c r="B2851" s="111" t="s">
        <v>705</v>
      </c>
      <c r="C2851" s="112" t="s">
        <v>1670</v>
      </c>
      <c r="D2851" s="21">
        <f t="shared" si="88"/>
        <v>0</v>
      </c>
      <c r="E2851" s="24">
        <f t="shared" si="89"/>
        <v>0</v>
      </c>
      <c r="F2851" s="104"/>
      <c r="G2851" s="104"/>
      <c r="H2851" s="105"/>
      <c r="I2851" s="105"/>
      <c r="J2851" s="31"/>
      <c r="K2851" s="32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1706</v>
      </c>
      <c r="B2852" s="111" t="s">
        <v>706</v>
      </c>
      <c r="C2852" s="112" t="s">
        <v>1671</v>
      </c>
      <c r="D2852" s="21">
        <f t="shared" si="88"/>
        <v>0</v>
      </c>
      <c r="E2852" s="24">
        <f t="shared" si="89"/>
        <v>0</v>
      </c>
      <c r="F2852" s="104"/>
      <c r="G2852" s="104"/>
      <c r="H2852" s="113"/>
      <c r="I2852" s="113"/>
      <c r="J2852" s="106"/>
      <c r="K2852" s="107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1706</v>
      </c>
      <c r="B2853" s="111" t="s">
        <v>707</v>
      </c>
      <c r="C2853" s="112" t="s">
        <v>708</v>
      </c>
      <c r="D2853" s="21">
        <f t="shared" si="88"/>
        <v>0</v>
      </c>
      <c r="E2853" s="24">
        <f t="shared" si="89"/>
        <v>0</v>
      </c>
      <c r="F2853" s="104"/>
      <c r="G2853" s="104"/>
      <c r="H2853" s="105"/>
      <c r="I2853" s="105"/>
      <c r="J2853" s="31"/>
      <c r="K2853" s="32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1706</v>
      </c>
      <c r="B2854" s="111" t="s">
        <v>709</v>
      </c>
      <c r="C2854" s="112" t="s">
        <v>710</v>
      </c>
      <c r="D2854" s="21">
        <f t="shared" si="88"/>
        <v>0</v>
      </c>
      <c r="E2854" s="24">
        <f t="shared" si="89"/>
        <v>0</v>
      </c>
      <c r="F2854" s="104"/>
      <c r="G2854" s="104"/>
      <c r="H2854" s="113"/>
      <c r="I2854" s="113"/>
      <c r="J2854" s="106"/>
      <c r="K2854" s="107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1706</v>
      </c>
      <c r="B2855" s="111" t="s">
        <v>711</v>
      </c>
      <c r="C2855" s="112" t="s">
        <v>712</v>
      </c>
      <c r="D2855" s="21">
        <f t="shared" si="88"/>
        <v>60804.75</v>
      </c>
      <c r="E2855" s="24">
        <f t="shared" si="89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1706</v>
      </c>
      <c r="B2856" s="111" t="s">
        <v>713</v>
      </c>
      <c r="C2856" s="112" t="s">
        <v>714</v>
      </c>
      <c r="D2856" s="21">
        <f t="shared" si="88"/>
        <v>112705.35</v>
      </c>
      <c r="E2856" s="24">
        <f t="shared" si="89"/>
        <v>0</v>
      </c>
      <c r="F2856" s="104"/>
      <c r="G2856" s="104"/>
      <c r="H2856" s="105">
        <v>1924.5</v>
      </c>
      <c r="I2856" s="105">
        <v>0</v>
      </c>
      <c r="J2856" s="31">
        <v>60804.75</v>
      </c>
      <c r="K2856" s="32">
        <v>0</v>
      </c>
      <c r="L2856" s="105">
        <v>42126.75</v>
      </c>
      <c r="M2856" s="105">
        <v>0</v>
      </c>
      <c r="N2856" s="106">
        <v>2154.25</v>
      </c>
      <c r="O2856" s="107">
        <v>0</v>
      </c>
      <c r="P2856" s="113">
        <v>16903.599999999999</v>
      </c>
      <c r="Q2856" s="113">
        <v>0</v>
      </c>
      <c r="R2856" s="106">
        <v>15901.25</v>
      </c>
      <c r="S2856" s="107">
        <v>0</v>
      </c>
      <c r="T2856" s="105">
        <v>14840.25</v>
      </c>
      <c r="U2856" s="105">
        <v>0</v>
      </c>
      <c r="V2856" s="106">
        <v>18854.75</v>
      </c>
      <c r="W2856" s="107">
        <v>0</v>
      </c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1706</v>
      </c>
      <c r="B2857" s="111" t="s">
        <v>715</v>
      </c>
      <c r="C2857" s="112" t="s">
        <v>716</v>
      </c>
      <c r="D2857" s="21">
        <f t="shared" si="88"/>
        <v>0</v>
      </c>
      <c r="E2857" s="24">
        <f t="shared" si="89"/>
        <v>0</v>
      </c>
      <c r="F2857" s="104"/>
      <c r="G2857" s="104"/>
      <c r="H2857" s="113"/>
      <c r="I2857" s="113"/>
      <c r="J2857" s="106"/>
      <c r="K2857" s="107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1706</v>
      </c>
      <c r="B2858" s="111" t="s">
        <v>717</v>
      </c>
      <c r="C2858" s="112" t="s">
        <v>718</v>
      </c>
      <c r="D2858" s="21">
        <f t="shared" si="88"/>
        <v>0</v>
      </c>
      <c r="E2858" s="24">
        <f t="shared" si="89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1706</v>
      </c>
      <c r="B2859" s="111" t="s">
        <v>719</v>
      </c>
      <c r="C2859" s="112" t="s">
        <v>720</v>
      </c>
      <c r="D2859" s="21">
        <f t="shared" si="88"/>
        <v>12399988.220000001</v>
      </c>
      <c r="E2859" s="24">
        <f t="shared" si="89"/>
        <v>0</v>
      </c>
      <c r="F2859" s="104"/>
      <c r="G2859" s="104"/>
      <c r="H2859" s="113">
        <v>11962758.550000001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1706</v>
      </c>
      <c r="B2860" s="111" t="s">
        <v>721</v>
      </c>
      <c r="C2860" s="112" t="s">
        <v>722</v>
      </c>
      <c r="D2860" s="21">
        <f t="shared" si="88"/>
        <v>3060607.73</v>
      </c>
      <c r="E2860" s="24">
        <f t="shared" si="89"/>
        <v>0</v>
      </c>
      <c r="F2860" s="104"/>
      <c r="G2860" s="104"/>
      <c r="H2860" s="113">
        <v>437229.68</v>
      </c>
      <c r="I2860" s="113">
        <v>0</v>
      </c>
      <c r="J2860" s="31">
        <v>437229.67</v>
      </c>
      <c r="K2860" s="32">
        <v>0</v>
      </c>
      <c r="L2860" s="113">
        <v>437229.68</v>
      </c>
      <c r="M2860" s="113">
        <v>0</v>
      </c>
      <c r="N2860" s="31">
        <v>437229.67</v>
      </c>
      <c r="O2860" s="32">
        <v>0</v>
      </c>
      <c r="P2860" s="113">
        <v>437229.68</v>
      </c>
      <c r="Q2860" s="113">
        <v>0</v>
      </c>
      <c r="R2860" s="31">
        <v>437229.67</v>
      </c>
      <c r="S2860" s="32">
        <v>0</v>
      </c>
      <c r="T2860" s="113">
        <v>437229.68</v>
      </c>
      <c r="U2860" s="113">
        <v>0</v>
      </c>
      <c r="V2860" s="31">
        <v>437229.67</v>
      </c>
      <c r="W2860" s="32">
        <v>0</v>
      </c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1706</v>
      </c>
      <c r="B2861" s="111" t="s">
        <v>723</v>
      </c>
      <c r="C2861" s="112" t="s">
        <v>724</v>
      </c>
      <c r="D2861" s="21">
        <f t="shared" si="88"/>
        <v>2122674.35</v>
      </c>
      <c r="E2861" s="24">
        <f t="shared" si="89"/>
        <v>0</v>
      </c>
      <c r="F2861" s="104"/>
      <c r="G2861" s="104"/>
      <c r="H2861" s="113">
        <v>2122674.35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1706</v>
      </c>
      <c r="B2862" s="111" t="s">
        <v>1600</v>
      </c>
      <c r="C2862" s="112" t="s">
        <v>1601</v>
      </c>
      <c r="D2862" s="21">
        <f t="shared" si="88"/>
        <v>0</v>
      </c>
      <c r="E2862" s="24">
        <f t="shared" si="89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1706</v>
      </c>
      <c r="B2863" s="111" t="s">
        <v>1602</v>
      </c>
      <c r="C2863" s="112" t="s">
        <v>1603</v>
      </c>
      <c r="D2863" s="21">
        <f t="shared" si="88"/>
        <v>0</v>
      </c>
      <c r="E2863" s="24">
        <f t="shared" si="89"/>
        <v>371.56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1706</v>
      </c>
      <c r="B2864" s="111" t="s">
        <v>725</v>
      </c>
      <c r="C2864" s="112" t="s">
        <v>726</v>
      </c>
      <c r="D2864" s="21">
        <f t="shared" si="88"/>
        <v>305</v>
      </c>
      <c r="E2864" s="24">
        <f t="shared" si="89"/>
        <v>194402.87999999998</v>
      </c>
      <c r="F2864" s="104"/>
      <c r="G2864" s="104"/>
      <c r="H2864" s="113"/>
      <c r="I2864" s="113"/>
      <c r="J2864" s="31">
        <v>0</v>
      </c>
      <c r="K2864" s="32">
        <v>371.56</v>
      </c>
      <c r="L2864" s="113">
        <v>0</v>
      </c>
      <c r="M2864" s="113">
        <v>107.71</v>
      </c>
      <c r="N2864" s="31">
        <v>0</v>
      </c>
      <c r="O2864" s="32">
        <v>0</v>
      </c>
      <c r="P2864" s="113">
        <v>0</v>
      </c>
      <c r="Q2864" s="113">
        <v>0</v>
      </c>
      <c r="R2864" s="31">
        <v>0</v>
      </c>
      <c r="S2864" s="32">
        <v>107.71</v>
      </c>
      <c r="T2864" s="113">
        <v>0</v>
      </c>
      <c r="U2864" s="113">
        <v>35029.46</v>
      </c>
      <c r="V2864" s="31">
        <v>0</v>
      </c>
      <c r="W2864" s="32">
        <v>0</v>
      </c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1706</v>
      </c>
      <c r="B2865" s="111" t="s">
        <v>727</v>
      </c>
      <c r="C2865" s="112" t="s">
        <v>728</v>
      </c>
      <c r="D2865" s="21">
        <f t="shared" si="88"/>
        <v>3100</v>
      </c>
      <c r="E2865" s="24">
        <f t="shared" si="89"/>
        <v>571658</v>
      </c>
      <c r="F2865" s="104">
        <v>685</v>
      </c>
      <c r="G2865" s="104">
        <v>46833</v>
      </c>
      <c r="H2865" s="113">
        <v>1200</v>
      </c>
      <c r="I2865" s="113">
        <v>50588</v>
      </c>
      <c r="J2865" s="31">
        <v>305</v>
      </c>
      <c r="K2865" s="32">
        <v>159158</v>
      </c>
      <c r="L2865" s="113">
        <v>450</v>
      </c>
      <c r="M2865" s="113">
        <v>100711</v>
      </c>
      <c r="N2865" s="31">
        <v>765</v>
      </c>
      <c r="O2865" s="32">
        <v>52346</v>
      </c>
      <c r="P2865" s="113">
        <v>0</v>
      </c>
      <c r="Q2865" s="113">
        <v>66991</v>
      </c>
      <c r="R2865" s="31">
        <v>0</v>
      </c>
      <c r="S2865" s="32">
        <v>74556</v>
      </c>
      <c r="T2865" s="113">
        <v>0</v>
      </c>
      <c r="U2865" s="113">
        <v>96840</v>
      </c>
      <c r="V2865" s="31">
        <v>0</v>
      </c>
      <c r="W2865" s="32">
        <v>72629</v>
      </c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1706</v>
      </c>
      <c r="B2866" s="111" t="s">
        <v>729</v>
      </c>
      <c r="C2866" s="112" t="s">
        <v>730</v>
      </c>
      <c r="D2866" s="21">
        <f t="shared" si="88"/>
        <v>0</v>
      </c>
      <c r="E2866" s="24">
        <f t="shared" si="89"/>
        <v>179355</v>
      </c>
      <c r="F2866" s="104">
        <v>0</v>
      </c>
      <c r="G2866" s="104">
        <v>22354</v>
      </c>
      <c r="H2866" s="113">
        <v>0</v>
      </c>
      <c r="I2866" s="113">
        <v>11957</v>
      </c>
      <c r="J2866" s="31">
        <v>0</v>
      </c>
      <c r="K2866" s="32">
        <v>10164</v>
      </c>
      <c r="L2866" s="113">
        <v>0</v>
      </c>
      <c r="M2866" s="113">
        <v>23407</v>
      </c>
      <c r="N2866" s="31">
        <v>0</v>
      </c>
      <c r="O2866" s="32">
        <v>5298</v>
      </c>
      <c r="P2866" s="113">
        <v>0</v>
      </c>
      <c r="Q2866" s="113">
        <v>28089</v>
      </c>
      <c r="R2866" s="31">
        <v>0</v>
      </c>
      <c r="S2866" s="32">
        <v>17202</v>
      </c>
      <c r="T2866" s="113">
        <v>0</v>
      </c>
      <c r="U2866" s="113">
        <v>56155</v>
      </c>
      <c r="V2866" s="31">
        <v>0</v>
      </c>
      <c r="W2866" s="32">
        <v>14893</v>
      </c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1706</v>
      </c>
      <c r="B2867" s="111" t="s">
        <v>731</v>
      </c>
      <c r="C2867" s="112" t="s">
        <v>732</v>
      </c>
      <c r="D2867" s="21">
        <f t="shared" si="88"/>
        <v>0</v>
      </c>
      <c r="E2867" s="24">
        <f t="shared" si="89"/>
        <v>9975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1706</v>
      </c>
      <c r="B2868" s="111" t="s">
        <v>733</v>
      </c>
      <c r="C2868" s="112" t="s">
        <v>734</v>
      </c>
      <c r="D2868" s="21">
        <f t="shared" si="88"/>
        <v>0</v>
      </c>
      <c r="E2868" s="24">
        <f t="shared" si="89"/>
        <v>64661</v>
      </c>
      <c r="F2868" s="104"/>
      <c r="G2868" s="104"/>
      <c r="H2868" s="113">
        <v>0</v>
      </c>
      <c r="I2868" s="113">
        <v>16731</v>
      </c>
      <c r="J2868" s="31">
        <v>0</v>
      </c>
      <c r="K2868" s="32">
        <v>9975</v>
      </c>
      <c r="L2868" s="113">
        <v>0</v>
      </c>
      <c r="M2868" s="113">
        <v>0</v>
      </c>
      <c r="N2868" s="31">
        <v>0</v>
      </c>
      <c r="O2868" s="32">
        <v>11084</v>
      </c>
      <c r="P2868" s="113">
        <v>0</v>
      </c>
      <c r="Q2868" s="113">
        <v>1621</v>
      </c>
      <c r="R2868" s="31">
        <v>0</v>
      </c>
      <c r="S2868" s="32">
        <v>4100</v>
      </c>
      <c r="T2868" s="113">
        <v>0</v>
      </c>
      <c r="U2868" s="113">
        <v>7978</v>
      </c>
      <c r="V2868" s="31">
        <v>0</v>
      </c>
      <c r="W2868" s="32">
        <v>23147</v>
      </c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1706</v>
      </c>
      <c r="B2869" s="111" t="s">
        <v>1604</v>
      </c>
      <c r="C2869" s="112" t="s">
        <v>1605</v>
      </c>
      <c r="D2869" s="21">
        <f t="shared" si="88"/>
        <v>0</v>
      </c>
      <c r="E2869" s="24">
        <f t="shared" si="89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1706</v>
      </c>
      <c r="B2870" s="111" t="s">
        <v>1606</v>
      </c>
      <c r="C2870" s="112" t="s">
        <v>1607</v>
      </c>
      <c r="D2870" s="21">
        <f t="shared" si="88"/>
        <v>0</v>
      </c>
      <c r="E2870" s="24">
        <f t="shared" si="89"/>
        <v>6601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1706</v>
      </c>
      <c r="B2871" s="111" t="s">
        <v>735</v>
      </c>
      <c r="C2871" s="112" t="s">
        <v>736</v>
      </c>
      <c r="D2871" s="21">
        <f t="shared" si="88"/>
        <v>0</v>
      </c>
      <c r="E2871" s="24">
        <f t="shared" si="89"/>
        <v>44184.71</v>
      </c>
      <c r="F2871" s="104">
        <v>0</v>
      </c>
      <c r="G2871" s="104">
        <v>4395</v>
      </c>
      <c r="H2871" s="105">
        <v>0</v>
      </c>
      <c r="I2871" s="105">
        <v>5690</v>
      </c>
      <c r="J2871" s="31">
        <v>0</v>
      </c>
      <c r="K2871" s="32">
        <v>6601</v>
      </c>
      <c r="L2871" s="105">
        <v>0</v>
      </c>
      <c r="M2871" s="105">
        <v>5241</v>
      </c>
      <c r="N2871" s="106">
        <v>0</v>
      </c>
      <c r="O2871" s="107">
        <v>6830</v>
      </c>
      <c r="P2871" s="113">
        <v>0</v>
      </c>
      <c r="Q2871" s="113">
        <v>7392.71</v>
      </c>
      <c r="R2871" s="106">
        <v>0</v>
      </c>
      <c r="S2871" s="107">
        <v>4730</v>
      </c>
      <c r="T2871" s="105">
        <v>0</v>
      </c>
      <c r="U2871" s="105">
        <v>4271</v>
      </c>
      <c r="V2871" s="106">
        <v>0</v>
      </c>
      <c r="W2871" s="107">
        <v>5635</v>
      </c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1706</v>
      </c>
      <c r="B2872" s="111" t="s">
        <v>737</v>
      </c>
      <c r="C2872" s="112" t="s">
        <v>738</v>
      </c>
      <c r="D2872" s="21">
        <f t="shared" si="88"/>
        <v>0</v>
      </c>
      <c r="E2872" s="24">
        <f t="shared" si="89"/>
        <v>0</v>
      </c>
      <c r="F2872" s="104"/>
      <c r="G2872" s="104"/>
      <c r="H2872" s="113"/>
      <c r="I2872" s="113"/>
      <c r="J2872" s="106"/>
      <c r="K2872" s="107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1706</v>
      </c>
      <c r="B2873" s="111" t="s">
        <v>739</v>
      </c>
      <c r="C2873" s="112" t="s">
        <v>740</v>
      </c>
      <c r="D2873" s="21">
        <f t="shared" si="88"/>
        <v>0</v>
      </c>
      <c r="E2873" s="24">
        <f t="shared" si="89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1706</v>
      </c>
      <c r="B2874" s="111" t="s">
        <v>741</v>
      </c>
      <c r="C2874" s="112" t="s">
        <v>742</v>
      </c>
      <c r="D2874" s="21">
        <f t="shared" si="88"/>
        <v>68390.25</v>
      </c>
      <c r="E2874" s="24">
        <f t="shared" si="89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1706</v>
      </c>
      <c r="B2875" s="111" t="s">
        <v>743</v>
      </c>
      <c r="C2875" s="112" t="s">
        <v>744</v>
      </c>
      <c r="D2875" s="21">
        <f t="shared" si="88"/>
        <v>265487.35999999999</v>
      </c>
      <c r="E2875" s="24">
        <f t="shared" si="89"/>
        <v>4572.57</v>
      </c>
      <c r="F2875" s="104"/>
      <c r="G2875" s="104"/>
      <c r="H2875" s="113"/>
      <c r="I2875" s="113"/>
      <c r="J2875" s="31">
        <v>68390.25</v>
      </c>
      <c r="K2875" s="32">
        <v>0</v>
      </c>
      <c r="L2875" s="113">
        <v>9943.25</v>
      </c>
      <c r="M2875" s="113">
        <v>0</v>
      </c>
      <c r="N2875" s="31">
        <v>0</v>
      </c>
      <c r="O2875" s="32">
        <v>0</v>
      </c>
      <c r="P2875" s="113">
        <v>20356.490000000002</v>
      </c>
      <c r="Q2875" s="113">
        <v>0</v>
      </c>
      <c r="R2875" s="31">
        <v>48954.67</v>
      </c>
      <c r="S2875" s="32">
        <v>0</v>
      </c>
      <c r="T2875" s="113">
        <v>124868.35</v>
      </c>
      <c r="U2875" s="113">
        <v>0</v>
      </c>
      <c r="V2875" s="31">
        <v>61364.6</v>
      </c>
      <c r="W2875" s="32">
        <v>4572.57</v>
      </c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1706</v>
      </c>
      <c r="B2876" s="111" t="s">
        <v>745</v>
      </c>
      <c r="C2876" s="112" t="s">
        <v>746</v>
      </c>
      <c r="D2876" s="21">
        <f t="shared" si="88"/>
        <v>91637.13</v>
      </c>
      <c r="E2876" s="24">
        <f t="shared" si="89"/>
        <v>2879.98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>
        <v>15106.85</v>
      </c>
      <c r="Q2876" s="113">
        <v>0</v>
      </c>
      <c r="R2876" s="31">
        <v>4885.78</v>
      </c>
      <c r="S2876" s="32">
        <v>0</v>
      </c>
      <c r="T2876" s="113">
        <v>67824.84</v>
      </c>
      <c r="U2876" s="113">
        <v>0</v>
      </c>
      <c r="V2876" s="31">
        <v>3819.66</v>
      </c>
      <c r="W2876" s="32">
        <v>2879.98</v>
      </c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1706</v>
      </c>
      <c r="B2877" s="111" t="s">
        <v>747</v>
      </c>
      <c r="C2877" s="112" t="s">
        <v>748</v>
      </c>
      <c r="D2877" s="21">
        <f t="shared" si="88"/>
        <v>0</v>
      </c>
      <c r="E2877" s="24">
        <f t="shared" si="89"/>
        <v>50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1706</v>
      </c>
      <c r="B2878" s="111" t="s">
        <v>749</v>
      </c>
      <c r="C2878" s="112" t="s">
        <v>750</v>
      </c>
      <c r="D2878" s="21">
        <f t="shared" si="88"/>
        <v>0</v>
      </c>
      <c r="E2878" s="24">
        <f t="shared" si="89"/>
        <v>0</v>
      </c>
      <c r="F2878" s="104"/>
      <c r="G2878" s="104"/>
      <c r="H2878" s="105"/>
      <c r="I2878" s="105"/>
      <c r="J2878" s="31">
        <v>0</v>
      </c>
      <c r="K2878" s="32">
        <v>50</v>
      </c>
      <c r="L2878" s="105">
        <v>0</v>
      </c>
      <c r="M2878" s="105">
        <v>0</v>
      </c>
      <c r="N2878" s="106">
        <v>0</v>
      </c>
      <c r="O2878" s="107">
        <v>0</v>
      </c>
      <c r="P2878" s="113">
        <v>0</v>
      </c>
      <c r="Q2878" s="113">
        <v>0</v>
      </c>
      <c r="R2878" s="106">
        <v>0</v>
      </c>
      <c r="S2878" s="107">
        <v>0</v>
      </c>
      <c r="T2878" s="105">
        <v>0</v>
      </c>
      <c r="U2878" s="105">
        <v>0</v>
      </c>
      <c r="V2878" s="106">
        <v>0</v>
      </c>
      <c r="W2878" s="107">
        <v>0</v>
      </c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1706</v>
      </c>
      <c r="B2879" s="111" t="s">
        <v>751</v>
      </c>
      <c r="C2879" s="112" t="s">
        <v>752</v>
      </c>
      <c r="D2879" s="21">
        <f t="shared" si="88"/>
        <v>0</v>
      </c>
      <c r="E2879" s="24">
        <f t="shared" si="89"/>
        <v>0</v>
      </c>
      <c r="F2879" s="104"/>
      <c r="G2879" s="104"/>
      <c r="H2879" s="113"/>
      <c r="I2879" s="113"/>
      <c r="J2879" s="106"/>
      <c r="K2879" s="107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1706</v>
      </c>
      <c r="B2880" s="111" t="s">
        <v>753</v>
      </c>
      <c r="C2880" s="112" t="s">
        <v>754</v>
      </c>
      <c r="D2880" s="21">
        <f t="shared" si="88"/>
        <v>0</v>
      </c>
      <c r="E2880" s="24">
        <f t="shared" si="89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1706</v>
      </c>
      <c r="B2881" s="111" t="s">
        <v>755</v>
      </c>
      <c r="C2881" s="112" t="s">
        <v>756</v>
      </c>
      <c r="D2881" s="21">
        <f t="shared" si="88"/>
        <v>0</v>
      </c>
      <c r="E2881" s="24">
        <f t="shared" si="89"/>
        <v>6954</v>
      </c>
      <c r="F2881" s="104"/>
      <c r="G2881" s="104"/>
      <c r="H2881" s="105"/>
      <c r="I2881" s="105"/>
      <c r="J2881" s="31"/>
      <c r="K2881" s="32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1706</v>
      </c>
      <c r="B2882" s="111" t="s">
        <v>757</v>
      </c>
      <c r="C2882" s="112" t="s">
        <v>758</v>
      </c>
      <c r="D2882" s="21">
        <f t="shared" si="88"/>
        <v>0</v>
      </c>
      <c r="E2882" s="24">
        <f t="shared" si="89"/>
        <v>41789</v>
      </c>
      <c r="F2882" s="104">
        <v>0</v>
      </c>
      <c r="G2882" s="104">
        <v>4742</v>
      </c>
      <c r="H2882" s="105">
        <v>0</v>
      </c>
      <c r="I2882" s="105">
        <v>3872</v>
      </c>
      <c r="J2882" s="106">
        <v>0</v>
      </c>
      <c r="K2882" s="107">
        <v>6954</v>
      </c>
      <c r="L2882" s="105">
        <v>0</v>
      </c>
      <c r="M2882" s="105">
        <v>3402</v>
      </c>
      <c r="N2882" s="106">
        <v>0</v>
      </c>
      <c r="O2882" s="107">
        <v>2729</v>
      </c>
      <c r="P2882" s="105">
        <v>0</v>
      </c>
      <c r="Q2882" s="105">
        <v>10558</v>
      </c>
      <c r="R2882" s="106">
        <v>0</v>
      </c>
      <c r="S2882" s="107">
        <v>6263</v>
      </c>
      <c r="T2882" s="105">
        <v>0</v>
      </c>
      <c r="U2882" s="105">
        <v>2803</v>
      </c>
      <c r="V2882" s="106">
        <v>0</v>
      </c>
      <c r="W2882" s="107">
        <v>7420</v>
      </c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1706</v>
      </c>
      <c r="B2883" s="111" t="s">
        <v>759</v>
      </c>
      <c r="C2883" s="112" t="s">
        <v>760</v>
      </c>
      <c r="D2883" s="21">
        <f t="shared" ref="D2883:D2946" si="90">F2883+H2883+J2884+L2883+N2883+P2883+R2883+T2883+V2883+X2883+Z2883+AB2883</f>
        <v>0</v>
      </c>
      <c r="E2883" s="24">
        <f t="shared" ref="E2883:E2946" si="91">G2883+I2883+K2884+M2883+O2883+Q2883+S2883+U2883+W2883+Y2883+AA2883+AC2883</f>
        <v>34332</v>
      </c>
      <c r="F2883" s="104"/>
      <c r="G2883" s="104"/>
      <c r="H2883" s="105"/>
      <c r="I2883" s="105"/>
      <c r="J2883" s="106"/>
      <c r="K2883" s="107"/>
      <c r="L2883" s="105">
        <v>0</v>
      </c>
      <c r="M2883" s="105">
        <v>3299</v>
      </c>
      <c r="N2883" s="106">
        <v>0</v>
      </c>
      <c r="O2883" s="107">
        <v>0</v>
      </c>
      <c r="P2883" s="105">
        <v>0</v>
      </c>
      <c r="Q2883" s="105">
        <v>2445</v>
      </c>
      <c r="R2883" s="106">
        <v>0</v>
      </c>
      <c r="S2883" s="107">
        <v>6397</v>
      </c>
      <c r="T2883" s="105">
        <v>0</v>
      </c>
      <c r="U2883" s="105">
        <v>11481</v>
      </c>
      <c r="V2883" s="106">
        <v>0</v>
      </c>
      <c r="W2883" s="107">
        <v>10710</v>
      </c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1706</v>
      </c>
      <c r="B2884" s="111" t="s">
        <v>761</v>
      </c>
      <c r="C2884" s="112" t="s">
        <v>762</v>
      </c>
      <c r="D2884" s="21">
        <f t="shared" si="90"/>
        <v>0</v>
      </c>
      <c r="E2884" s="24">
        <f t="shared" si="91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1706</v>
      </c>
      <c r="B2885" s="111" t="s">
        <v>763</v>
      </c>
      <c r="C2885" s="112" t="s">
        <v>764</v>
      </c>
      <c r="D2885" s="21">
        <f t="shared" si="90"/>
        <v>0</v>
      </c>
      <c r="E2885" s="24">
        <f t="shared" si="91"/>
        <v>0</v>
      </c>
      <c r="F2885" s="104"/>
      <c r="G2885" s="104"/>
      <c r="H2885" s="113"/>
      <c r="I2885" s="113"/>
      <c r="J2885" s="106"/>
      <c r="K2885" s="107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1706</v>
      </c>
      <c r="B2886" s="111" t="s">
        <v>765</v>
      </c>
      <c r="C2886" s="112" t="s">
        <v>1672</v>
      </c>
      <c r="D2886" s="21">
        <f t="shared" si="90"/>
        <v>0</v>
      </c>
      <c r="E2886" s="24">
        <f t="shared" si="91"/>
        <v>0</v>
      </c>
      <c r="F2886" s="104"/>
      <c r="G2886" s="104"/>
      <c r="H2886" s="105"/>
      <c r="I2886" s="105"/>
      <c r="J2886" s="31"/>
      <c r="K2886" s="32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1706</v>
      </c>
      <c r="B2887" s="111" t="s">
        <v>766</v>
      </c>
      <c r="C2887" s="112" t="s">
        <v>767</v>
      </c>
      <c r="D2887" s="21">
        <f t="shared" si="90"/>
        <v>0</v>
      </c>
      <c r="E2887" s="24">
        <f t="shared" si="91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1706</v>
      </c>
      <c r="B2888" s="111" t="s">
        <v>768</v>
      </c>
      <c r="C2888" s="112" t="s">
        <v>1673</v>
      </c>
      <c r="D2888" s="21">
        <f t="shared" si="90"/>
        <v>0</v>
      </c>
      <c r="E2888" s="24">
        <f t="shared" si="91"/>
        <v>0</v>
      </c>
      <c r="F2888" s="104"/>
      <c r="G2888" s="104"/>
      <c r="H2888" s="113"/>
      <c r="I2888" s="113"/>
      <c r="J2888" s="106"/>
      <c r="K2888" s="107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1706</v>
      </c>
      <c r="B2889" s="111" t="s">
        <v>769</v>
      </c>
      <c r="C2889" s="112" t="s">
        <v>1674</v>
      </c>
      <c r="D2889" s="21">
        <f t="shared" si="90"/>
        <v>0</v>
      </c>
      <c r="E2889" s="24">
        <f t="shared" si="91"/>
        <v>0</v>
      </c>
      <c r="F2889" s="104"/>
      <c r="G2889" s="104"/>
      <c r="H2889" s="105"/>
      <c r="I2889" s="105"/>
      <c r="J2889" s="31"/>
      <c r="K2889" s="32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1706</v>
      </c>
      <c r="B2890" s="111" t="s">
        <v>770</v>
      </c>
      <c r="C2890" s="112" t="s">
        <v>771</v>
      </c>
      <c r="D2890" s="21">
        <f t="shared" si="90"/>
        <v>0</v>
      </c>
      <c r="E2890" s="24">
        <f t="shared" si="91"/>
        <v>0</v>
      </c>
      <c r="F2890" s="104"/>
      <c r="G2890" s="104"/>
      <c r="H2890" s="113"/>
      <c r="I2890" s="113"/>
      <c r="J2890" s="106"/>
      <c r="K2890" s="107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1706</v>
      </c>
      <c r="B2891" s="111" t="s">
        <v>772</v>
      </c>
      <c r="C2891" s="112" t="s">
        <v>1675</v>
      </c>
      <c r="D2891" s="21">
        <f t="shared" si="90"/>
        <v>6932.58</v>
      </c>
      <c r="E2891" s="24">
        <f t="shared" si="91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1706</v>
      </c>
      <c r="B2892" s="111" t="s">
        <v>773</v>
      </c>
      <c r="C2892" s="112" t="s">
        <v>774</v>
      </c>
      <c r="D2892" s="21">
        <f t="shared" si="90"/>
        <v>42819.34</v>
      </c>
      <c r="E2892" s="24">
        <f t="shared" si="91"/>
        <v>1427.02</v>
      </c>
      <c r="F2892" s="104">
        <v>4720.58</v>
      </c>
      <c r="G2892" s="104">
        <v>0</v>
      </c>
      <c r="H2892" s="113">
        <v>3850.58</v>
      </c>
      <c r="I2892" s="113">
        <v>0</v>
      </c>
      <c r="J2892" s="31">
        <v>6932.58</v>
      </c>
      <c r="K2892" s="32">
        <v>0</v>
      </c>
      <c r="L2892" s="113">
        <v>6201.14</v>
      </c>
      <c r="M2892" s="113">
        <v>0</v>
      </c>
      <c r="N2892" s="31">
        <v>0</v>
      </c>
      <c r="O2892" s="32">
        <v>1427.02</v>
      </c>
      <c r="P2892" s="113">
        <v>6561.89</v>
      </c>
      <c r="Q2892" s="113">
        <v>0</v>
      </c>
      <c r="R2892" s="31">
        <v>4924</v>
      </c>
      <c r="S2892" s="32">
        <v>0</v>
      </c>
      <c r="T2892" s="113">
        <v>6471.83</v>
      </c>
      <c r="U2892" s="113">
        <v>0</v>
      </c>
      <c r="V2892" s="31">
        <v>10089.32</v>
      </c>
      <c r="W2892" s="32">
        <v>0</v>
      </c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1706</v>
      </c>
      <c r="B2893" s="111" t="s">
        <v>775</v>
      </c>
      <c r="C2893" s="112" t="s">
        <v>776</v>
      </c>
      <c r="D2893" s="21">
        <f t="shared" si="90"/>
        <v>0</v>
      </c>
      <c r="E2893" s="24">
        <f t="shared" si="91"/>
        <v>140920</v>
      </c>
      <c r="F2893" s="104"/>
      <c r="G2893" s="104"/>
      <c r="H2893" s="105"/>
      <c r="I2893" s="105"/>
      <c r="J2893" s="31"/>
      <c r="K2893" s="32"/>
      <c r="L2893" s="105">
        <v>0</v>
      </c>
      <c r="M2893" s="105">
        <v>14920</v>
      </c>
      <c r="N2893" s="106">
        <v>0</v>
      </c>
      <c r="O2893" s="107">
        <v>118000</v>
      </c>
      <c r="P2893" s="113">
        <v>0</v>
      </c>
      <c r="Q2893" s="113">
        <v>2000</v>
      </c>
      <c r="R2893" s="106">
        <v>0</v>
      </c>
      <c r="S2893" s="107">
        <v>6000</v>
      </c>
      <c r="T2893" s="105">
        <v>0</v>
      </c>
      <c r="U2893" s="105">
        <v>0</v>
      </c>
      <c r="V2893" s="106">
        <v>0</v>
      </c>
      <c r="W2893" s="107">
        <v>0</v>
      </c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1706</v>
      </c>
      <c r="B2894" s="111" t="s">
        <v>777</v>
      </c>
      <c r="C2894" s="112" t="s">
        <v>778</v>
      </c>
      <c r="D2894" s="21">
        <f t="shared" si="90"/>
        <v>0</v>
      </c>
      <c r="E2894" s="24">
        <f t="shared" si="91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1706</v>
      </c>
      <c r="B2895" s="111" t="s">
        <v>779</v>
      </c>
      <c r="C2895" s="112" t="s">
        <v>780</v>
      </c>
      <c r="D2895" s="21">
        <f t="shared" si="90"/>
        <v>0</v>
      </c>
      <c r="E2895" s="24">
        <f t="shared" si="91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1706</v>
      </c>
      <c r="B2896" s="111" t="s">
        <v>781</v>
      </c>
      <c r="C2896" s="112" t="s">
        <v>782</v>
      </c>
      <c r="D2896" s="21">
        <f t="shared" si="90"/>
        <v>0</v>
      </c>
      <c r="E2896" s="24">
        <f t="shared" si="91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1706</v>
      </c>
      <c r="B2897" s="111" t="s">
        <v>783</v>
      </c>
      <c r="C2897" s="112" t="s">
        <v>784</v>
      </c>
      <c r="D2897" s="21">
        <f t="shared" si="90"/>
        <v>0</v>
      </c>
      <c r="E2897" s="24">
        <f t="shared" si="91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1706</v>
      </c>
      <c r="B2898" s="111" t="s">
        <v>785</v>
      </c>
      <c r="C2898" s="112" t="s">
        <v>786</v>
      </c>
      <c r="D2898" s="21">
        <f t="shared" si="90"/>
        <v>0</v>
      </c>
      <c r="E2898" s="24">
        <f t="shared" si="91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1706</v>
      </c>
      <c r="B2899" s="111" t="s">
        <v>787</v>
      </c>
      <c r="C2899" s="112" t="s">
        <v>788</v>
      </c>
      <c r="D2899" s="21">
        <f t="shared" si="90"/>
        <v>2846.6</v>
      </c>
      <c r="E2899" s="24">
        <f t="shared" si="91"/>
        <v>0</v>
      </c>
      <c r="F2899" s="104"/>
      <c r="G2899" s="104"/>
      <c r="H2899" s="113"/>
      <c r="I2899" s="113"/>
      <c r="J2899" s="106"/>
      <c r="K2899" s="107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1706</v>
      </c>
      <c r="B2900" s="111" t="s">
        <v>789</v>
      </c>
      <c r="C2900" s="112" t="s">
        <v>790</v>
      </c>
      <c r="D2900" s="21">
        <f t="shared" si="90"/>
        <v>21419.010000000002</v>
      </c>
      <c r="E2900" s="24">
        <f t="shared" si="91"/>
        <v>8985.32</v>
      </c>
      <c r="F2900" s="104"/>
      <c r="G2900" s="104"/>
      <c r="H2900" s="113">
        <v>8802.5</v>
      </c>
      <c r="I2900" s="113">
        <v>0</v>
      </c>
      <c r="J2900" s="31">
        <v>2846.6</v>
      </c>
      <c r="K2900" s="32">
        <v>0</v>
      </c>
      <c r="L2900" s="113">
        <v>0</v>
      </c>
      <c r="M2900" s="113">
        <v>0</v>
      </c>
      <c r="N2900" s="31">
        <v>8124.14</v>
      </c>
      <c r="O2900" s="32">
        <v>0</v>
      </c>
      <c r="P2900" s="113">
        <v>2661.4</v>
      </c>
      <c r="Q2900" s="113">
        <v>0</v>
      </c>
      <c r="R2900" s="31">
        <v>0</v>
      </c>
      <c r="S2900" s="32">
        <v>0</v>
      </c>
      <c r="T2900" s="113">
        <v>0</v>
      </c>
      <c r="U2900" s="113">
        <v>0</v>
      </c>
      <c r="V2900" s="31">
        <v>1830.97</v>
      </c>
      <c r="W2900" s="32">
        <v>0</v>
      </c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1706</v>
      </c>
      <c r="B2901" s="111" t="s">
        <v>791</v>
      </c>
      <c r="C2901" s="112" t="s">
        <v>792</v>
      </c>
      <c r="D2901" s="21">
        <f t="shared" si="90"/>
        <v>0</v>
      </c>
      <c r="E2901" s="24">
        <f t="shared" si="91"/>
        <v>135206.84</v>
      </c>
      <c r="F2901" s="104"/>
      <c r="G2901" s="104"/>
      <c r="H2901" s="105">
        <v>0</v>
      </c>
      <c r="I2901" s="105">
        <v>20037.34</v>
      </c>
      <c r="J2901" s="31">
        <v>0</v>
      </c>
      <c r="K2901" s="32">
        <v>8985.32</v>
      </c>
      <c r="L2901" s="105">
        <v>0</v>
      </c>
      <c r="M2901" s="105">
        <v>0</v>
      </c>
      <c r="N2901" s="106">
        <v>0</v>
      </c>
      <c r="O2901" s="107">
        <v>17373.919999999998</v>
      </c>
      <c r="P2901" s="113">
        <v>0</v>
      </c>
      <c r="Q2901" s="113">
        <v>10559.1</v>
      </c>
      <c r="R2901" s="106">
        <v>0</v>
      </c>
      <c r="S2901" s="107">
        <v>0</v>
      </c>
      <c r="T2901" s="105">
        <v>0</v>
      </c>
      <c r="U2901" s="105">
        <v>3031.64</v>
      </c>
      <c r="V2901" s="106">
        <v>0</v>
      </c>
      <c r="W2901" s="107">
        <v>13182.84</v>
      </c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1706</v>
      </c>
      <c r="B2902" s="111" t="s">
        <v>793</v>
      </c>
      <c r="C2902" s="112" t="s">
        <v>794</v>
      </c>
      <c r="D2902" s="21">
        <f t="shared" si="90"/>
        <v>0</v>
      </c>
      <c r="E2902" s="24">
        <f t="shared" si="91"/>
        <v>487684</v>
      </c>
      <c r="F2902" s="104">
        <v>0</v>
      </c>
      <c r="G2902" s="104">
        <v>67965</v>
      </c>
      <c r="H2902" s="105">
        <v>0</v>
      </c>
      <c r="I2902" s="105">
        <v>71150</v>
      </c>
      <c r="J2902" s="106">
        <v>0</v>
      </c>
      <c r="K2902" s="107">
        <v>71022</v>
      </c>
      <c r="L2902" s="105">
        <v>0</v>
      </c>
      <c r="M2902" s="105">
        <v>66263</v>
      </c>
      <c r="N2902" s="106">
        <v>0</v>
      </c>
      <c r="O2902" s="107">
        <v>53722</v>
      </c>
      <c r="P2902" s="105">
        <v>0</v>
      </c>
      <c r="Q2902" s="105">
        <v>54016</v>
      </c>
      <c r="R2902" s="106">
        <v>0</v>
      </c>
      <c r="S2902" s="107">
        <v>59766</v>
      </c>
      <c r="T2902" s="105">
        <v>0</v>
      </c>
      <c r="U2902" s="105">
        <v>49544</v>
      </c>
      <c r="V2902" s="106">
        <v>0</v>
      </c>
      <c r="W2902" s="107">
        <v>56827</v>
      </c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1706</v>
      </c>
      <c r="B2903" s="111" t="s">
        <v>795</v>
      </c>
      <c r="C2903" s="112" t="s">
        <v>796</v>
      </c>
      <c r="D2903" s="21">
        <f t="shared" si="90"/>
        <v>71022</v>
      </c>
      <c r="E2903" s="24">
        <f t="shared" si="91"/>
        <v>161741</v>
      </c>
      <c r="F2903" s="104">
        <v>0</v>
      </c>
      <c r="G2903" s="104">
        <v>22068</v>
      </c>
      <c r="H2903" s="113">
        <v>0</v>
      </c>
      <c r="I2903" s="113">
        <v>39926</v>
      </c>
      <c r="J2903" s="106">
        <v>0</v>
      </c>
      <c r="K2903" s="107">
        <v>8431</v>
      </c>
      <c r="L2903" s="113">
        <v>0</v>
      </c>
      <c r="M2903" s="113">
        <v>13612</v>
      </c>
      <c r="N2903" s="31">
        <v>0</v>
      </c>
      <c r="O2903" s="32">
        <v>3492</v>
      </c>
      <c r="P2903" s="105">
        <v>0</v>
      </c>
      <c r="Q2903" s="105">
        <v>18598</v>
      </c>
      <c r="R2903" s="31">
        <v>0</v>
      </c>
      <c r="S2903" s="32">
        <v>16968</v>
      </c>
      <c r="T2903" s="113">
        <v>0</v>
      </c>
      <c r="U2903" s="113">
        <v>21628</v>
      </c>
      <c r="V2903" s="31">
        <v>0</v>
      </c>
      <c r="W2903" s="32">
        <v>25449</v>
      </c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1706</v>
      </c>
      <c r="B2904" s="111" t="s">
        <v>797</v>
      </c>
      <c r="C2904" s="112" t="s">
        <v>798</v>
      </c>
      <c r="D2904" s="21">
        <f t="shared" si="90"/>
        <v>479253</v>
      </c>
      <c r="E2904" s="24">
        <f t="shared" si="91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>
        <v>71022</v>
      </c>
      <c r="K2904" s="32">
        <v>0</v>
      </c>
      <c r="L2904" s="113">
        <v>66263</v>
      </c>
      <c r="M2904" s="113">
        <v>0</v>
      </c>
      <c r="N2904" s="31">
        <v>53722</v>
      </c>
      <c r="O2904" s="32">
        <v>0</v>
      </c>
      <c r="P2904" s="113">
        <v>54016</v>
      </c>
      <c r="Q2904" s="113">
        <v>0</v>
      </c>
      <c r="R2904" s="31">
        <v>59766</v>
      </c>
      <c r="S2904" s="32">
        <v>0</v>
      </c>
      <c r="T2904" s="113">
        <v>49544</v>
      </c>
      <c r="U2904" s="113">
        <v>0</v>
      </c>
      <c r="V2904" s="31">
        <v>56827</v>
      </c>
      <c r="W2904" s="32">
        <v>0</v>
      </c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1706</v>
      </c>
      <c r="B2905" s="111" t="s">
        <v>799</v>
      </c>
      <c r="C2905" s="112" t="s">
        <v>800</v>
      </c>
      <c r="D2905" s="21">
        <f t="shared" si="90"/>
        <v>0</v>
      </c>
      <c r="E2905" s="24">
        <f t="shared" si="91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1706</v>
      </c>
      <c r="B2906" s="111" t="s">
        <v>801</v>
      </c>
      <c r="C2906" s="112" t="s">
        <v>802</v>
      </c>
      <c r="D2906" s="21">
        <f t="shared" si="90"/>
        <v>0</v>
      </c>
      <c r="E2906" s="24">
        <f t="shared" si="91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1706</v>
      </c>
      <c r="B2907" s="111" t="s">
        <v>803</v>
      </c>
      <c r="C2907" s="112" t="s">
        <v>804</v>
      </c>
      <c r="D2907" s="21">
        <f t="shared" si="90"/>
        <v>0</v>
      </c>
      <c r="E2907" s="24">
        <f t="shared" si="91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1706</v>
      </c>
      <c r="B2908" s="111" t="s">
        <v>805</v>
      </c>
      <c r="C2908" s="112" t="s">
        <v>806</v>
      </c>
      <c r="D2908" s="21">
        <f t="shared" si="90"/>
        <v>0</v>
      </c>
      <c r="E2908" s="24">
        <f t="shared" si="91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1706</v>
      </c>
      <c r="B2909" s="111" t="s">
        <v>807</v>
      </c>
      <c r="C2909" s="112" t="s">
        <v>808</v>
      </c>
      <c r="D2909" s="21">
        <f t="shared" si="90"/>
        <v>0</v>
      </c>
      <c r="E2909" s="24">
        <f t="shared" si="91"/>
        <v>0</v>
      </c>
      <c r="F2909" s="104"/>
      <c r="G2909" s="104"/>
      <c r="H2909" s="105"/>
      <c r="I2909" s="105"/>
      <c r="J2909" s="31"/>
      <c r="K2909" s="32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1706</v>
      </c>
      <c r="B2910" s="111" t="s">
        <v>809</v>
      </c>
      <c r="C2910" s="112" t="s">
        <v>1676</v>
      </c>
      <c r="D2910" s="21">
        <f t="shared" si="90"/>
        <v>0</v>
      </c>
      <c r="E2910" s="24">
        <f t="shared" si="91"/>
        <v>0</v>
      </c>
      <c r="F2910" s="104"/>
      <c r="G2910" s="104"/>
      <c r="H2910" s="113"/>
      <c r="I2910" s="113"/>
      <c r="J2910" s="106"/>
      <c r="K2910" s="107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1706</v>
      </c>
      <c r="B2911" s="111" t="s">
        <v>810</v>
      </c>
      <c r="C2911" s="112" t="s">
        <v>811</v>
      </c>
      <c r="D2911" s="21">
        <f t="shared" si="90"/>
        <v>0</v>
      </c>
      <c r="E2911" s="24">
        <f t="shared" si="91"/>
        <v>0</v>
      </c>
      <c r="F2911" s="104"/>
      <c r="G2911" s="104"/>
      <c r="H2911" s="105"/>
      <c r="I2911" s="105"/>
      <c r="J2911" s="31"/>
      <c r="K2911" s="32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1706</v>
      </c>
      <c r="B2912" s="111" t="s">
        <v>812</v>
      </c>
      <c r="C2912" s="112" t="s">
        <v>813</v>
      </c>
      <c r="D2912" s="21">
        <f t="shared" si="90"/>
        <v>0</v>
      </c>
      <c r="E2912" s="24">
        <f t="shared" si="91"/>
        <v>800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1706</v>
      </c>
      <c r="B2913" s="111" t="s">
        <v>814</v>
      </c>
      <c r="C2913" s="112" t="s">
        <v>815</v>
      </c>
      <c r="D2913" s="21">
        <f t="shared" si="90"/>
        <v>0</v>
      </c>
      <c r="E2913" s="24">
        <f t="shared" si="91"/>
        <v>71985.22</v>
      </c>
      <c r="F2913" s="104">
        <v>0</v>
      </c>
      <c r="G2913" s="104">
        <v>1000</v>
      </c>
      <c r="H2913" s="113">
        <v>0</v>
      </c>
      <c r="I2913" s="113">
        <v>24290</v>
      </c>
      <c r="J2913" s="106">
        <v>0</v>
      </c>
      <c r="K2913" s="107">
        <v>800</v>
      </c>
      <c r="L2913" s="113">
        <v>0</v>
      </c>
      <c r="M2913" s="113">
        <v>8674.67</v>
      </c>
      <c r="N2913" s="31">
        <v>0</v>
      </c>
      <c r="O2913" s="32">
        <v>1500</v>
      </c>
      <c r="P2913" s="105">
        <v>0</v>
      </c>
      <c r="Q2913" s="105">
        <v>1000</v>
      </c>
      <c r="R2913" s="31">
        <v>0</v>
      </c>
      <c r="S2913" s="32">
        <v>1500</v>
      </c>
      <c r="T2913" s="113">
        <v>0</v>
      </c>
      <c r="U2913" s="113">
        <v>1000</v>
      </c>
      <c r="V2913" s="31">
        <v>0</v>
      </c>
      <c r="W2913" s="32">
        <v>18090</v>
      </c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1706</v>
      </c>
      <c r="B2914" s="111" t="s">
        <v>816</v>
      </c>
      <c r="C2914" s="112" t="s">
        <v>817</v>
      </c>
      <c r="D2914" s="21">
        <f t="shared" si="90"/>
        <v>0</v>
      </c>
      <c r="E2914" s="24">
        <f t="shared" si="91"/>
        <v>262569.45999999996</v>
      </c>
      <c r="F2914" s="104">
        <v>0</v>
      </c>
      <c r="G2914" s="104">
        <v>11736.11</v>
      </c>
      <c r="H2914" s="105">
        <v>0</v>
      </c>
      <c r="I2914" s="105">
        <v>14930.56</v>
      </c>
      <c r="J2914" s="31">
        <v>0</v>
      </c>
      <c r="K2914" s="32">
        <v>14930.55</v>
      </c>
      <c r="L2914" s="105">
        <v>0</v>
      </c>
      <c r="M2914" s="105">
        <v>40763.89</v>
      </c>
      <c r="N2914" s="106">
        <v>0</v>
      </c>
      <c r="O2914" s="107">
        <v>39027.78</v>
      </c>
      <c r="P2914" s="113">
        <v>0</v>
      </c>
      <c r="Q2914" s="113">
        <v>39027.78</v>
      </c>
      <c r="R2914" s="106">
        <v>0</v>
      </c>
      <c r="S2914" s="107">
        <v>39027.78</v>
      </c>
      <c r="T2914" s="105">
        <v>0</v>
      </c>
      <c r="U2914" s="105">
        <v>39027.78</v>
      </c>
      <c r="V2914" s="106">
        <v>0</v>
      </c>
      <c r="W2914" s="107">
        <v>39027.78</v>
      </c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1706</v>
      </c>
      <c r="B2915" s="111" t="s">
        <v>818</v>
      </c>
      <c r="C2915" s="112" t="s">
        <v>819</v>
      </c>
      <c r="D2915" s="21">
        <f t="shared" si="90"/>
        <v>0</v>
      </c>
      <c r="E2915" s="24">
        <f t="shared" si="91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1706</v>
      </c>
      <c r="B2916" s="111" t="s">
        <v>820</v>
      </c>
      <c r="C2916" s="112" t="s">
        <v>821</v>
      </c>
      <c r="D2916" s="21">
        <f t="shared" si="90"/>
        <v>0</v>
      </c>
      <c r="E2916" s="24">
        <f t="shared" si="91"/>
        <v>72908.19</v>
      </c>
      <c r="F2916" s="104"/>
      <c r="G2916" s="104"/>
      <c r="H2916" s="105"/>
      <c r="I2916" s="105"/>
      <c r="J2916" s="106"/>
      <c r="K2916" s="107"/>
      <c r="L2916" s="105">
        <v>0</v>
      </c>
      <c r="M2916" s="105">
        <v>1972.88</v>
      </c>
      <c r="N2916" s="106">
        <v>0</v>
      </c>
      <c r="O2916" s="107">
        <v>9.33</v>
      </c>
      <c r="P2916" s="105">
        <v>0</v>
      </c>
      <c r="Q2916" s="105">
        <v>58973.62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11952.36</v>
      </c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1706</v>
      </c>
      <c r="B2917" s="111" t="s">
        <v>822</v>
      </c>
      <c r="C2917" s="112" t="s">
        <v>599</v>
      </c>
      <c r="D2917" s="21">
        <f t="shared" si="90"/>
        <v>0</v>
      </c>
      <c r="E2917" s="24">
        <f t="shared" si="91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1706</v>
      </c>
      <c r="B2918" s="111" t="s">
        <v>823</v>
      </c>
      <c r="C2918" s="112" t="s">
        <v>601</v>
      </c>
      <c r="D2918" s="21">
        <f t="shared" si="90"/>
        <v>0</v>
      </c>
      <c r="E2918" s="24">
        <f t="shared" si="91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1706</v>
      </c>
      <c r="B2919" s="111" t="s">
        <v>824</v>
      </c>
      <c r="C2919" s="112" t="s">
        <v>825</v>
      </c>
      <c r="D2919" s="21">
        <f t="shared" si="90"/>
        <v>0</v>
      </c>
      <c r="E2919" s="24">
        <f t="shared" si="91"/>
        <v>2427399.4300000002</v>
      </c>
      <c r="F2919" s="104"/>
      <c r="G2919" s="104"/>
      <c r="H2919" s="113"/>
      <c r="I2919" s="113"/>
      <c r="J2919" s="106"/>
      <c r="K2919" s="107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1706</v>
      </c>
      <c r="B2920" s="111" t="s">
        <v>826</v>
      </c>
      <c r="C2920" s="112" t="s">
        <v>827</v>
      </c>
      <c r="D2920" s="21">
        <f t="shared" si="90"/>
        <v>0</v>
      </c>
      <c r="E2920" s="24">
        <f t="shared" si="91"/>
        <v>18950948.68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31">
        <v>0</v>
      </c>
      <c r="K2920" s="32">
        <v>2427399.4300000002</v>
      </c>
      <c r="L2920" s="105">
        <v>0</v>
      </c>
      <c r="M2920" s="105">
        <v>2369344.92</v>
      </c>
      <c r="N2920" s="106">
        <v>0</v>
      </c>
      <c r="O2920" s="107">
        <v>2333810.4</v>
      </c>
      <c r="P2920" s="113">
        <v>0</v>
      </c>
      <c r="Q2920" s="113">
        <v>2310910.4</v>
      </c>
      <c r="R2920" s="106">
        <v>0</v>
      </c>
      <c r="S2920" s="107">
        <v>2315226.13</v>
      </c>
      <c r="T2920" s="105">
        <v>0</v>
      </c>
      <c r="U2920" s="105">
        <v>2310810</v>
      </c>
      <c r="V2920" s="106">
        <v>0</v>
      </c>
      <c r="W2920" s="107">
        <v>2491831.2000000002</v>
      </c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1706</v>
      </c>
      <c r="B2921" s="111" t="s">
        <v>828</v>
      </c>
      <c r="C2921" s="112" t="s">
        <v>829</v>
      </c>
      <c r="D2921" s="21">
        <f t="shared" si="90"/>
        <v>0</v>
      </c>
      <c r="E2921" s="24">
        <f t="shared" si="91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1706</v>
      </c>
      <c r="B2922" s="111" t="s">
        <v>830</v>
      </c>
      <c r="C2922" s="112" t="s">
        <v>831</v>
      </c>
      <c r="D2922" s="21">
        <f t="shared" si="90"/>
        <v>0</v>
      </c>
      <c r="E2922" s="24">
        <f t="shared" si="91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1706</v>
      </c>
      <c r="B2923" s="111" t="s">
        <v>832</v>
      </c>
      <c r="C2923" s="112" t="s">
        <v>833</v>
      </c>
      <c r="D2923" s="21">
        <f t="shared" si="90"/>
        <v>0</v>
      </c>
      <c r="E2923" s="24">
        <f t="shared" si="91"/>
        <v>0</v>
      </c>
      <c r="F2923" s="104"/>
      <c r="G2923" s="104"/>
      <c r="H2923" s="113"/>
      <c r="I2923" s="113"/>
      <c r="J2923" s="106"/>
      <c r="K2923" s="107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1706</v>
      </c>
      <c r="B2924" s="111" t="s">
        <v>834</v>
      </c>
      <c r="C2924" s="112" t="s">
        <v>835</v>
      </c>
      <c r="D2924" s="21">
        <f t="shared" si="90"/>
        <v>0</v>
      </c>
      <c r="E2924" s="24">
        <f t="shared" si="91"/>
        <v>104351.35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1706</v>
      </c>
      <c r="B2925" s="111" t="s">
        <v>836</v>
      </c>
      <c r="C2925" s="112" t="s">
        <v>837</v>
      </c>
      <c r="D2925" s="21">
        <f t="shared" si="90"/>
        <v>0</v>
      </c>
      <c r="E2925" s="24">
        <f t="shared" si="91"/>
        <v>803769.47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>
        <v>0</v>
      </c>
      <c r="K2925" s="32">
        <v>104351.35</v>
      </c>
      <c r="L2925" s="113">
        <v>0</v>
      </c>
      <c r="M2925" s="113">
        <v>100545.4</v>
      </c>
      <c r="N2925" s="31">
        <v>0</v>
      </c>
      <c r="O2925" s="32">
        <v>99496.9</v>
      </c>
      <c r="P2925" s="113">
        <v>0</v>
      </c>
      <c r="Q2925" s="113">
        <v>98351.9</v>
      </c>
      <c r="R2925" s="31">
        <v>0</v>
      </c>
      <c r="S2925" s="32">
        <v>98609.7</v>
      </c>
      <c r="T2925" s="113">
        <v>0</v>
      </c>
      <c r="U2925" s="113">
        <v>98388.9</v>
      </c>
      <c r="V2925" s="31">
        <v>0</v>
      </c>
      <c r="W2925" s="32">
        <v>106428</v>
      </c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1706</v>
      </c>
      <c r="B2926" s="111" t="s">
        <v>838</v>
      </c>
      <c r="C2926" s="112" t="s">
        <v>839</v>
      </c>
      <c r="D2926" s="21">
        <f t="shared" si="90"/>
        <v>0</v>
      </c>
      <c r="E2926" s="24">
        <f t="shared" si="91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1706</v>
      </c>
      <c r="B2927" s="111" t="s">
        <v>1608</v>
      </c>
      <c r="C2927" s="112" t="s">
        <v>1609</v>
      </c>
      <c r="D2927" s="21">
        <f t="shared" si="90"/>
        <v>0</v>
      </c>
      <c r="E2927" s="24">
        <f t="shared" si="91"/>
        <v>0</v>
      </c>
      <c r="F2927" s="104"/>
      <c r="G2927" s="104"/>
      <c r="H2927" s="105"/>
      <c r="I2927" s="105"/>
      <c r="J2927" s="31"/>
      <c r="K2927" s="32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1706</v>
      </c>
      <c r="B2928" s="111" t="s">
        <v>840</v>
      </c>
      <c r="C2928" s="112" t="s">
        <v>841</v>
      </c>
      <c r="D2928" s="21">
        <f t="shared" si="90"/>
        <v>0</v>
      </c>
      <c r="E2928" s="24">
        <f t="shared" si="91"/>
        <v>0</v>
      </c>
      <c r="F2928" s="104"/>
      <c r="G2928" s="104"/>
      <c r="H2928" s="113"/>
      <c r="I2928" s="113"/>
      <c r="J2928" s="106"/>
      <c r="K2928" s="107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1706</v>
      </c>
      <c r="B2929" s="111" t="s">
        <v>842</v>
      </c>
      <c r="C2929" s="112" t="s">
        <v>843</v>
      </c>
      <c r="D2929" s="21">
        <f t="shared" si="90"/>
        <v>0</v>
      </c>
      <c r="E2929" s="24">
        <f t="shared" si="91"/>
        <v>0</v>
      </c>
      <c r="F2929" s="104"/>
      <c r="G2929" s="104"/>
      <c r="H2929" s="105"/>
      <c r="I2929" s="105"/>
      <c r="J2929" s="31"/>
      <c r="K2929" s="32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1706</v>
      </c>
      <c r="B2930" s="111" t="s">
        <v>844</v>
      </c>
      <c r="C2930" s="112" t="s">
        <v>845</v>
      </c>
      <c r="D2930" s="21">
        <f t="shared" si="90"/>
        <v>0</v>
      </c>
      <c r="E2930" s="24">
        <f t="shared" si="91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1706</v>
      </c>
      <c r="B2931" s="111" t="s">
        <v>846</v>
      </c>
      <c r="C2931" s="112" t="s">
        <v>847</v>
      </c>
      <c r="D2931" s="21">
        <f t="shared" si="90"/>
        <v>0</v>
      </c>
      <c r="E2931" s="24">
        <f t="shared" si="91"/>
        <v>0</v>
      </c>
      <c r="F2931" s="104"/>
      <c r="G2931" s="104"/>
      <c r="H2931" s="113"/>
      <c r="I2931" s="113"/>
      <c r="J2931" s="106"/>
      <c r="K2931" s="107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1706</v>
      </c>
      <c r="B2932" s="111" t="s">
        <v>848</v>
      </c>
      <c r="C2932" s="112" t="s">
        <v>849</v>
      </c>
      <c r="D2932" s="21">
        <f t="shared" si="90"/>
        <v>0</v>
      </c>
      <c r="E2932" s="24">
        <f t="shared" si="91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1706</v>
      </c>
      <c r="B2933" s="111" t="s">
        <v>850</v>
      </c>
      <c r="C2933" s="112" t="s">
        <v>851</v>
      </c>
      <c r="D2933" s="21">
        <f t="shared" si="90"/>
        <v>0</v>
      </c>
      <c r="E2933" s="24">
        <f t="shared" si="91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1706</v>
      </c>
      <c r="B2934" s="111" t="s">
        <v>852</v>
      </c>
      <c r="C2934" s="112" t="s">
        <v>853</v>
      </c>
      <c r="D2934" s="21">
        <f t="shared" si="90"/>
        <v>0</v>
      </c>
      <c r="E2934" s="24">
        <f t="shared" si="91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1706</v>
      </c>
      <c r="B2935" s="111" t="s">
        <v>854</v>
      </c>
      <c r="C2935" s="112" t="s">
        <v>855</v>
      </c>
      <c r="D2935" s="21">
        <f t="shared" si="90"/>
        <v>0</v>
      </c>
      <c r="E2935" s="24">
        <f t="shared" si="91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1706</v>
      </c>
      <c r="B2936" s="111" t="s">
        <v>856</v>
      </c>
      <c r="C2936" s="112" t="s">
        <v>857</v>
      </c>
      <c r="D2936" s="21">
        <f t="shared" si="90"/>
        <v>0</v>
      </c>
      <c r="E2936" s="24">
        <f t="shared" si="91"/>
        <v>0</v>
      </c>
      <c r="F2936" s="104"/>
      <c r="G2936" s="104"/>
      <c r="H2936" s="105"/>
      <c r="I2936" s="105"/>
      <c r="J2936" s="31"/>
      <c r="K2936" s="32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1706</v>
      </c>
      <c r="B2937" s="111" t="s">
        <v>858</v>
      </c>
      <c r="C2937" s="112" t="s">
        <v>859</v>
      </c>
      <c r="D2937" s="21">
        <f t="shared" si="90"/>
        <v>0</v>
      </c>
      <c r="E2937" s="24">
        <f t="shared" si="91"/>
        <v>9900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1706</v>
      </c>
      <c r="B2938" s="111" t="s">
        <v>860</v>
      </c>
      <c r="C2938" s="112" t="s">
        <v>861</v>
      </c>
      <c r="D2938" s="21">
        <f t="shared" si="90"/>
        <v>0</v>
      </c>
      <c r="E2938" s="24">
        <f t="shared" si="91"/>
        <v>106200</v>
      </c>
      <c r="F2938" s="104">
        <v>0</v>
      </c>
      <c r="G2938" s="104">
        <v>13200</v>
      </c>
      <c r="H2938" s="113">
        <v>0</v>
      </c>
      <c r="I2938" s="113">
        <v>13650</v>
      </c>
      <c r="J2938" s="106">
        <v>0</v>
      </c>
      <c r="K2938" s="107">
        <v>9900</v>
      </c>
      <c r="L2938" s="113">
        <v>0</v>
      </c>
      <c r="M2938" s="113">
        <v>10950</v>
      </c>
      <c r="N2938" s="31">
        <v>0</v>
      </c>
      <c r="O2938" s="32">
        <v>15250</v>
      </c>
      <c r="P2938" s="105">
        <v>0</v>
      </c>
      <c r="Q2938" s="105">
        <v>19850</v>
      </c>
      <c r="R2938" s="31">
        <v>0</v>
      </c>
      <c r="S2938" s="32">
        <v>9700</v>
      </c>
      <c r="T2938" s="113">
        <v>0</v>
      </c>
      <c r="U2938" s="113">
        <v>10200</v>
      </c>
      <c r="V2938" s="31">
        <v>0</v>
      </c>
      <c r="W2938" s="32">
        <v>13400</v>
      </c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1706</v>
      </c>
      <c r="B2939" s="111" t="s">
        <v>862</v>
      </c>
      <c r="C2939" s="112" t="s">
        <v>863</v>
      </c>
      <c r="D2939" s="21">
        <f t="shared" si="90"/>
        <v>0</v>
      </c>
      <c r="E2939" s="24">
        <f t="shared" si="91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1706</v>
      </c>
      <c r="B2940" s="111" t="s">
        <v>864</v>
      </c>
      <c r="C2940" s="112" t="s">
        <v>865</v>
      </c>
      <c r="D2940" s="21">
        <f t="shared" si="90"/>
        <v>0</v>
      </c>
      <c r="E2940" s="24">
        <f t="shared" si="91"/>
        <v>13405.3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1706</v>
      </c>
      <c r="B2941" s="111" t="s">
        <v>866</v>
      </c>
      <c r="C2941" s="112" t="s">
        <v>867</v>
      </c>
      <c r="D2941" s="21">
        <f t="shared" si="90"/>
        <v>18850</v>
      </c>
      <c r="E2941" s="24">
        <f t="shared" si="91"/>
        <v>160335.03</v>
      </c>
      <c r="F2941" s="104">
        <v>0</v>
      </c>
      <c r="G2941" s="104">
        <v>12695</v>
      </c>
      <c r="H2941" s="113">
        <v>0</v>
      </c>
      <c r="I2941" s="113">
        <v>62333.03</v>
      </c>
      <c r="J2941" s="31">
        <v>0</v>
      </c>
      <c r="K2941" s="32">
        <v>13405.3</v>
      </c>
      <c r="L2941" s="113">
        <v>0</v>
      </c>
      <c r="M2941" s="113">
        <v>21457</v>
      </c>
      <c r="N2941" s="31">
        <v>0</v>
      </c>
      <c r="O2941" s="32">
        <v>12200</v>
      </c>
      <c r="P2941" s="113">
        <v>0</v>
      </c>
      <c r="Q2941" s="113">
        <v>10400</v>
      </c>
      <c r="R2941" s="31">
        <v>0</v>
      </c>
      <c r="S2941" s="32">
        <v>30650</v>
      </c>
      <c r="T2941" s="113">
        <v>18850</v>
      </c>
      <c r="U2941" s="113">
        <v>9100</v>
      </c>
      <c r="V2941" s="31">
        <v>0</v>
      </c>
      <c r="W2941" s="32">
        <v>1500</v>
      </c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1706</v>
      </c>
      <c r="B2942" s="111" t="s">
        <v>868</v>
      </c>
      <c r="C2942" s="112" t="s">
        <v>869</v>
      </c>
      <c r="D2942" s="21">
        <f t="shared" si="90"/>
        <v>0</v>
      </c>
      <c r="E2942" s="24">
        <f t="shared" si="91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1706</v>
      </c>
      <c r="B2943" s="111" t="s">
        <v>870</v>
      </c>
      <c r="C2943" s="112" t="s">
        <v>1677</v>
      </c>
      <c r="D2943" s="21">
        <f t="shared" si="90"/>
        <v>0</v>
      </c>
      <c r="E2943" s="24">
        <f t="shared" si="91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1706</v>
      </c>
      <c r="B2944" s="111" t="s">
        <v>871</v>
      </c>
      <c r="C2944" s="112" t="s">
        <v>872</v>
      </c>
      <c r="D2944" s="21">
        <f t="shared" si="90"/>
        <v>0</v>
      </c>
      <c r="E2944" s="24">
        <f t="shared" si="91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1706</v>
      </c>
      <c r="B2945" s="111" t="s">
        <v>873</v>
      </c>
      <c r="C2945" s="112" t="s">
        <v>1678</v>
      </c>
      <c r="D2945" s="21">
        <f t="shared" si="90"/>
        <v>0</v>
      </c>
      <c r="E2945" s="24">
        <f t="shared" si="91"/>
        <v>250000</v>
      </c>
      <c r="F2945" s="104"/>
      <c r="G2945" s="104"/>
      <c r="H2945" s="113"/>
      <c r="I2945" s="113"/>
      <c r="J2945" s="31"/>
      <c r="K2945" s="32"/>
      <c r="L2945" s="113"/>
      <c r="M2945" s="113"/>
      <c r="N2945" s="31">
        <v>0</v>
      </c>
      <c r="O2945" s="32">
        <v>250000</v>
      </c>
      <c r="P2945" s="113">
        <v>0</v>
      </c>
      <c r="Q2945" s="113">
        <v>0</v>
      </c>
      <c r="R2945" s="31">
        <v>0</v>
      </c>
      <c r="S2945" s="32">
        <v>0</v>
      </c>
      <c r="T2945" s="113">
        <v>0</v>
      </c>
      <c r="U2945" s="113">
        <v>0</v>
      </c>
      <c r="V2945" s="31">
        <v>0</v>
      </c>
      <c r="W2945" s="32">
        <v>0</v>
      </c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1706</v>
      </c>
      <c r="B2946" s="111" t="s">
        <v>874</v>
      </c>
      <c r="C2946" s="112" t="s">
        <v>875</v>
      </c>
      <c r="D2946" s="21">
        <f t="shared" si="90"/>
        <v>0</v>
      </c>
      <c r="E2946" s="24">
        <f t="shared" si="91"/>
        <v>38200</v>
      </c>
      <c r="F2946" s="104"/>
      <c r="G2946" s="104"/>
      <c r="H2946" s="113"/>
      <c r="I2946" s="113"/>
      <c r="J2946" s="31"/>
      <c r="K2946" s="32"/>
      <c r="L2946" s="113"/>
      <c r="M2946" s="113"/>
      <c r="N2946" s="31">
        <v>0</v>
      </c>
      <c r="O2946" s="32">
        <v>38200</v>
      </c>
      <c r="P2946" s="113">
        <v>0</v>
      </c>
      <c r="Q2946" s="113">
        <v>0</v>
      </c>
      <c r="R2946" s="31">
        <v>0</v>
      </c>
      <c r="S2946" s="32">
        <v>0</v>
      </c>
      <c r="T2946" s="113">
        <v>0</v>
      </c>
      <c r="U2946" s="113">
        <v>0</v>
      </c>
      <c r="V2946" s="31">
        <v>0</v>
      </c>
      <c r="W2946" s="32">
        <v>0</v>
      </c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1706</v>
      </c>
      <c r="B2947" s="111" t="s">
        <v>876</v>
      </c>
      <c r="C2947" s="112" t="s">
        <v>1679</v>
      </c>
      <c r="D2947" s="21">
        <f t="shared" ref="D2947:D3010" si="92">F2947+H2947+J2948+L2947+N2947+P2947+R2947+T2947+V2947+X2947+Z2947+AB2947</f>
        <v>0</v>
      </c>
      <c r="E2947" s="24">
        <f t="shared" ref="E2947:E3010" si="93">G2947+I2947+K2948+M2947+O2947+Q2947+S2947+U2947+W2947+Y2947+AA2947+AC2947</f>
        <v>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1706</v>
      </c>
      <c r="B2948" s="111" t="s">
        <v>877</v>
      </c>
      <c r="C2948" s="112" t="s">
        <v>878</v>
      </c>
      <c r="D2948" s="21">
        <f t="shared" si="92"/>
        <v>0</v>
      </c>
      <c r="E2948" s="24">
        <f t="shared" si="93"/>
        <v>574925</v>
      </c>
      <c r="F2948" s="104"/>
      <c r="G2948" s="104"/>
      <c r="H2948" s="113">
        <v>0</v>
      </c>
      <c r="I2948" s="113">
        <v>600</v>
      </c>
      <c r="J2948" s="31">
        <v>0</v>
      </c>
      <c r="K2948" s="32">
        <v>750</v>
      </c>
      <c r="L2948" s="113">
        <v>0</v>
      </c>
      <c r="M2948" s="113">
        <v>450</v>
      </c>
      <c r="N2948" s="31">
        <v>0</v>
      </c>
      <c r="O2948" s="32">
        <v>75</v>
      </c>
      <c r="P2948" s="113">
        <v>0</v>
      </c>
      <c r="Q2948" s="113">
        <v>571925</v>
      </c>
      <c r="R2948" s="31">
        <v>0</v>
      </c>
      <c r="S2948" s="32">
        <v>750</v>
      </c>
      <c r="T2948" s="113">
        <v>0</v>
      </c>
      <c r="U2948" s="113">
        <v>750</v>
      </c>
      <c r="V2948" s="31">
        <v>0</v>
      </c>
      <c r="W2948" s="32">
        <v>375</v>
      </c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1706</v>
      </c>
      <c r="B2949" s="111" t="s">
        <v>879</v>
      </c>
      <c r="C2949" s="112" t="s">
        <v>1680</v>
      </c>
      <c r="D2949" s="21">
        <f t="shared" si="92"/>
        <v>0</v>
      </c>
      <c r="E2949" s="24">
        <f t="shared" si="93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1706</v>
      </c>
      <c r="B2950" s="111" t="s">
        <v>880</v>
      </c>
      <c r="C2950" s="112" t="s">
        <v>1681</v>
      </c>
      <c r="D2950" s="21">
        <f t="shared" si="92"/>
        <v>0</v>
      </c>
      <c r="E2950" s="24">
        <f t="shared" si="93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1706</v>
      </c>
      <c r="B2951" s="111" t="s">
        <v>881</v>
      </c>
      <c r="C2951" s="112" t="s">
        <v>1682</v>
      </c>
      <c r="D2951" s="21">
        <f t="shared" si="92"/>
        <v>0</v>
      </c>
      <c r="E2951" s="24">
        <f t="shared" si="93"/>
        <v>25170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1706</v>
      </c>
      <c r="B2952" s="111" t="s">
        <v>882</v>
      </c>
      <c r="C2952" s="112" t="s">
        <v>883</v>
      </c>
      <c r="D2952" s="21">
        <f t="shared" si="92"/>
        <v>2032499.03</v>
      </c>
      <c r="E2952" s="24">
        <f t="shared" si="93"/>
        <v>165180</v>
      </c>
      <c r="F2952" s="104">
        <v>0</v>
      </c>
      <c r="G2952" s="104">
        <v>23880</v>
      </c>
      <c r="H2952" s="105">
        <v>0</v>
      </c>
      <c r="I2952" s="105">
        <v>23100</v>
      </c>
      <c r="J2952" s="31">
        <v>0</v>
      </c>
      <c r="K2952" s="32">
        <v>25170</v>
      </c>
      <c r="L2952" s="105">
        <v>0</v>
      </c>
      <c r="M2952" s="105">
        <v>19170</v>
      </c>
      <c r="N2952" s="106">
        <v>0</v>
      </c>
      <c r="O2952" s="107">
        <v>17820</v>
      </c>
      <c r="P2952" s="113">
        <v>0</v>
      </c>
      <c r="Q2952" s="113">
        <v>26220</v>
      </c>
      <c r="R2952" s="106">
        <v>0</v>
      </c>
      <c r="S2952" s="107">
        <v>17910</v>
      </c>
      <c r="T2952" s="105">
        <v>0</v>
      </c>
      <c r="U2952" s="105">
        <v>16800</v>
      </c>
      <c r="V2952" s="106">
        <v>0</v>
      </c>
      <c r="W2952" s="107">
        <v>20280</v>
      </c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1706</v>
      </c>
      <c r="B2953" s="111" t="s">
        <v>884</v>
      </c>
      <c r="C2953" s="112" t="s">
        <v>885</v>
      </c>
      <c r="D2953" s="21">
        <f t="shared" si="92"/>
        <v>15912163.550000001</v>
      </c>
      <c r="E2953" s="24">
        <f t="shared" si="93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106">
        <v>2032499.03</v>
      </c>
      <c r="K2953" s="107">
        <v>0</v>
      </c>
      <c r="L2953" s="113">
        <v>1956380</v>
      </c>
      <c r="M2953" s="113">
        <v>0</v>
      </c>
      <c r="N2953" s="31">
        <v>1951610</v>
      </c>
      <c r="O2953" s="32">
        <v>0</v>
      </c>
      <c r="P2953" s="105">
        <v>1928710</v>
      </c>
      <c r="Q2953" s="105">
        <v>0</v>
      </c>
      <c r="R2953" s="31">
        <v>1933866.13</v>
      </c>
      <c r="S2953" s="32">
        <v>0</v>
      </c>
      <c r="T2953" s="113">
        <v>1929450</v>
      </c>
      <c r="U2953" s="113">
        <v>0</v>
      </c>
      <c r="V2953" s="31">
        <v>2090430</v>
      </c>
      <c r="W2953" s="32">
        <v>0</v>
      </c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1706</v>
      </c>
      <c r="B2954" s="111" t="s">
        <v>886</v>
      </c>
      <c r="C2954" s="112" t="s">
        <v>887</v>
      </c>
      <c r="D2954" s="21">
        <f t="shared" si="92"/>
        <v>779183.54</v>
      </c>
      <c r="E2954" s="24">
        <f t="shared" si="93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>
        <v>106520</v>
      </c>
      <c r="K2954" s="32">
        <v>0</v>
      </c>
      <c r="L2954" s="113">
        <v>106520</v>
      </c>
      <c r="M2954" s="113">
        <v>0</v>
      </c>
      <c r="N2954" s="31">
        <v>90320</v>
      </c>
      <c r="O2954" s="32">
        <v>0</v>
      </c>
      <c r="P2954" s="113">
        <v>90320</v>
      </c>
      <c r="Q2954" s="113">
        <v>0</v>
      </c>
      <c r="R2954" s="31">
        <v>90320</v>
      </c>
      <c r="S2954" s="32">
        <v>0</v>
      </c>
      <c r="T2954" s="113">
        <v>90320</v>
      </c>
      <c r="U2954" s="113">
        <v>0</v>
      </c>
      <c r="V2954" s="31">
        <v>98570</v>
      </c>
      <c r="W2954" s="32">
        <v>0</v>
      </c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1706</v>
      </c>
      <c r="B2955" s="111" t="s">
        <v>888</v>
      </c>
      <c r="C2955" s="112" t="s">
        <v>1683</v>
      </c>
      <c r="D2955" s="21">
        <f t="shared" si="92"/>
        <v>53200</v>
      </c>
      <c r="E2955" s="24">
        <f t="shared" si="93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1706</v>
      </c>
      <c r="B2956" s="111" t="s">
        <v>889</v>
      </c>
      <c r="C2956" s="112" t="s">
        <v>890</v>
      </c>
      <c r="D2956" s="21">
        <f t="shared" si="92"/>
        <v>475164.52</v>
      </c>
      <c r="E2956" s="24">
        <f t="shared" si="93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>
        <v>53200</v>
      </c>
      <c r="K2956" s="32">
        <v>0</v>
      </c>
      <c r="L2956" s="113">
        <v>71264.52</v>
      </c>
      <c r="M2956" s="113">
        <v>0</v>
      </c>
      <c r="N2956" s="31">
        <v>56700</v>
      </c>
      <c r="O2956" s="32">
        <v>0</v>
      </c>
      <c r="P2956" s="113">
        <v>56700</v>
      </c>
      <c r="Q2956" s="113">
        <v>0</v>
      </c>
      <c r="R2956" s="31">
        <v>56700</v>
      </c>
      <c r="S2956" s="32">
        <v>0</v>
      </c>
      <c r="T2956" s="113">
        <v>56700</v>
      </c>
      <c r="U2956" s="113">
        <v>0</v>
      </c>
      <c r="V2956" s="31">
        <v>56700</v>
      </c>
      <c r="W2956" s="32">
        <v>0</v>
      </c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1706</v>
      </c>
      <c r="B2957" s="111" t="s">
        <v>891</v>
      </c>
      <c r="C2957" s="112" t="s">
        <v>892</v>
      </c>
      <c r="D2957" s="21">
        <f t="shared" si="92"/>
        <v>19180</v>
      </c>
      <c r="E2957" s="24">
        <f t="shared" si="93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1706</v>
      </c>
      <c r="B2958" s="111" t="s">
        <v>893</v>
      </c>
      <c r="C2958" s="112" t="s">
        <v>894</v>
      </c>
      <c r="D2958" s="21">
        <f t="shared" si="92"/>
        <v>168160</v>
      </c>
      <c r="E2958" s="24">
        <f t="shared" si="93"/>
        <v>12880</v>
      </c>
      <c r="F2958" s="104">
        <v>22900</v>
      </c>
      <c r="G2958" s="104">
        <v>0</v>
      </c>
      <c r="H2958" s="113">
        <v>19180</v>
      </c>
      <c r="I2958" s="113">
        <v>2350</v>
      </c>
      <c r="J2958" s="31">
        <v>19180</v>
      </c>
      <c r="K2958" s="32">
        <v>0</v>
      </c>
      <c r="L2958" s="113">
        <v>19180</v>
      </c>
      <c r="M2958" s="113">
        <v>5400</v>
      </c>
      <c r="N2958" s="31">
        <v>22920</v>
      </c>
      <c r="O2958" s="32">
        <v>0</v>
      </c>
      <c r="P2958" s="113">
        <v>21240</v>
      </c>
      <c r="Q2958" s="113">
        <v>0</v>
      </c>
      <c r="R2958" s="31">
        <v>19180</v>
      </c>
      <c r="S2958" s="32">
        <v>1260</v>
      </c>
      <c r="T2958" s="113">
        <v>15310</v>
      </c>
      <c r="U2958" s="113">
        <v>3870</v>
      </c>
      <c r="V2958" s="31">
        <v>28250</v>
      </c>
      <c r="W2958" s="32">
        <v>0</v>
      </c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1706</v>
      </c>
      <c r="B2959" s="111" t="s">
        <v>895</v>
      </c>
      <c r="C2959" s="112" t="s">
        <v>896</v>
      </c>
      <c r="D2959" s="21">
        <f t="shared" si="92"/>
        <v>0</v>
      </c>
      <c r="E2959" s="24">
        <f t="shared" si="93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1706</v>
      </c>
      <c r="B2960" s="111" t="s">
        <v>897</v>
      </c>
      <c r="C2960" s="112" t="s">
        <v>898</v>
      </c>
      <c r="D2960" s="21">
        <f t="shared" si="92"/>
        <v>0</v>
      </c>
      <c r="E2960" s="24">
        <f t="shared" si="93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1706</v>
      </c>
      <c r="B2961" s="111" t="s">
        <v>899</v>
      </c>
      <c r="C2961" s="112" t="s">
        <v>900</v>
      </c>
      <c r="D2961" s="21">
        <f t="shared" si="92"/>
        <v>0</v>
      </c>
      <c r="E2961" s="24">
        <f t="shared" si="93"/>
        <v>0</v>
      </c>
      <c r="F2961" s="104"/>
      <c r="G2961" s="104"/>
      <c r="H2961" s="105"/>
      <c r="I2961" s="105"/>
      <c r="J2961" s="31"/>
      <c r="K2961" s="32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1706</v>
      </c>
      <c r="B2962" s="111" t="s">
        <v>901</v>
      </c>
      <c r="C2962" s="112" t="s">
        <v>902</v>
      </c>
      <c r="D2962" s="21">
        <f t="shared" si="92"/>
        <v>152730.4</v>
      </c>
      <c r="E2962" s="24">
        <f t="shared" si="93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1706</v>
      </c>
      <c r="B2963" s="111" t="s">
        <v>903</v>
      </c>
      <c r="C2963" s="112" t="s">
        <v>904</v>
      </c>
      <c r="D2963" s="21">
        <f t="shared" si="92"/>
        <v>1268751.2</v>
      </c>
      <c r="E2963" s="24">
        <f t="shared" si="93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>
        <v>151890</v>
      </c>
      <c r="K2963" s="107">
        <v>0</v>
      </c>
      <c r="L2963" s="105">
        <v>151890</v>
      </c>
      <c r="M2963" s="105">
        <v>0</v>
      </c>
      <c r="N2963" s="106">
        <v>151890</v>
      </c>
      <c r="O2963" s="107">
        <v>0</v>
      </c>
      <c r="P2963" s="105">
        <v>151890</v>
      </c>
      <c r="Q2963" s="105">
        <v>0</v>
      </c>
      <c r="R2963" s="106">
        <v>151890</v>
      </c>
      <c r="S2963" s="107">
        <v>0</v>
      </c>
      <c r="T2963" s="105">
        <v>151890</v>
      </c>
      <c r="U2963" s="105">
        <v>0</v>
      </c>
      <c r="V2963" s="106">
        <v>161790.79999999999</v>
      </c>
      <c r="W2963" s="107">
        <v>0</v>
      </c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1706</v>
      </c>
      <c r="B2964" s="111" t="s">
        <v>905</v>
      </c>
      <c r="C2964" s="112" t="s">
        <v>906</v>
      </c>
      <c r="D2964" s="21">
        <f t="shared" si="92"/>
        <v>488128.27000000008</v>
      </c>
      <c r="E2964" s="24">
        <f t="shared" si="93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>
        <v>43730.400000000001</v>
      </c>
      <c r="K2964" s="107">
        <v>0</v>
      </c>
      <c r="L2964" s="105">
        <v>43730.400000000001</v>
      </c>
      <c r="M2964" s="105">
        <v>0</v>
      </c>
      <c r="N2964" s="106">
        <v>43730.400000000001</v>
      </c>
      <c r="O2964" s="107">
        <v>0</v>
      </c>
      <c r="P2964" s="105">
        <v>43730.400000000001</v>
      </c>
      <c r="Q2964" s="105">
        <v>0</v>
      </c>
      <c r="R2964" s="106">
        <v>42890</v>
      </c>
      <c r="S2964" s="107">
        <v>0</v>
      </c>
      <c r="T2964" s="105">
        <v>42890</v>
      </c>
      <c r="U2964" s="105">
        <v>0</v>
      </c>
      <c r="V2964" s="106">
        <v>44780.4</v>
      </c>
      <c r="W2964" s="107">
        <v>0</v>
      </c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1706</v>
      </c>
      <c r="B2965" s="111" t="s">
        <v>907</v>
      </c>
      <c r="C2965" s="112" t="s">
        <v>908</v>
      </c>
      <c r="D2965" s="21">
        <f t="shared" si="92"/>
        <v>846934</v>
      </c>
      <c r="E2965" s="24">
        <f t="shared" si="93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>
        <v>138672</v>
      </c>
      <c r="K2965" s="107">
        <v>0</v>
      </c>
      <c r="L2965" s="105">
        <v>0</v>
      </c>
      <c r="M2965" s="105">
        <v>0</v>
      </c>
      <c r="N2965" s="106">
        <v>140720</v>
      </c>
      <c r="O2965" s="107">
        <v>0</v>
      </c>
      <c r="P2965" s="105">
        <v>128576</v>
      </c>
      <c r="Q2965" s="105">
        <v>0</v>
      </c>
      <c r="R2965" s="106">
        <v>146716</v>
      </c>
      <c r="S2965" s="107">
        <v>0</v>
      </c>
      <c r="T2965" s="105">
        <v>53030</v>
      </c>
      <c r="U2965" s="105">
        <v>0</v>
      </c>
      <c r="V2965" s="106">
        <v>151554</v>
      </c>
      <c r="W2965" s="107">
        <v>0</v>
      </c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1706</v>
      </c>
      <c r="B2966" s="111" t="s">
        <v>909</v>
      </c>
      <c r="C2966" s="112" t="s">
        <v>910</v>
      </c>
      <c r="D2966" s="21">
        <f t="shared" si="92"/>
        <v>803250</v>
      </c>
      <c r="E2966" s="24">
        <f t="shared" si="93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>
        <v>38244</v>
      </c>
      <c r="K2966" s="107">
        <v>0</v>
      </c>
      <c r="L2966" s="105">
        <v>0</v>
      </c>
      <c r="M2966" s="105">
        <v>0</v>
      </c>
      <c r="N2966" s="106">
        <v>47460</v>
      </c>
      <c r="O2966" s="107">
        <v>0</v>
      </c>
      <c r="P2966" s="105">
        <v>42390</v>
      </c>
      <c r="Q2966" s="105">
        <v>0</v>
      </c>
      <c r="R2966" s="106">
        <v>57862</v>
      </c>
      <c r="S2966" s="107">
        <v>0</v>
      </c>
      <c r="T2966" s="105">
        <v>113204</v>
      </c>
      <c r="U2966" s="105">
        <v>0</v>
      </c>
      <c r="V2966" s="106">
        <v>39060</v>
      </c>
      <c r="W2966" s="107">
        <v>0</v>
      </c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1706</v>
      </c>
      <c r="B2967" s="111" t="s">
        <v>911</v>
      </c>
      <c r="C2967" s="112" t="s">
        <v>912</v>
      </c>
      <c r="D2967" s="21">
        <f t="shared" si="92"/>
        <v>3202160</v>
      </c>
      <c r="E2967" s="24">
        <f t="shared" si="93"/>
        <v>17580</v>
      </c>
      <c r="F2967" s="104">
        <v>362910</v>
      </c>
      <c r="G2967" s="104">
        <v>0</v>
      </c>
      <c r="H2967" s="105">
        <v>362910</v>
      </c>
      <c r="I2967" s="105">
        <v>0</v>
      </c>
      <c r="J2967" s="106">
        <v>370500</v>
      </c>
      <c r="K2967" s="107">
        <v>0</v>
      </c>
      <c r="L2967" s="105">
        <v>382930</v>
      </c>
      <c r="M2967" s="105">
        <v>0</v>
      </c>
      <c r="N2967" s="106">
        <v>365350</v>
      </c>
      <c r="O2967" s="107">
        <v>17130</v>
      </c>
      <c r="P2967" s="105">
        <v>397270</v>
      </c>
      <c r="Q2967" s="105">
        <v>0</v>
      </c>
      <c r="R2967" s="106">
        <v>387410</v>
      </c>
      <c r="S2967" s="107">
        <v>0</v>
      </c>
      <c r="T2967" s="105">
        <v>387410</v>
      </c>
      <c r="U2967" s="105">
        <v>0</v>
      </c>
      <c r="V2967" s="106">
        <v>387410</v>
      </c>
      <c r="W2967" s="107">
        <v>450</v>
      </c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1706</v>
      </c>
      <c r="B2968" s="111" t="s">
        <v>913</v>
      </c>
      <c r="C2968" s="112" t="s">
        <v>914</v>
      </c>
      <c r="D2968" s="21">
        <f t="shared" si="92"/>
        <v>1280340</v>
      </c>
      <c r="E2968" s="24">
        <f t="shared" si="93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>
        <v>168560</v>
      </c>
      <c r="K2968" s="107">
        <v>0</v>
      </c>
      <c r="L2968" s="105">
        <v>156130</v>
      </c>
      <c r="M2968" s="105">
        <v>0</v>
      </c>
      <c r="N2968" s="106">
        <v>156130</v>
      </c>
      <c r="O2968" s="107">
        <v>0</v>
      </c>
      <c r="P2968" s="105">
        <v>158340</v>
      </c>
      <c r="Q2968" s="105">
        <v>0</v>
      </c>
      <c r="R2968" s="106">
        <v>157540</v>
      </c>
      <c r="S2968" s="107">
        <v>0</v>
      </c>
      <c r="T2968" s="105">
        <v>157540</v>
      </c>
      <c r="U2968" s="105">
        <v>0</v>
      </c>
      <c r="V2968" s="106">
        <v>157540</v>
      </c>
      <c r="W2968" s="107">
        <v>0</v>
      </c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1706</v>
      </c>
      <c r="B2969" s="111" t="s">
        <v>915</v>
      </c>
      <c r="C2969" s="112" t="s">
        <v>916</v>
      </c>
      <c r="D2969" s="21">
        <f t="shared" si="92"/>
        <v>0</v>
      </c>
      <c r="E2969" s="24">
        <f t="shared" si="93"/>
        <v>0</v>
      </c>
      <c r="F2969" s="104"/>
      <c r="G2969" s="104"/>
      <c r="H2969" s="113"/>
      <c r="I2969" s="113"/>
      <c r="J2969" s="106"/>
      <c r="K2969" s="107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1706</v>
      </c>
      <c r="B2970" s="111" t="s">
        <v>917</v>
      </c>
      <c r="C2970" s="112" t="s">
        <v>918</v>
      </c>
      <c r="D2970" s="21">
        <f t="shared" si="92"/>
        <v>0</v>
      </c>
      <c r="E2970" s="24">
        <f t="shared" si="93"/>
        <v>0</v>
      </c>
      <c r="F2970" s="104"/>
      <c r="G2970" s="104"/>
      <c r="H2970" s="105"/>
      <c r="I2970" s="105"/>
      <c r="J2970" s="31"/>
      <c r="K2970" s="32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1706</v>
      </c>
      <c r="B2971" s="111" t="s">
        <v>919</v>
      </c>
      <c r="C2971" s="112" t="s">
        <v>920</v>
      </c>
      <c r="D2971" s="21">
        <f t="shared" si="92"/>
        <v>28360</v>
      </c>
      <c r="E2971" s="24">
        <f t="shared" si="93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1706</v>
      </c>
      <c r="B2972" s="111" t="s">
        <v>921</v>
      </c>
      <c r="C2972" s="112" t="s">
        <v>922</v>
      </c>
      <c r="D2972" s="21">
        <f t="shared" si="92"/>
        <v>226880</v>
      </c>
      <c r="E2972" s="24">
        <f t="shared" si="93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>
        <v>28360</v>
      </c>
      <c r="K2972" s="107">
        <v>0</v>
      </c>
      <c r="L2972" s="105">
        <v>28360</v>
      </c>
      <c r="M2972" s="105">
        <v>0</v>
      </c>
      <c r="N2972" s="106">
        <v>28360</v>
      </c>
      <c r="O2972" s="107">
        <v>0</v>
      </c>
      <c r="P2972" s="105">
        <v>28360</v>
      </c>
      <c r="Q2972" s="105">
        <v>0</v>
      </c>
      <c r="R2972" s="106">
        <v>28360</v>
      </c>
      <c r="S2972" s="107">
        <v>0</v>
      </c>
      <c r="T2972" s="105">
        <v>28360</v>
      </c>
      <c r="U2972" s="105">
        <v>0</v>
      </c>
      <c r="V2972" s="106">
        <v>28360</v>
      </c>
      <c r="W2972" s="107">
        <v>0</v>
      </c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1706</v>
      </c>
      <c r="B2973" s="111" t="s">
        <v>923</v>
      </c>
      <c r="C2973" s="112" t="s">
        <v>924</v>
      </c>
      <c r="D2973" s="21">
        <f t="shared" si="92"/>
        <v>0</v>
      </c>
      <c r="E2973" s="24">
        <f t="shared" si="93"/>
        <v>0</v>
      </c>
      <c r="F2973" s="104"/>
      <c r="G2973" s="104"/>
      <c r="H2973" s="113"/>
      <c r="I2973" s="113"/>
      <c r="J2973" s="106"/>
      <c r="K2973" s="107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1706</v>
      </c>
      <c r="B2974" s="111" t="s">
        <v>925</v>
      </c>
      <c r="C2974" s="112" t="s">
        <v>926</v>
      </c>
      <c r="D2974" s="21">
        <f t="shared" si="92"/>
        <v>0</v>
      </c>
      <c r="E2974" s="24">
        <f t="shared" si="93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1706</v>
      </c>
      <c r="B2975" s="111" t="s">
        <v>927</v>
      </c>
      <c r="C2975" s="112" t="s">
        <v>928</v>
      </c>
      <c r="D2975" s="21">
        <f t="shared" si="92"/>
        <v>0</v>
      </c>
      <c r="E2975" s="24">
        <f t="shared" si="93"/>
        <v>0</v>
      </c>
      <c r="F2975" s="104"/>
      <c r="G2975" s="104"/>
      <c r="H2975" s="105"/>
      <c r="I2975" s="105"/>
      <c r="J2975" s="31"/>
      <c r="K2975" s="32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1706</v>
      </c>
      <c r="B2976" s="111" t="s">
        <v>929</v>
      </c>
      <c r="C2976" s="112" t="s">
        <v>930</v>
      </c>
      <c r="D2976" s="21">
        <f t="shared" si="92"/>
        <v>0</v>
      </c>
      <c r="E2976" s="24">
        <f t="shared" si="93"/>
        <v>0</v>
      </c>
      <c r="F2976" s="104"/>
      <c r="G2976" s="104"/>
      <c r="H2976" s="113"/>
      <c r="I2976" s="113"/>
      <c r="J2976" s="106"/>
      <c r="K2976" s="107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1706</v>
      </c>
      <c r="B2977" s="111" t="s">
        <v>931</v>
      </c>
      <c r="C2977" s="112" t="s">
        <v>932</v>
      </c>
      <c r="D2977" s="21">
        <f t="shared" si="92"/>
        <v>0</v>
      </c>
      <c r="E2977" s="24">
        <f t="shared" si="93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1706</v>
      </c>
      <c r="B2978" s="111" t="s">
        <v>933</v>
      </c>
      <c r="C2978" s="112" t="s">
        <v>934</v>
      </c>
      <c r="D2978" s="21">
        <f t="shared" si="92"/>
        <v>11200</v>
      </c>
      <c r="E2978" s="24">
        <f t="shared" si="93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1706</v>
      </c>
      <c r="B2979" s="111" t="s">
        <v>935</v>
      </c>
      <c r="C2979" s="112" t="s">
        <v>936</v>
      </c>
      <c r="D2979" s="21">
        <f t="shared" si="92"/>
        <v>89600</v>
      </c>
      <c r="E2979" s="24">
        <f t="shared" si="93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>
        <v>11200</v>
      </c>
      <c r="K2979" s="32">
        <v>0</v>
      </c>
      <c r="L2979" s="113">
        <v>11200</v>
      </c>
      <c r="M2979" s="113">
        <v>0</v>
      </c>
      <c r="N2979" s="31">
        <v>11200</v>
      </c>
      <c r="O2979" s="32">
        <v>0</v>
      </c>
      <c r="P2979" s="113">
        <v>11200</v>
      </c>
      <c r="Q2979" s="113">
        <v>0</v>
      </c>
      <c r="R2979" s="31">
        <v>11200</v>
      </c>
      <c r="S2979" s="32">
        <v>0</v>
      </c>
      <c r="T2979" s="113">
        <v>11200</v>
      </c>
      <c r="U2979" s="113">
        <v>0</v>
      </c>
      <c r="V2979" s="31">
        <v>11200</v>
      </c>
      <c r="W2979" s="32">
        <v>0</v>
      </c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1706</v>
      </c>
      <c r="B2980" s="111" t="s">
        <v>937</v>
      </c>
      <c r="C2980" s="112" t="s">
        <v>938</v>
      </c>
      <c r="D2980" s="21">
        <f t="shared" si="92"/>
        <v>56160</v>
      </c>
      <c r="E2980" s="24">
        <f t="shared" si="93"/>
        <v>0</v>
      </c>
      <c r="F2980" s="104"/>
      <c r="G2980" s="104"/>
      <c r="H2980" s="105"/>
      <c r="I2980" s="105"/>
      <c r="J2980" s="31"/>
      <c r="K2980" s="32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1706</v>
      </c>
      <c r="B2981" s="111" t="s">
        <v>939</v>
      </c>
      <c r="C2981" s="112" t="s">
        <v>940</v>
      </c>
      <c r="D2981" s="21">
        <f t="shared" si="92"/>
        <v>475440</v>
      </c>
      <c r="E2981" s="24">
        <f t="shared" si="93"/>
        <v>28240</v>
      </c>
      <c r="F2981" s="104">
        <v>62160</v>
      </c>
      <c r="G2981" s="104">
        <v>0</v>
      </c>
      <c r="H2981" s="113">
        <v>56160</v>
      </c>
      <c r="I2981" s="113">
        <v>4080</v>
      </c>
      <c r="J2981" s="106">
        <v>56160</v>
      </c>
      <c r="K2981" s="107">
        <v>0</v>
      </c>
      <c r="L2981" s="113">
        <v>56160</v>
      </c>
      <c r="M2981" s="113">
        <v>1680</v>
      </c>
      <c r="N2981" s="31">
        <v>56160</v>
      </c>
      <c r="O2981" s="32">
        <v>3440</v>
      </c>
      <c r="P2981" s="105">
        <v>56160</v>
      </c>
      <c r="Q2981" s="105">
        <v>9200</v>
      </c>
      <c r="R2981" s="31">
        <v>59040</v>
      </c>
      <c r="S2981" s="32">
        <v>2000</v>
      </c>
      <c r="T2981" s="113">
        <v>52320</v>
      </c>
      <c r="U2981" s="113">
        <v>5840</v>
      </c>
      <c r="V2981" s="31">
        <v>77280</v>
      </c>
      <c r="W2981" s="32">
        <v>2000</v>
      </c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1706</v>
      </c>
      <c r="B2982" s="111" t="s">
        <v>941</v>
      </c>
      <c r="C2982" s="112" t="s">
        <v>1610</v>
      </c>
      <c r="D2982" s="21">
        <f t="shared" si="92"/>
        <v>0</v>
      </c>
      <c r="E2982" s="24">
        <f t="shared" si="93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1706</v>
      </c>
      <c r="B2983" s="111" t="s">
        <v>1611</v>
      </c>
      <c r="C2983" s="112" t="s">
        <v>1612</v>
      </c>
      <c r="D2983" s="21">
        <f t="shared" si="92"/>
        <v>0</v>
      </c>
      <c r="E2983" s="24">
        <f t="shared" si="93"/>
        <v>0</v>
      </c>
      <c r="F2983" s="104"/>
      <c r="G2983" s="104"/>
      <c r="H2983" s="105"/>
      <c r="I2983" s="105"/>
      <c r="J2983" s="31"/>
      <c r="K2983" s="32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1706</v>
      </c>
      <c r="B2984" s="111" t="s">
        <v>942</v>
      </c>
      <c r="C2984" s="112" t="s">
        <v>943</v>
      </c>
      <c r="D2984" s="21">
        <f t="shared" si="92"/>
        <v>39403.18</v>
      </c>
      <c r="E2984" s="24">
        <f t="shared" si="93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1706</v>
      </c>
      <c r="B2985" s="111" t="s">
        <v>944</v>
      </c>
      <c r="C2985" s="112" t="s">
        <v>945</v>
      </c>
      <c r="D2985" s="21">
        <f t="shared" si="92"/>
        <v>361799.51</v>
      </c>
      <c r="E2985" s="24">
        <f t="shared" si="93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106">
        <v>39403.18</v>
      </c>
      <c r="K2985" s="107">
        <v>0</v>
      </c>
      <c r="L2985" s="113">
        <v>37880.800000000003</v>
      </c>
      <c r="M2985" s="113">
        <v>0</v>
      </c>
      <c r="N2985" s="31">
        <v>37461.4</v>
      </c>
      <c r="O2985" s="32">
        <v>0</v>
      </c>
      <c r="P2985" s="105">
        <v>37003.4</v>
      </c>
      <c r="Q2985" s="105">
        <v>0</v>
      </c>
      <c r="R2985" s="31">
        <v>37106.519999999997</v>
      </c>
      <c r="S2985" s="32">
        <v>0</v>
      </c>
      <c r="T2985" s="113">
        <v>37018.199999999997</v>
      </c>
      <c r="U2985" s="113">
        <v>0</v>
      </c>
      <c r="V2985" s="31">
        <v>40122.6</v>
      </c>
      <c r="W2985" s="32">
        <v>0</v>
      </c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1706</v>
      </c>
      <c r="B2986" s="111" t="s">
        <v>946</v>
      </c>
      <c r="C2986" s="112" t="s">
        <v>947</v>
      </c>
      <c r="D2986" s="21">
        <f t="shared" si="92"/>
        <v>459885.51000000007</v>
      </c>
      <c r="E2986" s="24">
        <f t="shared" si="93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>
        <v>59104.77</v>
      </c>
      <c r="K2986" s="32">
        <v>0</v>
      </c>
      <c r="L2986" s="113">
        <v>56821.2</v>
      </c>
      <c r="M2986" s="113">
        <v>0</v>
      </c>
      <c r="N2986" s="31">
        <v>56192.1</v>
      </c>
      <c r="O2986" s="32">
        <v>0</v>
      </c>
      <c r="P2986" s="113">
        <v>55505.1</v>
      </c>
      <c r="Q2986" s="113">
        <v>0</v>
      </c>
      <c r="R2986" s="31">
        <v>55659.78</v>
      </c>
      <c r="S2986" s="32">
        <v>0</v>
      </c>
      <c r="T2986" s="113">
        <v>55527.3</v>
      </c>
      <c r="U2986" s="113">
        <v>0</v>
      </c>
      <c r="V2986" s="31">
        <v>60183.9</v>
      </c>
      <c r="W2986" s="32">
        <v>0</v>
      </c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1706</v>
      </c>
      <c r="B2987" s="111" t="s">
        <v>948</v>
      </c>
      <c r="C2987" s="112" t="s">
        <v>949</v>
      </c>
      <c r="D2987" s="21">
        <f t="shared" si="92"/>
        <v>47782.62</v>
      </c>
      <c r="E2987" s="24">
        <f t="shared" si="93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>
        <v>5843.4</v>
      </c>
      <c r="K2987" s="32">
        <v>0</v>
      </c>
      <c r="L2987" s="113">
        <v>5843.4</v>
      </c>
      <c r="M2987" s="113">
        <v>0</v>
      </c>
      <c r="N2987" s="31">
        <v>5843.4</v>
      </c>
      <c r="O2987" s="32">
        <v>0</v>
      </c>
      <c r="P2987" s="113">
        <v>5843.4</v>
      </c>
      <c r="Q2987" s="113">
        <v>0</v>
      </c>
      <c r="R2987" s="31">
        <v>5843.4</v>
      </c>
      <c r="S2987" s="32">
        <v>0</v>
      </c>
      <c r="T2987" s="113">
        <v>5843.4</v>
      </c>
      <c r="U2987" s="113">
        <v>0</v>
      </c>
      <c r="V2987" s="31">
        <v>6121.5</v>
      </c>
      <c r="W2987" s="32">
        <v>0</v>
      </c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1706</v>
      </c>
      <c r="B2988" s="111" t="s">
        <v>950</v>
      </c>
      <c r="C2988" s="112" t="s">
        <v>951</v>
      </c>
      <c r="D2988" s="21">
        <f t="shared" si="92"/>
        <v>16657</v>
      </c>
      <c r="E2988" s="24">
        <f t="shared" si="93"/>
        <v>0</v>
      </c>
      <c r="F2988" s="104"/>
      <c r="G2988" s="104"/>
      <c r="H2988" s="113">
        <v>600</v>
      </c>
      <c r="I2988" s="113">
        <v>0</v>
      </c>
      <c r="J2988" s="31">
        <v>750</v>
      </c>
      <c r="K2988" s="32">
        <v>0</v>
      </c>
      <c r="L2988" s="113">
        <v>450</v>
      </c>
      <c r="M2988" s="113">
        <v>0</v>
      </c>
      <c r="N2988" s="31">
        <v>75</v>
      </c>
      <c r="O2988" s="32">
        <v>0</v>
      </c>
      <c r="P2988" s="113">
        <v>75</v>
      </c>
      <c r="Q2988" s="113">
        <v>0</v>
      </c>
      <c r="R2988" s="31">
        <v>750</v>
      </c>
      <c r="S2988" s="32">
        <v>0</v>
      </c>
      <c r="T2988" s="113">
        <v>750</v>
      </c>
      <c r="U2988" s="113">
        <v>0</v>
      </c>
      <c r="V2988" s="31">
        <v>375</v>
      </c>
      <c r="W2988" s="32">
        <v>0</v>
      </c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1706</v>
      </c>
      <c r="B2989" s="111" t="s">
        <v>952</v>
      </c>
      <c r="C2989" s="112" t="s">
        <v>953</v>
      </c>
      <c r="D2989" s="21">
        <f t="shared" si="92"/>
        <v>198555</v>
      </c>
      <c r="E2989" s="24">
        <f t="shared" si="93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31">
        <v>13582</v>
      </c>
      <c r="K2989" s="32">
        <v>0</v>
      </c>
      <c r="L2989" s="105">
        <v>35414</v>
      </c>
      <c r="M2989" s="105">
        <v>0</v>
      </c>
      <c r="N2989" s="106">
        <v>21084</v>
      </c>
      <c r="O2989" s="107">
        <v>0</v>
      </c>
      <c r="P2989" s="113">
        <v>20616</v>
      </c>
      <c r="Q2989" s="113">
        <v>0</v>
      </c>
      <c r="R2989" s="106">
        <v>22454</v>
      </c>
      <c r="S2989" s="107">
        <v>0</v>
      </c>
      <c r="T2989" s="105">
        <v>35138</v>
      </c>
      <c r="U2989" s="105">
        <v>0</v>
      </c>
      <c r="V2989" s="106">
        <v>36426</v>
      </c>
      <c r="W2989" s="107">
        <v>0</v>
      </c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1706</v>
      </c>
      <c r="B2990" s="111" t="s">
        <v>954</v>
      </c>
      <c r="C2990" s="112" t="s">
        <v>955</v>
      </c>
      <c r="D2990" s="21">
        <f t="shared" si="92"/>
        <v>0</v>
      </c>
      <c r="E2990" s="24">
        <f t="shared" si="93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1706</v>
      </c>
      <c r="B2991" s="111" t="s">
        <v>956</v>
      </c>
      <c r="C2991" s="112" t="s">
        <v>1613</v>
      </c>
      <c r="D2991" s="21">
        <f t="shared" si="92"/>
        <v>0</v>
      </c>
      <c r="E2991" s="24">
        <f t="shared" si="93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1706</v>
      </c>
      <c r="B2992" s="111" t="s">
        <v>957</v>
      </c>
      <c r="C2992" s="112" t="s">
        <v>1684</v>
      </c>
      <c r="D2992" s="21">
        <f t="shared" si="92"/>
        <v>4500</v>
      </c>
      <c r="E2992" s="24">
        <f t="shared" si="93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1706</v>
      </c>
      <c r="B2993" s="111" t="s">
        <v>958</v>
      </c>
      <c r="C2993" s="112" t="s">
        <v>1685</v>
      </c>
      <c r="D2993" s="21">
        <f t="shared" si="92"/>
        <v>66176.84</v>
      </c>
      <c r="E2993" s="24">
        <f t="shared" si="93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>
        <v>4500</v>
      </c>
      <c r="K2993" s="107">
        <v>0</v>
      </c>
      <c r="L2993" s="105">
        <v>5500</v>
      </c>
      <c r="M2993" s="105">
        <v>0</v>
      </c>
      <c r="N2993" s="106">
        <v>7000</v>
      </c>
      <c r="O2993" s="107">
        <v>0</v>
      </c>
      <c r="P2993" s="105">
        <v>7000</v>
      </c>
      <c r="Q2993" s="105">
        <v>0</v>
      </c>
      <c r="R2993" s="106">
        <v>7000</v>
      </c>
      <c r="S2993" s="107">
        <v>0</v>
      </c>
      <c r="T2993" s="105">
        <v>9500</v>
      </c>
      <c r="U2993" s="105">
        <v>0</v>
      </c>
      <c r="V2993" s="106">
        <v>9000</v>
      </c>
      <c r="W2993" s="107">
        <v>0</v>
      </c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1706</v>
      </c>
      <c r="B2994" s="111" t="s">
        <v>959</v>
      </c>
      <c r="C2994" s="112" t="s">
        <v>960</v>
      </c>
      <c r="D2994" s="21">
        <f t="shared" si="92"/>
        <v>0</v>
      </c>
      <c r="E2994" s="24">
        <f t="shared" si="93"/>
        <v>0</v>
      </c>
      <c r="F2994" s="104"/>
      <c r="G2994" s="104"/>
      <c r="H2994" s="113"/>
      <c r="I2994" s="113"/>
      <c r="J2994" s="106"/>
      <c r="K2994" s="107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1706</v>
      </c>
      <c r="B2995" s="111" t="s">
        <v>961</v>
      </c>
      <c r="C2995" s="112" t="s">
        <v>962</v>
      </c>
      <c r="D2995" s="21">
        <f t="shared" si="92"/>
        <v>0</v>
      </c>
      <c r="E2995" s="24">
        <f t="shared" si="93"/>
        <v>0</v>
      </c>
      <c r="F2995" s="104"/>
      <c r="G2995" s="104"/>
      <c r="H2995" s="105"/>
      <c r="I2995" s="105"/>
      <c r="J2995" s="31"/>
      <c r="K2995" s="32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1706</v>
      </c>
      <c r="B2996" s="111" t="s">
        <v>963</v>
      </c>
      <c r="C2996" s="112" t="s">
        <v>1686</v>
      </c>
      <c r="D2996" s="21">
        <f t="shared" si="92"/>
        <v>571850</v>
      </c>
      <c r="E2996" s="24">
        <f t="shared" si="93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>
        <v>571850</v>
      </c>
      <c r="Q2996" s="105">
        <v>0</v>
      </c>
      <c r="R2996" s="106">
        <v>0</v>
      </c>
      <c r="S2996" s="107">
        <v>0</v>
      </c>
      <c r="T2996" s="105">
        <v>0</v>
      </c>
      <c r="U2996" s="105">
        <v>0</v>
      </c>
      <c r="V2996" s="106">
        <v>0</v>
      </c>
      <c r="W2996" s="107">
        <v>0</v>
      </c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1706</v>
      </c>
      <c r="B2997" s="111" t="s">
        <v>964</v>
      </c>
      <c r="C2997" s="112" t="s">
        <v>1687</v>
      </c>
      <c r="D2997" s="21">
        <f t="shared" si="92"/>
        <v>0</v>
      </c>
      <c r="E2997" s="24">
        <f t="shared" si="93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1706</v>
      </c>
      <c r="B2998" s="111" t="s">
        <v>965</v>
      </c>
      <c r="C2998" s="112" t="s">
        <v>966</v>
      </c>
      <c r="D2998" s="21">
        <f t="shared" si="92"/>
        <v>0</v>
      </c>
      <c r="E2998" s="24">
        <f t="shared" si="93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1706</v>
      </c>
      <c r="B2999" s="111" t="s">
        <v>967</v>
      </c>
      <c r="C2999" s="112" t="s">
        <v>968</v>
      </c>
      <c r="D2999" s="21">
        <f t="shared" si="92"/>
        <v>455300</v>
      </c>
      <c r="E2999" s="24">
        <f t="shared" si="93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1706</v>
      </c>
      <c r="B3000" s="111" t="s">
        <v>969</v>
      </c>
      <c r="C3000" s="112" t="s">
        <v>970</v>
      </c>
      <c r="D3000" s="21">
        <f t="shared" si="92"/>
        <v>3763800</v>
      </c>
      <c r="E3000" s="24">
        <f t="shared" si="93"/>
        <v>993030</v>
      </c>
      <c r="F3000" s="104">
        <v>448600</v>
      </c>
      <c r="G3000" s="104">
        <v>0</v>
      </c>
      <c r="H3000" s="105">
        <v>458500</v>
      </c>
      <c r="I3000" s="105">
        <v>0</v>
      </c>
      <c r="J3000" s="106">
        <v>455300</v>
      </c>
      <c r="K3000" s="107">
        <v>0</v>
      </c>
      <c r="L3000" s="105">
        <v>455300</v>
      </c>
      <c r="M3000" s="105">
        <v>100</v>
      </c>
      <c r="N3000" s="106">
        <v>455400</v>
      </c>
      <c r="O3000" s="107">
        <v>0</v>
      </c>
      <c r="P3000" s="105">
        <v>455400</v>
      </c>
      <c r="Q3000" s="105">
        <v>571850</v>
      </c>
      <c r="R3000" s="106">
        <v>455400</v>
      </c>
      <c r="S3000" s="107">
        <v>0</v>
      </c>
      <c r="T3000" s="105">
        <v>455800</v>
      </c>
      <c r="U3000" s="105">
        <v>421080</v>
      </c>
      <c r="V3000" s="106">
        <v>457000</v>
      </c>
      <c r="W3000" s="107">
        <v>0</v>
      </c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1706</v>
      </c>
      <c r="B3001" s="111" t="s">
        <v>971</v>
      </c>
      <c r="C3001" s="112" t="s">
        <v>972</v>
      </c>
      <c r="D3001" s="21">
        <f t="shared" si="92"/>
        <v>984600</v>
      </c>
      <c r="E3001" s="24">
        <f t="shared" si="93"/>
        <v>14400</v>
      </c>
      <c r="F3001" s="104">
        <v>125600</v>
      </c>
      <c r="G3001" s="104">
        <v>0</v>
      </c>
      <c r="H3001" s="113">
        <v>122400</v>
      </c>
      <c r="I3001" s="113">
        <v>4900</v>
      </c>
      <c r="J3001" s="106">
        <v>122400</v>
      </c>
      <c r="K3001" s="107">
        <v>0</v>
      </c>
      <c r="L3001" s="113">
        <v>122400</v>
      </c>
      <c r="M3001" s="113">
        <v>900</v>
      </c>
      <c r="N3001" s="31">
        <v>122400</v>
      </c>
      <c r="O3001" s="32">
        <v>700</v>
      </c>
      <c r="P3001" s="105">
        <v>122400</v>
      </c>
      <c r="Q3001" s="105">
        <v>5000</v>
      </c>
      <c r="R3001" s="31">
        <v>122400</v>
      </c>
      <c r="S3001" s="32">
        <v>2000</v>
      </c>
      <c r="T3001" s="113">
        <v>121500</v>
      </c>
      <c r="U3001" s="113">
        <v>900</v>
      </c>
      <c r="V3001" s="31">
        <v>125500</v>
      </c>
      <c r="W3001" s="32">
        <v>0</v>
      </c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1706</v>
      </c>
      <c r="B3002" s="111" t="s">
        <v>973</v>
      </c>
      <c r="C3002" s="112" t="s">
        <v>974</v>
      </c>
      <c r="D3002" s="21">
        <f t="shared" si="92"/>
        <v>0</v>
      </c>
      <c r="E3002" s="24">
        <f t="shared" si="93"/>
        <v>0</v>
      </c>
      <c r="F3002" s="104"/>
      <c r="G3002" s="104"/>
      <c r="H3002" s="105"/>
      <c r="I3002" s="105"/>
      <c r="J3002" s="31"/>
      <c r="K3002" s="32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1706</v>
      </c>
      <c r="B3003" s="111" t="s">
        <v>975</v>
      </c>
      <c r="C3003" s="112" t="s">
        <v>1614</v>
      </c>
      <c r="D3003" s="21">
        <f t="shared" si="92"/>
        <v>0</v>
      </c>
      <c r="E3003" s="24">
        <f t="shared" si="93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1706</v>
      </c>
      <c r="B3004" s="111" t="s">
        <v>976</v>
      </c>
      <c r="C3004" s="112" t="s">
        <v>1615</v>
      </c>
      <c r="D3004" s="21">
        <f t="shared" si="92"/>
        <v>21114</v>
      </c>
      <c r="E3004" s="24">
        <f t="shared" si="93"/>
        <v>0</v>
      </c>
      <c r="F3004" s="104"/>
      <c r="G3004" s="104"/>
      <c r="H3004" s="105"/>
      <c r="I3004" s="105"/>
      <c r="J3004" s="106"/>
      <c r="K3004" s="107"/>
      <c r="L3004" s="105">
        <v>20800</v>
      </c>
      <c r="M3004" s="105">
        <v>0</v>
      </c>
      <c r="N3004" s="106">
        <v>0</v>
      </c>
      <c r="O3004" s="107">
        <v>0</v>
      </c>
      <c r="P3004" s="105">
        <v>314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1706</v>
      </c>
      <c r="B3005" s="111" t="s">
        <v>977</v>
      </c>
      <c r="C3005" s="112" t="s">
        <v>978</v>
      </c>
      <c r="D3005" s="21">
        <f t="shared" si="92"/>
        <v>0</v>
      </c>
      <c r="E3005" s="24">
        <f t="shared" si="93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1706</v>
      </c>
      <c r="B3006" s="111" t="s">
        <v>979</v>
      </c>
      <c r="C3006" s="112" t="s">
        <v>980</v>
      </c>
      <c r="D3006" s="21">
        <f t="shared" si="92"/>
        <v>0</v>
      </c>
      <c r="E3006" s="24">
        <f t="shared" si="93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1706</v>
      </c>
      <c r="B3007" s="111" t="s">
        <v>981</v>
      </c>
      <c r="C3007" s="112" t="s">
        <v>982</v>
      </c>
      <c r="D3007" s="21">
        <f t="shared" si="92"/>
        <v>0</v>
      </c>
      <c r="E3007" s="24">
        <f t="shared" si="93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1706</v>
      </c>
      <c r="B3008" s="111" t="s">
        <v>983</v>
      </c>
      <c r="C3008" s="112" t="s">
        <v>1616</v>
      </c>
      <c r="D3008" s="21">
        <f t="shared" si="92"/>
        <v>0</v>
      </c>
      <c r="E3008" s="24">
        <f t="shared" si="93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1706</v>
      </c>
      <c r="B3009" s="111" t="s">
        <v>984</v>
      </c>
      <c r="C3009" s="112" t="s">
        <v>1617</v>
      </c>
      <c r="D3009" s="21">
        <f t="shared" si="92"/>
        <v>0</v>
      </c>
      <c r="E3009" s="24">
        <f t="shared" si="93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1706</v>
      </c>
      <c r="B3010" s="111" t="s">
        <v>985</v>
      </c>
      <c r="C3010" s="112" t="s">
        <v>1618</v>
      </c>
      <c r="D3010" s="21">
        <f t="shared" si="92"/>
        <v>0</v>
      </c>
      <c r="E3010" s="24">
        <f t="shared" si="93"/>
        <v>0</v>
      </c>
      <c r="F3010" s="104"/>
      <c r="G3010" s="104"/>
      <c r="H3010" s="113"/>
      <c r="I3010" s="113"/>
      <c r="J3010" s="106"/>
      <c r="K3010" s="107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1706</v>
      </c>
      <c r="B3011" s="111" t="s">
        <v>986</v>
      </c>
      <c r="C3011" s="112" t="s">
        <v>1619</v>
      </c>
      <c r="D3011" s="21">
        <f t="shared" ref="D3011:D3074" si="94">F3011+H3011+J3012+L3011+N3011+P3011+R3011+T3011+V3011+X3011+Z3011+AB3011</f>
        <v>0</v>
      </c>
      <c r="E3011" s="24">
        <f t="shared" ref="E3011:E3074" si="95">G3011+I3011+K3012+M3011+O3011+Q3011+S3011+U3011+W3011+Y3011+AA3011+AC3011</f>
        <v>0</v>
      </c>
      <c r="F3011" s="104"/>
      <c r="G3011" s="104"/>
      <c r="H3011" s="105"/>
      <c r="I3011" s="105"/>
      <c r="J3011" s="31"/>
      <c r="K3011" s="32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1706</v>
      </c>
      <c r="B3012" s="111" t="s">
        <v>987</v>
      </c>
      <c r="C3012" s="112" t="s">
        <v>988</v>
      </c>
      <c r="D3012" s="21">
        <f t="shared" si="94"/>
        <v>0</v>
      </c>
      <c r="E3012" s="24">
        <f t="shared" si="95"/>
        <v>0</v>
      </c>
      <c r="F3012" s="104"/>
      <c r="G3012" s="104"/>
      <c r="H3012" s="113"/>
      <c r="I3012" s="113"/>
      <c r="J3012" s="106"/>
      <c r="K3012" s="107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1706</v>
      </c>
      <c r="B3013" s="111" t="s">
        <v>989</v>
      </c>
      <c r="C3013" s="112" t="s">
        <v>990</v>
      </c>
      <c r="D3013" s="21">
        <f t="shared" si="94"/>
        <v>0</v>
      </c>
      <c r="E3013" s="24">
        <f t="shared" si="95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1706</v>
      </c>
      <c r="B3014" s="111" t="s">
        <v>991</v>
      </c>
      <c r="C3014" s="112" t="s">
        <v>992</v>
      </c>
      <c r="D3014" s="21">
        <f t="shared" si="94"/>
        <v>0</v>
      </c>
      <c r="E3014" s="24">
        <f t="shared" si="95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1706</v>
      </c>
      <c r="B3015" s="111" t="s">
        <v>993</v>
      </c>
      <c r="C3015" s="112" t="s">
        <v>994</v>
      </c>
      <c r="D3015" s="21">
        <f t="shared" si="94"/>
        <v>0</v>
      </c>
      <c r="E3015" s="24">
        <f t="shared" si="95"/>
        <v>0</v>
      </c>
      <c r="F3015" s="104"/>
      <c r="G3015" s="104"/>
      <c r="H3015" s="105"/>
      <c r="I3015" s="105"/>
      <c r="J3015" s="31"/>
      <c r="K3015" s="32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1706</v>
      </c>
      <c r="B3016" s="111" t="s">
        <v>995</v>
      </c>
      <c r="C3016" s="112" t="s">
        <v>982</v>
      </c>
      <c r="D3016" s="21">
        <f t="shared" si="94"/>
        <v>0</v>
      </c>
      <c r="E3016" s="24">
        <f t="shared" si="95"/>
        <v>0</v>
      </c>
      <c r="F3016" s="104"/>
      <c r="G3016" s="104"/>
      <c r="H3016" s="113"/>
      <c r="I3016" s="113"/>
      <c r="J3016" s="106"/>
      <c r="K3016" s="107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1706</v>
      </c>
      <c r="B3017" s="111" t="s">
        <v>996</v>
      </c>
      <c r="C3017" s="112" t="s">
        <v>1688</v>
      </c>
      <c r="D3017" s="21">
        <f t="shared" si="94"/>
        <v>0</v>
      </c>
      <c r="E3017" s="24">
        <f t="shared" si="95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1706</v>
      </c>
      <c r="B3018" s="111" t="s">
        <v>997</v>
      </c>
      <c r="C3018" s="112" t="s">
        <v>1689</v>
      </c>
      <c r="D3018" s="21">
        <f t="shared" si="94"/>
        <v>0</v>
      </c>
      <c r="E3018" s="24">
        <f t="shared" si="95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1706</v>
      </c>
      <c r="B3019" s="111" t="s">
        <v>998</v>
      </c>
      <c r="C3019" s="112" t="s">
        <v>1690</v>
      </c>
      <c r="D3019" s="21">
        <f t="shared" si="94"/>
        <v>0</v>
      </c>
      <c r="E3019" s="24">
        <f t="shared" si="95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1706</v>
      </c>
      <c r="B3020" s="111" t="s">
        <v>999</v>
      </c>
      <c r="C3020" s="112" t="s">
        <v>1691</v>
      </c>
      <c r="D3020" s="21">
        <f t="shared" si="94"/>
        <v>0</v>
      </c>
      <c r="E3020" s="24">
        <f t="shared" si="95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1706</v>
      </c>
      <c r="B3021" s="111" t="s">
        <v>1000</v>
      </c>
      <c r="C3021" s="112" t="s">
        <v>1620</v>
      </c>
      <c r="D3021" s="21">
        <f t="shared" si="94"/>
        <v>0</v>
      </c>
      <c r="E3021" s="24">
        <f t="shared" si="95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1706</v>
      </c>
      <c r="B3022" s="111" t="s">
        <v>1001</v>
      </c>
      <c r="C3022" s="112" t="s">
        <v>1002</v>
      </c>
      <c r="D3022" s="21">
        <f t="shared" si="94"/>
        <v>7600</v>
      </c>
      <c r="E3022" s="24">
        <f t="shared" si="95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1706</v>
      </c>
      <c r="B3023" s="111" t="s">
        <v>1003</v>
      </c>
      <c r="C3023" s="112" t="s">
        <v>1621</v>
      </c>
      <c r="D3023" s="21">
        <f t="shared" si="94"/>
        <v>137849.9</v>
      </c>
      <c r="E3023" s="24">
        <f t="shared" si="95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31">
        <v>7600</v>
      </c>
      <c r="K3023" s="32">
        <v>0</v>
      </c>
      <c r="L3023" s="105">
        <v>3488</v>
      </c>
      <c r="M3023" s="105">
        <v>0</v>
      </c>
      <c r="N3023" s="106">
        <v>17424</v>
      </c>
      <c r="O3023" s="107">
        <v>0</v>
      </c>
      <c r="P3023" s="113">
        <v>15000</v>
      </c>
      <c r="Q3023" s="113">
        <v>0</v>
      </c>
      <c r="R3023" s="106">
        <v>23509</v>
      </c>
      <c r="S3023" s="107">
        <v>0</v>
      </c>
      <c r="T3023" s="105">
        <v>16000</v>
      </c>
      <c r="U3023" s="105">
        <v>0</v>
      </c>
      <c r="V3023" s="106">
        <v>0</v>
      </c>
      <c r="W3023" s="107">
        <v>0</v>
      </c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1706</v>
      </c>
      <c r="B3024" s="111" t="s">
        <v>1004</v>
      </c>
      <c r="C3024" s="112" t="s">
        <v>1622</v>
      </c>
      <c r="D3024" s="21">
        <f t="shared" si="94"/>
        <v>0</v>
      </c>
      <c r="E3024" s="24">
        <f t="shared" si="95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1706</v>
      </c>
      <c r="B3025" s="111" t="s">
        <v>1005</v>
      </c>
      <c r="C3025" s="112" t="s">
        <v>1623</v>
      </c>
      <c r="D3025" s="21">
        <f t="shared" si="94"/>
        <v>0</v>
      </c>
      <c r="E3025" s="24">
        <f t="shared" si="95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1706</v>
      </c>
      <c r="B3026" s="111" t="s">
        <v>1006</v>
      </c>
      <c r="C3026" s="112" t="s">
        <v>1007</v>
      </c>
      <c r="D3026" s="21">
        <f t="shared" si="94"/>
        <v>1840</v>
      </c>
      <c r="E3026" s="24">
        <f t="shared" si="95"/>
        <v>0</v>
      </c>
      <c r="F3026" s="104"/>
      <c r="G3026" s="104"/>
      <c r="H3026" s="113"/>
      <c r="I3026" s="113"/>
      <c r="J3026" s="106"/>
      <c r="K3026" s="107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1706</v>
      </c>
      <c r="B3027" s="111" t="s">
        <v>1008</v>
      </c>
      <c r="C3027" s="112" t="s">
        <v>1009</v>
      </c>
      <c r="D3027" s="21">
        <f t="shared" si="94"/>
        <v>6560</v>
      </c>
      <c r="E3027" s="24">
        <f t="shared" si="95"/>
        <v>0</v>
      </c>
      <c r="F3027" s="104"/>
      <c r="G3027" s="104"/>
      <c r="H3027" s="113">
        <v>4480</v>
      </c>
      <c r="I3027" s="113">
        <v>0</v>
      </c>
      <c r="J3027" s="31">
        <v>1840</v>
      </c>
      <c r="K3027" s="32">
        <v>0</v>
      </c>
      <c r="L3027" s="113">
        <v>1840</v>
      </c>
      <c r="M3027" s="113">
        <v>0</v>
      </c>
      <c r="N3027" s="31">
        <v>0</v>
      </c>
      <c r="O3027" s="32">
        <v>0</v>
      </c>
      <c r="P3027" s="113">
        <v>0</v>
      </c>
      <c r="Q3027" s="113">
        <v>0</v>
      </c>
      <c r="R3027" s="31">
        <v>240</v>
      </c>
      <c r="S3027" s="32">
        <v>0</v>
      </c>
      <c r="T3027" s="113">
        <v>0</v>
      </c>
      <c r="U3027" s="113">
        <v>0</v>
      </c>
      <c r="V3027" s="31">
        <v>0</v>
      </c>
      <c r="W3027" s="32">
        <v>0</v>
      </c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1706</v>
      </c>
      <c r="B3028" s="111" t="s">
        <v>1010</v>
      </c>
      <c r="C3028" s="112" t="s">
        <v>1011</v>
      </c>
      <c r="D3028" s="21">
        <f t="shared" si="94"/>
        <v>2550</v>
      </c>
      <c r="E3028" s="24">
        <f t="shared" si="95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1706</v>
      </c>
      <c r="B3029" s="111" t="s">
        <v>1012</v>
      </c>
      <c r="C3029" s="112" t="s">
        <v>1013</v>
      </c>
      <c r="D3029" s="21">
        <f t="shared" si="94"/>
        <v>13290</v>
      </c>
      <c r="E3029" s="24">
        <f t="shared" si="95"/>
        <v>0</v>
      </c>
      <c r="F3029" s="104"/>
      <c r="G3029" s="104"/>
      <c r="H3029" s="113">
        <v>3590</v>
      </c>
      <c r="I3029" s="113">
        <v>0</v>
      </c>
      <c r="J3029" s="31">
        <v>2550</v>
      </c>
      <c r="K3029" s="32">
        <v>0</v>
      </c>
      <c r="L3029" s="113">
        <v>8000</v>
      </c>
      <c r="M3029" s="113">
        <v>0</v>
      </c>
      <c r="N3029" s="31">
        <v>0</v>
      </c>
      <c r="O3029" s="32">
        <v>0</v>
      </c>
      <c r="P3029" s="113">
        <v>0</v>
      </c>
      <c r="Q3029" s="113">
        <v>0</v>
      </c>
      <c r="R3029" s="31">
        <v>1700</v>
      </c>
      <c r="S3029" s="32">
        <v>0</v>
      </c>
      <c r="T3029" s="113">
        <v>0</v>
      </c>
      <c r="U3029" s="113">
        <v>0</v>
      </c>
      <c r="V3029" s="31">
        <v>0</v>
      </c>
      <c r="W3029" s="32">
        <v>0</v>
      </c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1706</v>
      </c>
      <c r="B3030" s="111" t="s">
        <v>1014</v>
      </c>
      <c r="C3030" s="112" t="s">
        <v>1015</v>
      </c>
      <c r="D3030" s="21">
        <f t="shared" si="94"/>
        <v>8228.02</v>
      </c>
      <c r="E3030" s="24">
        <f t="shared" si="95"/>
        <v>0</v>
      </c>
      <c r="F3030" s="104"/>
      <c r="G3030" s="104"/>
      <c r="H3030" s="105"/>
      <c r="I3030" s="105"/>
      <c r="J3030" s="31"/>
      <c r="K3030" s="32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1706</v>
      </c>
      <c r="B3031" s="111" t="s">
        <v>1016</v>
      </c>
      <c r="C3031" s="112" t="s">
        <v>1017</v>
      </c>
      <c r="D3031" s="21">
        <f t="shared" si="94"/>
        <v>72442</v>
      </c>
      <c r="E3031" s="24">
        <f t="shared" si="95"/>
        <v>0</v>
      </c>
      <c r="F3031" s="104"/>
      <c r="G3031" s="104"/>
      <c r="H3031" s="105">
        <v>2375</v>
      </c>
      <c r="I3031" s="105">
        <v>0</v>
      </c>
      <c r="J3031" s="106">
        <v>8228.02</v>
      </c>
      <c r="K3031" s="107">
        <v>0</v>
      </c>
      <c r="L3031" s="105">
        <v>11016</v>
      </c>
      <c r="M3031" s="105">
        <v>0</v>
      </c>
      <c r="N3031" s="106">
        <v>0</v>
      </c>
      <c r="O3031" s="107">
        <v>0</v>
      </c>
      <c r="P3031" s="105">
        <v>0</v>
      </c>
      <c r="Q3031" s="105">
        <v>0</v>
      </c>
      <c r="R3031" s="106">
        <v>1496</v>
      </c>
      <c r="S3031" s="107">
        <v>0</v>
      </c>
      <c r="T3031" s="105">
        <v>0</v>
      </c>
      <c r="U3031" s="105">
        <v>0</v>
      </c>
      <c r="V3031" s="106">
        <v>0</v>
      </c>
      <c r="W3031" s="107">
        <v>0</v>
      </c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1706</v>
      </c>
      <c r="B3032" s="111" t="s">
        <v>1018</v>
      </c>
      <c r="C3032" s="112" t="s">
        <v>1019</v>
      </c>
      <c r="D3032" s="21">
        <f t="shared" si="94"/>
        <v>637670.40000000002</v>
      </c>
      <c r="E3032" s="24">
        <f t="shared" si="95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106">
        <v>57555</v>
      </c>
      <c r="K3032" s="107">
        <v>0</v>
      </c>
      <c r="L3032" s="113">
        <v>53068</v>
      </c>
      <c r="M3032" s="113">
        <v>0</v>
      </c>
      <c r="N3032" s="31">
        <v>2450</v>
      </c>
      <c r="O3032" s="32">
        <v>0</v>
      </c>
      <c r="P3032" s="105">
        <v>151502.39999999999</v>
      </c>
      <c r="Q3032" s="105">
        <v>0</v>
      </c>
      <c r="R3032" s="31">
        <v>46558</v>
      </c>
      <c r="S3032" s="32">
        <v>0</v>
      </c>
      <c r="T3032" s="113">
        <v>124728.6</v>
      </c>
      <c r="U3032" s="113">
        <v>0</v>
      </c>
      <c r="V3032" s="31">
        <v>57617</v>
      </c>
      <c r="W3032" s="32">
        <v>0</v>
      </c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1706</v>
      </c>
      <c r="B3033" s="111" t="s">
        <v>1020</v>
      </c>
      <c r="C3033" s="112" t="s">
        <v>1021</v>
      </c>
      <c r="D3033" s="21">
        <f t="shared" si="94"/>
        <v>104841.3</v>
      </c>
      <c r="E3033" s="24">
        <f t="shared" si="95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>
        <v>49800</v>
      </c>
      <c r="K3033" s="32">
        <v>0</v>
      </c>
      <c r="L3033" s="113">
        <v>42100</v>
      </c>
      <c r="M3033" s="113">
        <v>0</v>
      </c>
      <c r="N3033" s="31">
        <v>0</v>
      </c>
      <c r="O3033" s="32">
        <v>0</v>
      </c>
      <c r="P3033" s="113">
        <v>0</v>
      </c>
      <c r="Q3033" s="113">
        <v>0</v>
      </c>
      <c r="R3033" s="31">
        <v>0</v>
      </c>
      <c r="S3033" s="32">
        <v>0</v>
      </c>
      <c r="T3033" s="113">
        <v>9600</v>
      </c>
      <c r="U3033" s="113">
        <v>0</v>
      </c>
      <c r="V3033" s="31">
        <v>7200</v>
      </c>
      <c r="W3033" s="32">
        <v>0</v>
      </c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1706</v>
      </c>
      <c r="B3034" s="111" t="s">
        <v>1022</v>
      </c>
      <c r="C3034" s="112" t="s">
        <v>1023</v>
      </c>
      <c r="D3034" s="21">
        <f t="shared" si="94"/>
        <v>81520</v>
      </c>
      <c r="E3034" s="24">
        <f t="shared" si="95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>
        <v>22809</v>
      </c>
      <c r="K3034" s="32">
        <v>0</v>
      </c>
      <c r="L3034" s="113">
        <v>6278</v>
      </c>
      <c r="M3034" s="113">
        <v>0</v>
      </c>
      <c r="N3034" s="31">
        <v>0</v>
      </c>
      <c r="O3034" s="32">
        <v>0</v>
      </c>
      <c r="P3034" s="113">
        <v>20841</v>
      </c>
      <c r="Q3034" s="113">
        <v>0</v>
      </c>
      <c r="R3034" s="31">
        <v>5886</v>
      </c>
      <c r="S3034" s="32">
        <v>0</v>
      </c>
      <c r="T3034" s="113">
        <v>11818</v>
      </c>
      <c r="U3034" s="113">
        <v>0</v>
      </c>
      <c r="V3034" s="31">
        <v>3787</v>
      </c>
      <c r="W3034" s="32">
        <v>0</v>
      </c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1706</v>
      </c>
      <c r="B3035" s="111" t="s">
        <v>1024</v>
      </c>
      <c r="C3035" s="112" t="s">
        <v>1025</v>
      </c>
      <c r="D3035" s="21">
        <f t="shared" si="94"/>
        <v>0</v>
      </c>
      <c r="E3035" s="24">
        <f t="shared" si="95"/>
        <v>0</v>
      </c>
      <c r="F3035" s="104"/>
      <c r="G3035" s="104"/>
      <c r="H3035" s="105"/>
      <c r="I3035" s="105"/>
      <c r="J3035" s="31"/>
      <c r="K3035" s="32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1706</v>
      </c>
      <c r="B3036" s="111" t="s">
        <v>1026</v>
      </c>
      <c r="C3036" s="112" t="s">
        <v>1027</v>
      </c>
      <c r="D3036" s="21">
        <f t="shared" si="94"/>
        <v>140750</v>
      </c>
      <c r="E3036" s="24">
        <f t="shared" si="95"/>
        <v>0</v>
      </c>
      <c r="F3036" s="104"/>
      <c r="G3036" s="104"/>
      <c r="H3036" s="105">
        <v>21710</v>
      </c>
      <c r="I3036" s="105">
        <v>0</v>
      </c>
      <c r="J3036" s="106">
        <v>0</v>
      </c>
      <c r="K3036" s="107">
        <v>0</v>
      </c>
      <c r="L3036" s="105">
        <v>0</v>
      </c>
      <c r="M3036" s="105">
        <v>0</v>
      </c>
      <c r="N3036" s="106">
        <v>0</v>
      </c>
      <c r="O3036" s="107">
        <v>0</v>
      </c>
      <c r="P3036" s="105">
        <v>0</v>
      </c>
      <c r="Q3036" s="105">
        <v>0</v>
      </c>
      <c r="R3036" s="106">
        <v>0</v>
      </c>
      <c r="S3036" s="107">
        <v>0</v>
      </c>
      <c r="T3036" s="105">
        <v>0</v>
      </c>
      <c r="U3036" s="105">
        <v>0</v>
      </c>
      <c r="V3036" s="106">
        <v>12580</v>
      </c>
      <c r="W3036" s="107">
        <v>0</v>
      </c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1706</v>
      </c>
      <c r="B3037" s="111" t="s">
        <v>1028</v>
      </c>
      <c r="C3037" s="112" t="s">
        <v>1029</v>
      </c>
      <c r="D3037" s="21">
        <f t="shared" si="94"/>
        <v>572208</v>
      </c>
      <c r="E3037" s="24">
        <f t="shared" si="95"/>
        <v>0</v>
      </c>
      <c r="F3037" s="104">
        <v>102555</v>
      </c>
      <c r="G3037" s="104">
        <v>0</v>
      </c>
      <c r="H3037" s="105">
        <v>65041</v>
      </c>
      <c r="I3037" s="105">
        <v>0</v>
      </c>
      <c r="J3037" s="106">
        <v>106460</v>
      </c>
      <c r="K3037" s="107">
        <v>0</v>
      </c>
      <c r="L3037" s="105">
        <v>111357</v>
      </c>
      <c r="M3037" s="105">
        <v>0</v>
      </c>
      <c r="N3037" s="106">
        <v>34874</v>
      </c>
      <c r="O3037" s="107">
        <v>0</v>
      </c>
      <c r="P3037" s="105">
        <v>88355</v>
      </c>
      <c r="Q3037" s="105">
        <v>0</v>
      </c>
      <c r="R3037" s="106">
        <v>54889</v>
      </c>
      <c r="S3037" s="107">
        <v>0</v>
      </c>
      <c r="T3037" s="105">
        <v>40680</v>
      </c>
      <c r="U3037" s="105">
        <v>0</v>
      </c>
      <c r="V3037" s="106">
        <v>49904</v>
      </c>
      <c r="W3037" s="107">
        <v>0</v>
      </c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1706</v>
      </c>
      <c r="B3038" s="111" t="s">
        <v>1030</v>
      </c>
      <c r="C3038" s="112" t="s">
        <v>1031</v>
      </c>
      <c r="D3038" s="21">
        <f t="shared" si="94"/>
        <v>61863</v>
      </c>
      <c r="E3038" s="24">
        <f t="shared" si="95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>
        <v>24553</v>
      </c>
      <c r="K3038" s="107">
        <v>0</v>
      </c>
      <c r="L3038" s="105">
        <v>13969</v>
      </c>
      <c r="M3038" s="105">
        <v>0</v>
      </c>
      <c r="N3038" s="106">
        <v>5270</v>
      </c>
      <c r="O3038" s="107">
        <v>0</v>
      </c>
      <c r="P3038" s="105">
        <v>4354</v>
      </c>
      <c r="Q3038" s="105">
        <v>0</v>
      </c>
      <c r="R3038" s="106">
        <v>13320</v>
      </c>
      <c r="S3038" s="107">
        <v>0</v>
      </c>
      <c r="T3038" s="105">
        <v>4445</v>
      </c>
      <c r="U3038" s="105">
        <v>0</v>
      </c>
      <c r="V3038" s="106">
        <v>6170</v>
      </c>
      <c r="W3038" s="107">
        <v>0</v>
      </c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1706</v>
      </c>
      <c r="B3039" s="111" t="s">
        <v>1032</v>
      </c>
      <c r="C3039" s="112" t="s">
        <v>1033</v>
      </c>
      <c r="D3039" s="21">
        <f t="shared" si="94"/>
        <v>510</v>
      </c>
      <c r="E3039" s="24">
        <f t="shared" si="95"/>
        <v>0</v>
      </c>
      <c r="F3039" s="104"/>
      <c r="G3039" s="104"/>
      <c r="H3039" s="113"/>
      <c r="I3039" s="113"/>
      <c r="J3039" s="106"/>
      <c r="K3039" s="107"/>
      <c r="L3039" s="113"/>
      <c r="M3039" s="113"/>
      <c r="N3039" s="31"/>
      <c r="O3039" s="32"/>
      <c r="P3039" s="105"/>
      <c r="Q3039" s="105"/>
      <c r="R3039" s="31"/>
      <c r="S3039" s="32"/>
      <c r="T3039" s="113">
        <v>510</v>
      </c>
      <c r="U3039" s="113">
        <v>0</v>
      </c>
      <c r="V3039" s="31">
        <v>0</v>
      </c>
      <c r="W3039" s="32">
        <v>0</v>
      </c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1706</v>
      </c>
      <c r="B3040" s="111" t="s">
        <v>1034</v>
      </c>
      <c r="C3040" s="112" t="s">
        <v>1035</v>
      </c>
      <c r="D3040" s="21">
        <f t="shared" si="94"/>
        <v>0</v>
      </c>
      <c r="E3040" s="24">
        <f t="shared" si="95"/>
        <v>0</v>
      </c>
      <c r="F3040" s="104"/>
      <c r="G3040" s="104"/>
      <c r="H3040" s="105"/>
      <c r="I3040" s="105"/>
      <c r="J3040" s="31"/>
      <c r="K3040" s="32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1706</v>
      </c>
      <c r="B3041" s="111" t="s">
        <v>1036</v>
      </c>
      <c r="C3041" s="112" t="s">
        <v>1037</v>
      </c>
      <c r="D3041" s="21">
        <f t="shared" si="94"/>
        <v>7200</v>
      </c>
      <c r="E3041" s="24">
        <f t="shared" si="95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1706</v>
      </c>
      <c r="B3042" s="111" t="s">
        <v>1038</v>
      </c>
      <c r="C3042" s="112" t="s">
        <v>1039</v>
      </c>
      <c r="D3042" s="21">
        <f t="shared" si="94"/>
        <v>32250</v>
      </c>
      <c r="E3042" s="24">
        <f t="shared" si="95"/>
        <v>0</v>
      </c>
      <c r="F3042" s="104"/>
      <c r="G3042" s="104"/>
      <c r="H3042" s="113">
        <v>22700</v>
      </c>
      <c r="I3042" s="113">
        <v>0</v>
      </c>
      <c r="J3042" s="106">
        <v>7200</v>
      </c>
      <c r="K3042" s="107">
        <v>0</v>
      </c>
      <c r="L3042" s="113">
        <v>4500</v>
      </c>
      <c r="M3042" s="113">
        <v>0</v>
      </c>
      <c r="N3042" s="31">
        <v>0</v>
      </c>
      <c r="O3042" s="32">
        <v>0</v>
      </c>
      <c r="P3042" s="105">
        <v>0</v>
      </c>
      <c r="Q3042" s="105">
        <v>0</v>
      </c>
      <c r="R3042" s="31">
        <v>0</v>
      </c>
      <c r="S3042" s="32">
        <v>0</v>
      </c>
      <c r="T3042" s="113">
        <v>0</v>
      </c>
      <c r="U3042" s="113">
        <v>0</v>
      </c>
      <c r="V3042" s="31">
        <v>0</v>
      </c>
      <c r="W3042" s="32">
        <v>0</v>
      </c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1706</v>
      </c>
      <c r="B3043" s="111" t="s">
        <v>1040</v>
      </c>
      <c r="C3043" s="112" t="s">
        <v>1041</v>
      </c>
      <c r="D3043" s="21">
        <f t="shared" si="94"/>
        <v>151422.11000000002</v>
      </c>
      <c r="E3043" s="24">
        <f t="shared" si="95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31">
        <v>5050</v>
      </c>
      <c r="K3043" s="32">
        <v>0</v>
      </c>
      <c r="L3043" s="105">
        <v>44330</v>
      </c>
      <c r="M3043" s="105">
        <v>0</v>
      </c>
      <c r="N3043" s="106">
        <v>1250</v>
      </c>
      <c r="O3043" s="107">
        <v>0</v>
      </c>
      <c r="P3043" s="113">
        <v>4366.1400000000003</v>
      </c>
      <c r="Q3043" s="113">
        <v>0</v>
      </c>
      <c r="R3043" s="106">
        <v>24310</v>
      </c>
      <c r="S3043" s="107">
        <v>0</v>
      </c>
      <c r="T3043" s="105">
        <v>21510</v>
      </c>
      <c r="U3043" s="105">
        <v>0</v>
      </c>
      <c r="V3043" s="106">
        <v>39075.85</v>
      </c>
      <c r="W3043" s="107">
        <v>0</v>
      </c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1706</v>
      </c>
      <c r="B3044" s="111" t="s">
        <v>1042</v>
      </c>
      <c r="C3044" s="112" t="s">
        <v>1043</v>
      </c>
      <c r="D3044" s="21">
        <f t="shared" si="94"/>
        <v>0</v>
      </c>
      <c r="E3044" s="24">
        <f t="shared" si="95"/>
        <v>0</v>
      </c>
      <c r="F3044" s="104"/>
      <c r="G3044" s="104"/>
      <c r="H3044" s="113"/>
      <c r="I3044" s="113"/>
      <c r="J3044" s="106"/>
      <c r="K3044" s="107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1706</v>
      </c>
      <c r="B3045" s="111" t="s">
        <v>1044</v>
      </c>
      <c r="C3045" s="112" t="s">
        <v>1045</v>
      </c>
      <c r="D3045" s="21">
        <f t="shared" si="94"/>
        <v>0</v>
      </c>
      <c r="E3045" s="24">
        <f t="shared" si="95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1706</v>
      </c>
      <c r="B3046" s="111" t="s">
        <v>1046</v>
      </c>
      <c r="C3046" s="112" t="s">
        <v>1047</v>
      </c>
      <c r="D3046" s="21">
        <f t="shared" si="94"/>
        <v>0</v>
      </c>
      <c r="E3046" s="24">
        <f t="shared" si="95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1706</v>
      </c>
      <c r="B3047" s="111" t="s">
        <v>1048</v>
      </c>
      <c r="C3047" s="112" t="s">
        <v>1049</v>
      </c>
      <c r="D3047" s="21">
        <f t="shared" si="94"/>
        <v>19523</v>
      </c>
      <c r="E3047" s="24">
        <f t="shared" si="95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>
        <v>0</v>
      </c>
      <c r="K3047" s="32">
        <v>0</v>
      </c>
      <c r="L3047" s="113">
        <v>700</v>
      </c>
      <c r="M3047" s="113">
        <v>0</v>
      </c>
      <c r="N3047" s="31">
        <v>0</v>
      </c>
      <c r="O3047" s="32">
        <v>0</v>
      </c>
      <c r="P3047" s="113">
        <v>890</v>
      </c>
      <c r="Q3047" s="113">
        <v>0</v>
      </c>
      <c r="R3047" s="31">
        <v>0</v>
      </c>
      <c r="S3047" s="32">
        <v>0</v>
      </c>
      <c r="T3047" s="113">
        <v>6540</v>
      </c>
      <c r="U3047" s="113">
        <v>0</v>
      </c>
      <c r="V3047" s="31">
        <v>0</v>
      </c>
      <c r="W3047" s="32">
        <v>0</v>
      </c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1706</v>
      </c>
      <c r="B3048" s="111" t="s">
        <v>1050</v>
      </c>
      <c r="C3048" s="112" t="s">
        <v>1051</v>
      </c>
      <c r="D3048" s="21">
        <f t="shared" si="94"/>
        <v>59191.6</v>
      </c>
      <c r="E3048" s="24">
        <f t="shared" si="95"/>
        <v>0</v>
      </c>
      <c r="F3048" s="104"/>
      <c r="G3048" s="104"/>
      <c r="H3048" s="113"/>
      <c r="I3048" s="113"/>
      <c r="J3048" s="31">
        <v>10593</v>
      </c>
      <c r="K3048" s="32">
        <v>0</v>
      </c>
      <c r="L3048" s="113">
        <v>4750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>
        <v>0</v>
      </c>
      <c r="S3048" s="32">
        <v>0</v>
      </c>
      <c r="T3048" s="113">
        <v>54441.599999999999</v>
      </c>
      <c r="U3048" s="113">
        <v>0</v>
      </c>
      <c r="V3048" s="31">
        <v>0</v>
      </c>
      <c r="W3048" s="32">
        <v>0</v>
      </c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1706</v>
      </c>
      <c r="B3049" s="111" t="s">
        <v>1052</v>
      </c>
      <c r="C3049" s="112" t="s">
        <v>1053</v>
      </c>
      <c r="D3049" s="21">
        <f t="shared" si="94"/>
        <v>0</v>
      </c>
      <c r="E3049" s="24">
        <f t="shared" si="95"/>
        <v>0</v>
      </c>
      <c r="F3049" s="104"/>
      <c r="G3049" s="104"/>
      <c r="H3049" s="105"/>
      <c r="I3049" s="105"/>
      <c r="J3049" s="31"/>
      <c r="K3049" s="32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1706</v>
      </c>
      <c r="B3050" s="111" t="s">
        <v>1054</v>
      </c>
      <c r="C3050" s="112" t="s">
        <v>1055</v>
      </c>
      <c r="D3050" s="21">
        <f t="shared" si="94"/>
        <v>0</v>
      </c>
      <c r="E3050" s="24">
        <f t="shared" si="95"/>
        <v>0</v>
      </c>
      <c r="F3050" s="104"/>
      <c r="G3050" s="104"/>
      <c r="H3050" s="113"/>
      <c r="I3050" s="113"/>
      <c r="J3050" s="106"/>
      <c r="K3050" s="107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1706</v>
      </c>
      <c r="B3051" s="111" t="s">
        <v>1056</v>
      </c>
      <c r="C3051" s="112" t="s">
        <v>1057</v>
      </c>
      <c r="D3051" s="21">
        <f t="shared" si="94"/>
        <v>11000</v>
      </c>
      <c r="E3051" s="24">
        <f t="shared" si="95"/>
        <v>0</v>
      </c>
      <c r="F3051" s="104"/>
      <c r="G3051" s="104"/>
      <c r="H3051" s="105"/>
      <c r="I3051" s="105"/>
      <c r="J3051" s="31"/>
      <c r="K3051" s="32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1706</v>
      </c>
      <c r="B3052" s="111" t="s">
        <v>1058</v>
      </c>
      <c r="C3052" s="112" t="s">
        <v>1059</v>
      </c>
      <c r="D3052" s="21">
        <f t="shared" si="94"/>
        <v>41000</v>
      </c>
      <c r="E3052" s="24">
        <f t="shared" si="95"/>
        <v>0</v>
      </c>
      <c r="F3052" s="104"/>
      <c r="G3052" s="104"/>
      <c r="H3052" s="113"/>
      <c r="I3052" s="113"/>
      <c r="J3052" s="106">
        <v>11000</v>
      </c>
      <c r="K3052" s="107">
        <v>0</v>
      </c>
      <c r="L3052" s="113">
        <v>0</v>
      </c>
      <c r="M3052" s="113">
        <v>0</v>
      </c>
      <c r="N3052" s="31">
        <v>0</v>
      </c>
      <c r="O3052" s="32">
        <v>0</v>
      </c>
      <c r="P3052" s="105">
        <v>7400</v>
      </c>
      <c r="Q3052" s="105">
        <v>0</v>
      </c>
      <c r="R3052" s="31">
        <v>0</v>
      </c>
      <c r="S3052" s="32">
        <v>0</v>
      </c>
      <c r="T3052" s="113">
        <v>0</v>
      </c>
      <c r="U3052" s="113">
        <v>0</v>
      </c>
      <c r="V3052" s="31">
        <v>33600</v>
      </c>
      <c r="W3052" s="32">
        <v>0</v>
      </c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1706</v>
      </c>
      <c r="B3053" s="111" t="s">
        <v>1060</v>
      </c>
      <c r="C3053" s="112" t="s">
        <v>1061</v>
      </c>
      <c r="D3053" s="21">
        <f t="shared" si="94"/>
        <v>149772</v>
      </c>
      <c r="E3053" s="24">
        <f t="shared" si="95"/>
        <v>0</v>
      </c>
      <c r="F3053" s="104"/>
      <c r="G3053" s="104"/>
      <c r="H3053" s="113"/>
      <c r="I3053" s="113"/>
      <c r="J3053" s="31"/>
      <c r="K3053" s="32"/>
      <c r="L3053" s="113">
        <v>128700</v>
      </c>
      <c r="M3053" s="113">
        <v>0</v>
      </c>
      <c r="N3053" s="31">
        <v>0</v>
      </c>
      <c r="O3053" s="32">
        <v>0</v>
      </c>
      <c r="P3053" s="113">
        <v>0</v>
      </c>
      <c r="Q3053" s="113">
        <v>0</v>
      </c>
      <c r="R3053" s="31">
        <v>16068</v>
      </c>
      <c r="S3053" s="32">
        <v>0</v>
      </c>
      <c r="T3053" s="113">
        <v>0</v>
      </c>
      <c r="U3053" s="113">
        <v>0</v>
      </c>
      <c r="V3053" s="31">
        <v>0</v>
      </c>
      <c r="W3053" s="32">
        <v>0</v>
      </c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1706</v>
      </c>
      <c r="B3054" s="111" t="s">
        <v>1062</v>
      </c>
      <c r="C3054" s="112" t="s">
        <v>1063</v>
      </c>
      <c r="D3054" s="21">
        <f t="shared" si="94"/>
        <v>601828</v>
      </c>
      <c r="E3054" s="24">
        <f t="shared" si="95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>
        <v>5004</v>
      </c>
      <c r="K3054" s="32">
        <v>0</v>
      </c>
      <c r="L3054" s="113">
        <v>123822</v>
      </c>
      <c r="M3054" s="113">
        <v>0</v>
      </c>
      <c r="N3054" s="31">
        <v>2502</v>
      </c>
      <c r="O3054" s="32">
        <v>0</v>
      </c>
      <c r="P3054" s="113">
        <v>126134</v>
      </c>
      <c r="Q3054" s="113">
        <v>0</v>
      </c>
      <c r="R3054" s="31">
        <v>2502</v>
      </c>
      <c r="S3054" s="32">
        <v>0</v>
      </c>
      <c r="T3054" s="113">
        <v>177856</v>
      </c>
      <c r="U3054" s="113">
        <v>0</v>
      </c>
      <c r="V3054" s="31">
        <v>5004</v>
      </c>
      <c r="W3054" s="32">
        <v>0</v>
      </c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1706</v>
      </c>
      <c r="B3055" s="111" t="s">
        <v>1064</v>
      </c>
      <c r="C3055" s="112" t="s">
        <v>1065</v>
      </c>
      <c r="D3055" s="21">
        <f t="shared" si="94"/>
        <v>0</v>
      </c>
      <c r="E3055" s="24">
        <f t="shared" si="95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1706</v>
      </c>
      <c r="B3056" s="111" t="s">
        <v>1066</v>
      </c>
      <c r="C3056" s="112" t="s">
        <v>1067</v>
      </c>
      <c r="D3056" s="21">
        <f t="shared" si="94"/>
        <v>0</v>
      </c>
      <c r="E3056" s="24">
        <f t="shared" si="95"/>
        <v>0</v>
      </c>
      <c r="F3056" s="104"/>
      <c r="G3056" s="104"/>
      <c r="H3056" s="105"/>
      <c r="I3056" s="105"/>
      <c r="J3056" s="31"/>
      <c r="K3056" s="32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1706</v>
      </c>
      <c r="B3057" s="111" t="s">
        <v>1068</v>
      </c>
      <c r="C3057" s="112" t="s">
        <v>1069</v>
      </c>
      <c r="D3057" s="21">
        <f t="shared" si="94"/>
        <v>0</v>
      </c>
      <c r="E3057" s="24">
        <f t="shared" si="95"/>
        <v>0</v>
      </c>
      <c r="F3057" s="104"/>
      <c r="G3057" s="104"/>
      <c r="H3057" s="113"/>
      <c r="I3057" s="113"/>
      <c r="J3057" s="106"/>
      <c r="K3057" s="107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1706</v>
      </c>
      <c r="B3058" s="111" t="s">
        <v>1070</v>
      </c>
      <c r="C3058" s="112" t="s">
        <v>1071</v>
      </c>
      <c r="D3058" s="21">
        <f t="shared" si="94"/>
        <v>0</v>
      </c>
      <c r="E3058" s="24">
        <f t="shared" si="95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1706</v>
      </c>
      <c r="B3059" s="111" t="s">
        <v>1072</v>
      </c>
      <c r="C3059" s="112" t="s">
        <v>1073</v>
      </c>
      <c r="D3059" s="21">
        <f t="shared" si="94"/>
        <v>10872</v>
      </c>
      <c r="E3059" s="24">
        <f t="shared" si="95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1706</v>
      </c>
      <c r="B3060" s="111" t="s">
        <v>1074</v>
      </c>
      <c r="C3060" s="112" t="s">
        <v>1075</v>
      </c>
      <c r="D3060" s="21">
        <f t="shared" si="94"/>
        <v>120792</v>
      </c>
      <c r="E3060" s="24">
        <f t="shared" si="95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>
        <v>10872</v>
      </c>
      <c r="K3060" s="32">
        <v>0</v>
      </c>
      <c r="L3060" s="113">
        <v>12780</v>
      </c>
      <c r="M3060" s="113">
        <v>0</v>
      </c>
      <c r="N3060" s="31">
        <v>14520</v>
      </c>
      <c r="O3060" s="32">
        <v>0</v>
      </c>
      <c r="P3060" s="113">
        <v>13020</v>
      </c>
      <c r="Q3060" s="113">
        <v>0</v>
      </c>
      <c r="R3060" s="31">
        <v>15648</v>
      </c>
      <c r="S3060" s="32">
        <v>0</v>
      </c>
      <c r="T3060" s="113">
        <v>15828</v>
      </c>
      <c r="U3060" s="113">
        <v>0</v>
      </c>
      <c r="V3060" s="31">
        <v>17400</v>
      </c>
      <c r="W3060" s="32">
        <v>0</v>
      </c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1706</v>
      </c>
      <c r="B3061" s="111" t="s">
        <v>1076</v>
      </c>
      <c r="C3061" s="112" t="s">
        <v>1077</v>
      </c>
      <c r="D3061" s="21">
        <f t="shared" si="94"/>
        <v>367260</v>
      </c>
      <c r="E3061" s="24">
        <f t="shared" si="95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1706</v>
      </c>
      <c r="B3062" s="111" t="s">
        <v>1078</v>
      </c>
      <c r="C3062" s="112" t="s">
        <v>1079</v>
      </c>
      <c r="D3062" s="21">
        <f t="shared" si="94"/>
        <v>2630109.35</v>
      </c>
      <c r="E3062" s="24">
        <f t="shared" si="95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>
        <v>367260</v>
      </c>
      <c r="K3062" s="32">
        <v>0</v>
      </c>
      <c r="L3062" s="113">
        <v>116903</v>
      </c>
      <c r="M3062" s="113">
        <v>0</v>
      </c>
      <c r="N3062" s="31">
        <v>1521000</v>
      </c>
      <c r="O3062" s="32">
        <v>0</v>
      </c>
      <c r="P3062" s="113">
        <v>50500</v>
      </c>
      <c r="Q3062" s="113">
        <v>0</v>
      </c>
      <c r="R3062" s="31">
        <v>175500</v>
      </c>
      <c r="S3062" s="32">
        <v>0</v>
      </c>
      <c r="T3062" s="113">
        <v>90771</v>
      </c>
      <c r="U3062" s="113">
        <v>0</v>
      </c>
      <c r="V3062" s="31">
        <v>315843</v>
      </c>
      <c r="W3062" s="32">
        <v>0</v>
      </c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1706</v>
      </c>
      <c r="B3063" s="111" t="s">
        <v>1080</v>
      </c>
      <c r="C3063" s="112" t="s">
        <v>1081</v>
      </c>
      <c r="D3063" s="21">
        <f t="shared" si="94"/>
        <v>613826.15</v>
      </c>
      <c r="E3063" s="24">
        <f t="shared" si="95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>
        <v>87042.35</v>
      </c>
      <c r="K3063" s="32">
        <v>0</v>
      </c>
      <c r="L3063" s="113">
        <v>77882.55</v>
      </c>
      <c r="M3063" s="113">
        <v>0</v>
      </c>
      <c r="N3063" s="31">
        <v>58205</v>
      </c>
      <c r="O3063" s="32">
        <v>0</v>
      </c>
      <c r="P3063" s="113">
        <v>167732.20000000001</v>
      </c>
      <c r="Q3063" s="113">
        <v>0</v>
      </c>
      <c r="R3063" s="31">
        <v>94595.05</v>
      </c>
      <c r="S3063" s="32">
        <v>0</v>
      </c>
      <c r="T3063" s="113">
        <v>46091.199999999997</v>
      </c>
      <c r="U3063" s="113">
        <v>0</v>
      </c>
      <c r="V3063" s="31">
        <v>35077.9</v>
      </c>
      <c r="W3063" s="32">
        <v>0</v>
      </c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1706</v>
      </c>
      <c r="B3064" s="111" t="s">
        <v>1082</v>
      </c>
      <c r="C3064" s="112" t="s">
        <v>1083</v>
      </c>
      <c r="D3064" s="21">
        <f t="shared" si="94"/>
        <v>0</v>
      </c>
      <c r="E3064" s="24">
        <f t="shared" si="95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1706</v>
      </c>
      <c r="B3065" s="111" t="s">
        <v>1084</v>
      </c>
      <c r="C3065" s="112" t="s">
        <v>1085</v>
      </c>
      <c r="D3065" s="21">
        <f t="shared" si="94"/>
        <v>0</v>
      </c>
      <c r="E3065" s="24">
        <f t="shared" si="95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1706</v>
      </c>
      <c r="B3066" s="111" t="s">
        <v>1086</v>
      </c>
      <c r="C3066" s="112" t="s">
        <v>1087</v>
      </c>
      <c r="D3066" s="21">
        <f t="shared" si="94"/>
        <v>137561.93</v>
      </c>
      <c r="E3066" s="24">
        <f t="shared" si="95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1706</v>
      </c>
      <c r="B3067" s="111" t="s">
        <v>1088</v>
      </c>
      <c r="C3067" s="112" t="s">
        <v>1089</v>
      </c>
      <c r="D3067" s="21">
        <f t="shared" si="94"/>
        <v>1702221.0799999998</v>
      </c>
      <c r="E3067" s="24">
        <f t="shared" si="95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>
        <v>137561.93</v>
      </c>
      <c r="K3067" s="32">
        <v>0</v>
      </c>
      <c r="L3067" s="113">
        <v>138181.85</v>
      </c>
      <c r="M3067" s="113">
        <v>0</v>
      </c>
      <c r="N3067" s="31">
        <v>139266.93</v>
      </c>
      <c r="O3067" s="32">
        <v>0</v>
      </c>
      <c r="P3067" s="113">
        <v>226949.71</v>
      </c>
      <c r="Q3067" s="113">
        <v>0</v>
      </c>
      <c r="R3067" s="31">
        <v>215185.95</v>
      </c>
      <c r="S3067" s="32">
        <v>0</v>
      </c>
      <c r="T3067" s="113">
        <v>273792.89</v>
      </c>
      <c r="U3067" s="113">
        <v>0</v>
      </c>
      <c r="V3067" s="31">
        <v>255918.16</v>
      </c>
      <c r="W3067" s="32">
        <v>0</v>
      </c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1706</v>
      </c>
      <c r="B3068" s="111" t="s">
        <v>1090</v>
      </c>
      <c r="C3068" s="112" t="s">
        <v>1091</v>
      </c>
      <c r="D3068" s="21">
        <f t="shared" si="94"/>
        <v>590129.57999999996</v>
      </c>
      <c r="E3068" s="24">
        <f t="shared" si="95"/>
        <v>6652.13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>
        <v>78143.28</v>
      </c>
      <c r="K3068" s="32">
        <v>0</v>
      </c>
      <c r="L3068" s="113">
        <v>86836.92</v>
      </c>
      <c r="M3068" s="113">
        <v>0</v>
      </c>
      <c r="N3068" s="31">
        <v>69124.570000000007</v>
      </c>
      <c r="O3068" s="32">
        <v>0</v>
      </c>
      <c r="P3068" s="113">
        <v>83650.03</v>
      </c>
      <c r="Q3068" s="113">
        <v>1145.3800000000001</v>
      </c>
      <c r="R3068" s="31">
        <v>69124.570000000007</v>
      </c>
      <c r="S3068" s="32">
        <v>0</v>
      </c>
      <c r="T3068" s="113">
        <v>84514.05</v>
      </c>
      <c r="U3068" s="113">
        <v>0</v>
      </c>
      <c r="V3068" s="31">
        <v>23451.51</v>
      </c>
      <c r="W3068" s="32">
        <v>5506.75</v>
      </c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1706</v>
      </c>
      <c r="B3069" s="111" t="s">
        <v>1092</v>
      </c>
      <c r="C3069" s="112" t="s">
        <v>1093</v>
      </c>
      <c r="D3069" s="21">
        <f t="shared" si="94"/>
        <v>105693.66000000002</v>
      </c>
      <c r="E3069" s="24">
        <f t="shared" si="95"/>
        <v>830.17</v>
      </c>
      <c r="F3069" s="104">
        <v>12833.42</v>
      </c>
      <c r="G3069" s="104">
        <v>0</v>
      </c>
      <c r="H3069" s="105">
        <v>12859.35</v>
      </c>
      <c r="I3069" s="105">
        <v>0</v>
      </c>
      <c r="J3069" s="31">
        <v>12759.4</v>
      </c>
      <c r="K3069" s="32">
        <v>0</v>
      </c>
      <c r="L3069" s="105">
        <v>13715.77</v>
      </c>
      <c r="M3069" s="105">
        <v>20.72</v>
      </c>
      <c r="N3069" s="106">
        <v>12865.45</v>
      </c>
      <c r="O3069" s="107">
        <v>0</v>
      </c>
      <c r="P3069" s="113">
        <v>13562.3</v>
      </c>
      <c r="Q3069" s="113">
        <v>0</v>
      </c>
      <c r="R3069" s="106">
        <v>12956.92</v>
      </c>
      <c r="S3069" s="107">
        <v>355.57</v>
      </c>
      <c r="T3069" s="105">
        <v>13514.96</v>
      </c>
      <c r="U3069" s="105">
        <v>90.31</v>
      </c>
      <c r="V3069" s="106">
        <v>13385.49</v>
      </c>
      <c r="W3069" s="107">
        <v>363.57</v>
      </c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1706</v>
      </c>
      <c r="B3070" s="111" t="s">
        <v>1094</v>
      </c>
      <c r="C3070" s="112" t="s">
        <v>1095</v>
      </c>
      <c r="D3070" s="21">
        <f t="shared" si="94"/>
        <v>2477</v>
      </c>
      <c r="E3070" s="24">
        <f t="shared" si="95"/>
        <v>0</v>
      </c>
      <c r="F3070" s="104"/>
      <c r="G3070" s="104"/>
      <c r="H3070" s="113"/>
      <c r="I3070" s="113"/>
      <c r="J3070" s="106"/>
      <c r="K3070" s="107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1706</v>
      </c>
      <c r="B3071" s="111" t="s">
        <v>1096</v>
      </c>
      <c r="C3071" s="112" t="s">
        <v>1097</v>
      </c>
      <c r="D3071" s="21">
        <f t="shared" si="94"/>
        <v>18705</v>
      </c>
      <c r="E3071" s="24">
        <f t="shared" si="95"/>
        <v>2465</v>
      </c>
      <c r="F3071" s="104">
        <v>2346</v>
      </c>
      <c r="G3071" s="104">
        <v>0</v>
      </c>
      <c r="H3071" s="113">
        <v>2464</v>
      </c>
      <c r="I3071" s="113">
        <v>0</v>
      </c>
      <c r="J3071" s="31">
        <v>2477</v>
      </c>
      <c r="K3071" s="32">
        <v>0</v>
      </c>
      <c r="L3071" s="113">
        <v>1643</v>
      </c>
      <c r="M3071" s="113">
        <v>0</v>
      </c>
      <c r="N3071" s="31">
        <v>1643</v>
      </c>
      <c r="O3071" s="32">
        <v>2464</v>
      </c>
      <c r="P3071" s="113">
        <v>3038</v>
      </c>
      <c r="Q3071" s="113">
        <v>0</v>
      </c>
      <c r="R3071" s="31">
        <v>1780</v>
      </c>
      <c r="S3071" s="32">
        <v>0</v>
      </c>
      <c r="T3071" s="113">
        <v>2481</v>
      </c>
      <c r="U3071" s="113">
        <v>0</v>
      </c>
      <c r="V3071" s="31">
        <v>3310</v>
      </c>
      <c r="W3071" s="32">
        <v>1</v>
      </c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1706</v>
      </c>
      <c r="B3072" s="111" t="s">
        <v>1098</v>
      </c>
      <c r="C3072" s="112" t="s">
        <v>1099</v>
      </c>
      <c r="D3072" s="21">
        <f t="shared" si="94"/>
        <v>0</v>
      </c>
      <c r="E3072" s="24">
        <f t="shared" si="95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1706</v>
      </c>
      <c r="B3073" s="111" t="s">
        <v>1100</v>
      </c>
      <c r="C3073" s="112" t="s">
        <v>1101</v>
      </c>
      <c r="D3073" s="21">
        <f t="shared" si="94"/>
        <v>742750.92</v>
      </c>
      <c r="E3073" s="24">
        <f t="shared" si="95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1706</v>
      </c>
      <c r="B3074" s="111" t="s">
        <v>1102</v>
      </c>
      <c r="C3074" s="112" t="s">
        <v>1103</v>
      </c>
      <c r="D3074" s="21">
        <f t="shared" si="94"/>
        <v>5706130.3300000001</v>
      </c>
      <c r="E3074" s="24">
        <f t="shared" si="95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>
        <v>742750.92</v>
      </c>
      <c r="K3074" s="32">
        <v>0</v>
      </c>
      <c r="L3074" s="113">
        <v>684825.54</v>
      </c>
      <c r="M3074" s="113">
        <v>0</v>
      </c>
      <c r="N3074" s="31">
        <v>784320.31</v>
      </c>
      <c r="O3074" s="32">
        <v>0</v>
      </c>
      <c r="P3074" s="113">
        <v>1003767.1</v>
      </c>
      <c r="Q3074" s="113">
        <v>0</v>
      </c>
      <c r="R3074" s="31">
        <v>612090.17000000004</v>
      </c>
      <c r="S3074" s="32">
        <v>0</v>
      </c>
      <c r="T3074" s="113">
        <v>709052.25</v>
      </c>
      <c r="U3074" s="113">
        <v>0</v>
      </c>
      <c r="V3074" s="31">
        <v>757860.68</v>
      </c>
      <c r="W3074" s="32">
        <v>0</v>
      </c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1706</v>
      </c>
      <c r="B3075" s="111" t="s">
        <v>1104</v>
      </c>
      <c r="C3075" s="112" t="s">
        <v>1105</v>
      </c>
      <c r="D3075" s="21">
        <f t="shared" ref="D3075:D3138" si="96">F3075+H3075+J3076+L3075+N3075+P3075+R3075+T3075+V3075+X3075+Z3075+AB3075</f>
        <v>229376.98</v>
      </c>
      <c r="E3075" s="24">
        <f t="shared" ref="E3075:E3138" si="97">G3075+I3075+K3076+M3075+O3075+Q3075+S3075+U3075+W3075+Y3075+AA3075+AC3075</f>
        <v>0</v>
      </c>
      <c r="F3075" s="104"/>
      <c r="G3075" s="104"/>
      <c r="H3075" s="105"/>
      <c r="I3075" s="105"/>
      <c r="J3075" s="31"/>
      <c r="K3075" s="32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1706</v>
      </c>
      <c r="B3076" s="111" t="s">
        <v>1106</v>
      </c>
      <c r="C3076" s="112" t="s">
        <v>1107</v>
      </c>
      <c r="D3076" s="21">
        <f t="shared" si="96"/>
        <v>3158737.8100000005</v>
      </c>
      <c r="E3076" s="24">
        <f t="shared" si="97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>
        <v>229376.98</v>
      </c>
      <c r="K3076" s="107">
        <v>0</v>
      </c>
      <c r="L3076" s="105">
        <v>232586.05</v>
      </c>
      <c r="M3076" s="105">
        <v>0</v>
      </c>
      <c r="N3076" s="106">
        <v>401221.88</v>
      </c>
      <c r="O3076" s="107">
        <v>0</v>
      </c>
      <c r="P3076" s="105">
        <v>342048.07</v>
      </c>
      <c r="Q3076" s="105">
        <v>0</v>
      </c>
      <c r="R3076" s="106">
        <v>425863.4</v>
      </c>
      <c r="S3076" s="107">
        <v>0</v>
      </c>
      <c r="T3076" s="105">
        <v>369357.81</v>
      </c>
      <c r="U3076" s="105">
        <v>0</v>
      </c>
      <c r="V3076" s="106">
        <v>380785.81</v>
      </c>
      <c r="W3076" s="107">
        <v>0</v>
      </c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1706</v>
      </c>
      <c r="B3077" s="111" t="s">
        <v>1108</v>
      </c>
      <c r="C3077" s="112" t="s">
        <v>1109</v>
      </c>
      <c r="D3077" s="21">
        <f t="shared" si="96"/>
        <v>2227045.5</v>
      </c>
      <c r="E3077" s="24">
        <f t="shared" si="97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>
        <v>353374.9</v>
      </c>
      <c r="K3077" s="107">
        <v>0</v>
      </c>
      <c r="L3077" s="105">
        <v>258971.8</v>
      </c>
      <c r="M3077" s="105">
        <v>0</v>
      </c>
      <c r="N3077" s="106">
        <v>167880.3</v>
      </c>
      <c r="O3077" s="107">
        <v>0</v>
      </c>
      <c r="P3077" s="105">
        <v>211102</v>
      </c>
      <c r="Q3077" s="105">
        <v>0</v>
      </c>
      <c r="R3077" s="106">
        <v>237388</v>
      </c>
      <c r="S3077" s="107">
        <v>0</v>
      </c>
      <c r="T3077" s="105">
        <v>472583.2</v>
      </c>
      <c r="U3077" s="105">
        <v>0</v>
      </c>
      <c r="V3077" s="106">
        <v>245222.1</v>
      </c>
      <c r="W3077" s="107">
        <v>0</v>
      </c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1706</v>
      </c>
      <c r="B3078" s="111" t="s">
        <v>1110</v>
      </c>
      <c r="C3078" s="112" t="s">
        <v>1111</v>
      </c>
      <c r="D3078" s="21">
        <f t="shared" si="96"/>
        <v>812550</v>
      </c>
      <c r="E3078" s="24">
        <f t="shared" si="97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>
        <v>95310</v>
      </c>
      <c r="K3078" s="107">
        <v>0</v>
      </c>
      <c r="L3078" s="105">
        <v>84830</v>
      </c>
      <c r="M3078" s="105">
        <v>0</v>
      </c>
      <c r="N3078" s="106">
        <v>77420</v>
      </c>
      <c r="O3078" s="107">
        <v>0</v>
      </c>
      <c r="P3078" s="105">
        <v>73590</v>
      </c>
      <c r="Q3078" s="105">
        <v>0</v>
      </c>
      <c r="R3078" s="106">
        <v>104700</v>
      </c>
      <c r="S3078" s="107">
        <v>0</v>
      </c>
      <c r="T3078" s="105">
        <v>90830</v>
      </c>
      <c r="U3078" s="105">
        <v>0</v>
      </c>
      <c r="V3078" s="106">
        <v>79040</v>
      </c>
      <c r="W3078" s="107">
        <v>0</v>
      </c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1706</v>
      </c>
      <c r="B3079" s="111" t="s">
        <v>1112</v>
      </c>
      <c r="C3079" s="112" t="s">
        <v>1113</v>
      </c>
      <c r="D3079" s="21">
        <f t="shared" si="96"/>
        <v>62286.39</v>
      </c>
      <c r="E3079" s="24">
        <f t="shared" si="97"/>
        <v>0</v>
      </c>
      <c r="F3079" s="104"/>
      <c r="G3079" s="104"/>
      <c r="H3079" s="105"/>
      <c r="I3079" s="105"/>
      <c r="J3079" s="106">
        <v>105800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>
        <v>0</v>
      </c>
      <c r="S3079" s="107">
        <v>0</v>
      </c>
      <c r="T3079" s="105">
        <v>0</v>
      </c>
      <c r="U3079" s="105">
        <v>0</v>
      </c>
      <c r="V3079" s="106">
        <v>33900</v>
      </c>
      <c r="W3079" s="107">
        <v>0</v>
      </c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1706</v>
      </c>
      <c r="B3080" s="111" t="s">
        <v>1114</v>
      </c>
      <c r="C3080" s="112" t="s">
        <v>1115</v>
      </c>
      <c r="D3080" s="21">
        <f t="shared" si="96"/>
        <v>219253.96000000002</v>
      </c>
      <c r="E3080" s="24">
        <f t="shared" si="97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>
        <v>28386.39</v>
      </c>
      <c r="K3080" s="107">
        <v>0</v>
      </c>
      <c r="L3080" s="105">
        <v>26658</v>
      </c>
      <c r="M3080" s="105">
        <v>0</v>
      </c>
      <c r="N3080" s="106">
        <v>18247.8</v>
      </c>
      <c r="O3080" s="107">
        <v>0</v>
      </c>
      <c r="P3080" s="105">
        <v>56200.24</v>
      </c>
      <c r="Q3080" s="105">
        <v>0</v>
      </c>
      <c r="R3080" s="106">
        <v>13808</v>
      </c>
      <c r="S3080" s="107">
        <v>0</v>
      </c>
      <c r="T3080" s="105">
        <v>17259.54</v>
      </c>
      <c r="U3080" s="105">
        <v>0</v>
      </c>
      <c r="V3080" s="106">
        <v>18927.72</v>
      </c>
      <c r="W3080" s="107">
        <v>0</v>
      </c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1706</v>
      </c>
      <c r="B3081" s="111" t="s">
        <v>1116</v>
      </c>
      <c r="C3081" s="112" t="s">
        <v>1117</v>
      </c>
      <c r="D3081" s="21">
        <f t="shared" si="96"/>
        <v>66600</v>
      </c>
      <c r="E3081" s="24">
        <f t="shared" si="97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1706</v>
      </c>
      <c r="B3082" s="111" t="s">
        <v>1118</v>
      </c>
      <c r="C3082" s="112" t="s">
        <v>1119</v>
      </c>
      <c r="D3082" s="21">
        <f t="shared" si="96"/>
        <v>645963</v>
      </c>
      <c r="E3082" s="24">
        <f t="shared" si="97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>
        <v>66600</v>
      </c>
      <c r="K3082" s="107">
        <v>0</v>
      </c>
      <c r="L3082" s="105">
        <v>35149</v>
      </c>
      <c r="M3082" s="105">
        <v>0</v>
      </c>
      <c r="N3082" s="106">
        <v>69520</v>
      </c>
      <c r="O3082" s="107">
        <v>0</v>
      </c>
      <c r="P3082" s="105">
        <v>181130</v>
      </c>
      <c r="Q3082" s="105">
        <v>0</v>
      </c>
      <c r="R3082" s="106">
        <v>28500</v>
      </c>
      <c r="S3082" s="107">
        <v>0</v>
      </c>
      <c r="T3082" s="105">
        <v>80900</v>
      </c>
      <c r="U3082" s="105">
        <v>0</v>
      </c>
      <c r="V3082" s="106">
        <v>30000</v>
      </c>
      <c r="W3082" s="107">
        <v>0</v>
      </c>
      <c r="X3082" s="105"/>
      <c r="Y3082" s="105"/>
      <c r="Z3082" s="106"/>
      <c r="AA3082" s="107"/>
      <c r="AB3082" s="105"/>
      <c r="AC3082" s="105"/>
      <c r="AD3082" s="33" t="s">
        <v>1700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1706</v>
      </c>
      <c r="B3083" s="111" t="s">
        <v>1120</v>
      </c>
      <c r="C3083" s="112" t="s">
        <v>1121</v>
      </c>
      <c r="D3083" s="21">
        <f t="shared" si="96"/>
        <v>0</v>
      </c>
      <c r="E3083" s="24">
        <f t="shared" si="97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1706</v>
      </c>
      <c r="B3084" s="111" t="s">
        <v>1122</v>
      </c>
      <c r="C3084" s="112" t="s">
        <v>1123</v>
      </c>
      <c r="D3084" s="21">
        <f t="shared" si="96"/>
        <v>0</v>
      </c>
      <c r="E3084" s="24">
        <f t="shared" si="97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1706</v>
      </c>
      <c r="B3085" s="111" t="s">
        <v>1124</v>
      </c>
      <c r="C3085" s="112" t="s">
        <v>1125</v>
      </c>
      <c r="D3085" s="21">
        <f t="shared" si="96"/>
        <v>0</v>
      </c>
      <c r="E3085" s="24">
        <f t="shared" si="97"/>
        <v>0</v>
      </c>
      <c r="F3085" s="104"/>
      <c r="G3085" s="104"/>
      <c r="H3085" s="113"/>
      <c r="I3085" s="113"/>
      <c r="J3085" s="106"/>
      <c r="K3085" s="107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1706</v>
      </c>
      <c r="B3086" s="111" t="s">
        <v>1126</v>
      </c>
      <c r="C3086" s="112" t="s">
        <v>1127</v>
      </c>
      <c r="D3086" s="21">
        <f t="shared" si="96"/>
        <v>0</v>
      </c>
      <c r="E3086" s="24">
        <f t="shared" si="97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1706</v>
      </c>
      <c r="B3087" s="111" t="s">
        <v>1128</v>
      </c>
      <c r="C3087" s="112" t="s">
        <v>1129</v>
      </c>
      <c r="D3087" s="21">
        <f t="shared" si="96"/>
        <v>0</v>
      </c>
      <c r="E3087" s="24">
        <f t="shared" si="97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1706</v>
      </c>
      <c r="B3088" s="111" t="s">
        <v>1130</v>
      </c>
      <c r="C3088" s="112" t="s">
        <v>1131</v>
      </c>
      <c r="D3088" s="21">
        <f t="shared" si="96"/>
        <v>0</v>
      </c>
      <c r="E3088" s="24">
        <f t="shared" si="97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1706</v>
      </c>
      <c r="B3089" s="111" t="s">
        <v>1132</v>
      </c>
      <c r="C3089" s="112" t="s">
        <v>1133</v>
      </c>
      <c r="D3089" s="21">
        <f t="shared" si="96"/>
        <v>0</v>
      </c>
      <c r="E3089" s="24">
        <f t="shared" si="97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1706</v>
      </c>
      <c r="B3090" s="111" t="s">
        <v>1134</v>
      </c>
      <c r="C3090" s="112" t="s">
        <v>1135</v>
      </c>
      <c r="D3090" s="21">
        <f t="shared" si="96"/>
        <v>0</v>
      </c>
      <c r="E3090" s="24">
        <f t="shared" si="97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1706</v>
      </c>
      <c r="B3091" s="111" t="s">
        <v>1136</v>
      </c>
      <c r="C3091" s="112" t="s">
        <v>1137</v>
      </c>
      <c r="D3091" s="21">
        <f t="shared" si="96"/>
        <v>0</v>
      </c>
      <c r="E3091" s="24">
        <f t="shared" si="97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1706</v>
      </c>
      <c r="B3092" s="111" t="s">
        <v>1138</v>
      </c>
      <c r="C3092" s="112" t="s">
        <v>1624</v>
      </c>
      <c r="D3092" s="21">
        <f t="shared" si="96"/>
        <v>0</v>
      </c>
      <c r="E3092" s="24">
        <f t="shared" si="97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1706</v>
      </c>
      <c r="B3093" s="111" t="s">
        <v>1139</v>
      </c>
      <c r="C3093" s="112" t="s">
        <v>1140</v>
      </c>
      <c r="D3093" s="21">
        <f t="shared" si="96"/>
        <v>0</v>
      </c>
      <c r="E3093" s="24">
        <f t="shared" si="97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1706</v>
      </c>
      <c r="B3094" s="111" t="s">
        <v>1141</v>
      </c>
      <c r="C3094" s="112" t="s">
        <v>1625</v>
      </c>
      <c r="D3094" s="21">
        <f t="shared" si="96"/>
        <v>950851</v>
      </c>
      <c r="E3094" s="24">
        <f t="shared" si="97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>
        <v>0</v>
      </c>
      <c r="K3094" s="32">
        <v>0</v>
      </c>
      <c r="L3094" s="113">
        <v>31014</v>
      </c>
      <c r="M3094" s="113">
        <v>0</v>
      </c>
      <c r="N3094" s="31">
        <v>0</v>
      </c>
      <c r="O3094" s="32">
        <v>0</v>
      </c>
      <c r="P3094" s="113">
        <v>30000</v>
      </c>
      <c r="Q3094" s="113">
        <v>0</v>
      </c>
      <c r="R3094" s="31">
        <v>0</v>
      </c>
      <c r="S3094" s="32">
        <v>0</v>
      </c>
      <c r="T3094" s="113">
        <v>7000</v>
      </c>
      <c r="U3094" s="113">
        <v>0</v>
      </c>
      <c r="V3094" s="31">
        <v>0</v>
      </c>
      <c r="W3094" s="32">
        <v>0</v>
      </c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1706</v>
      </c>
      <c r="B3095" s="111" t="s">
        <v>1142</v>
      </c>
      <c r="C3095" s="112" t="s">
        <v>1143</v>
      </c>
      <c r="D3095" s="21">
        <f t="shared" si="96"/>
        <v>7359645.5</v>
      </c>
      <c r="E3095" s="24">
        <f t="shared" si="97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>
        <v>870837</v>
      </c>
      <c r="K3095" s="32">
        <v>0</v>
      </c>
      <c r="L3095" s="113">
        <v>904212</v>
      </c>
      <c r="M3095" s="113">
        <v>0</v>
      </c>
      <c r="N3095" s="31">
        <v>881642.75</v>
      </c>
      <c r="O3095" s="32">
        <v>0</v>
      </c>
      <c r="P3095" s="113">
        <v>1029546</v>
      </c>
      <c r="Q3095" s="113">
        <v>0</v>
      </c>
      <c r="R3095" s="31">
        <v>848126</v>
      </c>
      <c r="S3095" s="32">
        <v>0</v>
      </c>
      <c r="T3095" s="113">
        <v>757810.25</v>
      </c>
      <c r="U3095" s="113">
        <v>0</v>
      </c>
      <c r="V3095" s="31">
        <v>1047811.75</v>
      </c>
      <c r="W3095" s="32">
        <v>0</v>
      </c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1706</v>
      </c>
      <c r="B3096" s="111" t="s">
        <v>1144</v>
      </c>
      <c r="C3096" s="112" t="s">
        <v>1626</v>
      </c>
      <c r="D3096" s="21">
        <f t="shared" si="96"/>
        <v>216958</v>
      </c>
      <c r="E3096" s="24">
        <f t="shared" si="97"/>
        <v>0</v>
      </c>
      <c r="F3096" s="104"/>
      <c r="G3096" s="104"/>
      <c r="H3096" s="113">
        <v>26462</v>
      </c>
      <c r="I3096" s="113">
        <v>0</v>
      </c>
      <c r="J3096" s="31">
        <v>39322</v>
      </c>
      <c r="K3096" s="32">
        <v>0</v>
      </c>
      <c r="L3096" s="113">
        <v>59128.5</v>
      </c>
      <c r="M3096" s="113">
        <v>0</v>
      </c>
      <c r="N3096" s="31">
        <v>47973</v>
      </c>
      <c r="O3096" s="32">
        <v>0</v>
      </c>
      <c r="P3096" s="113">
        <v>0</v>
      </c>
      <c r="Q3096" s="113">
        <v>0</v>
      </c>
      <c r="R3096" s="31">
        <v>18773</v>
      </c>
      <c r="S3096" s="32">
        <v>0</v>
      </c>
      <c r="T3096" s="113">
        <v>31550.5</v>
      </c>
      <c r="U3096" s="113">
        <v>0</v>
      </c>
      <c r="V3096" s="31">
        <v>33071</v>
      </c>
      <c r="W3096" s="32">
        <v>0</v>
      </c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1706</v>
      </c>
      <c r="B3097" s="111" t="s">
        <v>1145</v>
      </c>
      <c r="C3097" s="112" t="s">
        <v>1627</v>
      </c>
      <c r="D3097" s="21">
        <f t="shared" si="96"/>
        <v>0</v>
      </c>
      <c r="E3097" s="24">
        <f t="shared" si="97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1706</v>
      </c>
      <c r="B3098" s="111" t="s">
        <v>1628</v>
      </c>
      <c r="C3098" s="112" t="s">
        <v>1629</v>
      </c>
      <c r="D3098" s="21">
        <f t="shared" si="96"/>
        <v>0</v>
      </c>
      <c r="E3098" s="24">
        <f t="shared" si="97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1706</v>
      </c>
      <c r="B3099" s="111" t="s">
        <v>1146</v>
      </c>
      <c r="C3099" s="112" t="s">
        <v>1630</v>
      </c>
      <c r="D3099" s="21">
        <f t="shared" si="96"/>
        <v>0</v>
      </c>
      <c r="E3099" s="24">
        <f t="shared" si="97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1706</v>
      </c>
      <c r="B3100" s="111" t="s">
        <v>1147</v>
      </c>
      <c r="C3100" s="112" t="s">
        <v>1631</v>
      </c>
      <c r="D3100" s="21">
        <f t="shared" si="96"/>
        <v>0</v>
      </c>
      <c r="E3100" s="24">
        <f t="shared" si="97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1706</v>
      </c>
      <c r="B3101" s="111" t="s">
        <v>1148</v>
      </c>
      <c r="C3101" s="112" t="s">
        <v>1149</v>
      </c>
      <c r="D3101" s="21">
        <f t="shared" si="96"/>
        <v>793930</v>
      </c>
      <c r="E3101" s="24">
        <f t="shared" si="97"/>
        <v>6040.71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1706</v>
      </c>
      <c r="B3102" s="111" t="s">
        <v>1150</v>
      </c>
      <c r="C3102" s="112" t="s">
        <v>1632</v>
      </c>
      <c r="D3102" s="21">
        <f t="shared" si="96"/>
        <v>7157223.75</v>
      </c>
      <c r="E3102" s="24">
        <f t="shared" si="97"/>
        <v>132811.25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31">
        <v>793930</v>
      </c>
      <c r="K3102" s="32">
        <v>6040.71</v>
      </c>
      <c r="L3102" s="105">
        <v>830995</v>
      </c>
      <c r="M3102" s="105">
        <v>0</v>
      </c>
      <c r="N3102" s="106">
        <v>1025852.5</v>
      </c>
      <c r="O3102" s="107">
        <v>4855</v>
      </c>
      <c r="P3102" s="113">
        <v>793930</v>
      </c>
      <c r="Q3102" s="113">
        <v>65990</v>
      </c>
      <c r="R3102" s="106">
        <v>793930</v>
      </c>
      <c r="S3102" s="107">
        <v>37730</v>
      </c>
      <c r="T3102" s="105">
        <v>1126018.75</v>
      </c>
      <c r="U3102" s="105">
        <v>900</v>
      </c>
      <c r="V3102" s="106">
        <v>940846.25</v>
      </c>
      <c r="W3102" s="107">
        <v>0</v>
      </c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1706</v>
      </c>
      <c r="B3103" s="111" t="s">
        <v>1151</v>
      </c>
      <c r="C3103" s="112" t="s">
        <v>1633</v>
      </c>
      <c r="D3103" s="21">
        <f t="shared" si="96"/>
        <v>192160</v>
      </c>
      <c r="E3103" s="24">
        <f t="shared" si="97"/>
        <v>3000</v>
      </c>
      <c r="F3103" s="104">
        <v>22800</v>
      </c>
      <c r="G3103" s="104">
        <v>0</v>
      </c>
      <c r="H3103" s="113">
        <v>22560</v>
      </c>
      <c r="I3103" s="113">
        <v>120</v>
      </c>
      <c r="J3103" s="106">
        <v>22560</v>
      </c>
      <c r="K3103" s="107">
        <v>0</v>
      </c>
      <c r="L3103" s="113">
        <v>22560</v>
      </c>
      <c r="M3103" s="113">
        <v>0</v>
      </c>
      <c r="N3103" s="31">
        <v>28560</v>
      </c>
      <c r="O3103" s="32">
        <v>1680</v>
      </c>
      <c r="P3103" s="105">
        <v>22960</v>
      </c>
      <c r="Q3103" s="105">
        <v>0</v>
      </c>
      <c r="R3103" s="31">
        <v>22560</v>
      </c>
      <c r="S3103" s="32">
        <v>600</v>
      </c>
      <c r="T3103" s="113">
        <v>25920</v>
      </c>
      <c r="U3103" s="113">
        <v>0</v>
      </c>
      <c r="V3103" s="31">
        <v>24240</v>
      </c>
      <c r="W3103" s="32">
        <v>600</v>
      </c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1706</v>
      </c>
      <c r="B3104" s="111" t="s">
        <v>1152</v>
      </c>
      <c r="C3104" s="112" t="s">
        <v>1634</v>
      </c>
      <c r="D3104" s="21">
        <f t="shared" si="96"/>
        <v>0</v>
      </c>
      <c r="E3104" s="24">
        <f t="shared" si="97"/>
        <v>0</v>
      </c>
      <c r="F3104" s="104"/>
      <c r="G3104" s="104"/>
      <c r="H3104" s="105"/>
      <c r="I3104" s="105"/>
      <c r="J3104" s="31"/>
      <c r="K3104" s="32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1706</v>
      </c>
      <c r="B3105" s="111" t="s">
        <v>1153</v>
      </c>
      <c r="C3105" s="112" t="s">
        <v>1635</v>
      </c>
      <c r="D3105" s="21">
        <f t="shared" si="96"/>
        <v>10000</v>
      </c>
      <c r="E3105" s="24">
        <f t="shared" si="97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1706</v>
      </c>
      <c r="B3106" s="111" t="s">
        <v>1154</v>
      </c>
      <c r="C3106" s="112" t="s">
        <v>1636</v>
      </c>
      <c r="D3106" s="21">
        <f t="shared" si="96"/>
        <v>120000</v>
      </c>
      <c r="E3106" s="24">
        <f t="shared" si="97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>
        <v>10000</v>
      </c>
      <c r="K3106" s="107">
        <v>0</v>
      </c>
      <c r="L3106" s="105">
        <v>10000</v>
      </c>
      <c r="M3106" s="105">
        <v>0</v>
      </c>
      <c r="N3106" s="106">
        <v>10000</v>
      </c>
      <c r="O3106" s="107">
        <v>0</v>
      </c>
      <c r="P3106" s="105">
        <v>10000</v>
      </c>
      <c r="Q3106" s="105">
        <v>0</v>
      </c>
      <c r="R3106" s="106">
        <v>10000</v>
      </c>
      <c r="S3106" s="107">
        <v>0</v>
      </c>
      <c r="T3106" s="105">
        <v>10000</v>
      </c>
      <c r="U3106" s="105">
        <v>0</v>
      </c>
      <c r="V3106" s="106">
        <v>10000</v>
      </c>
      <c r="W3106" s="107">
        <v>0</v>
      </c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1706</v>
      </c>
      <c r="B3107" s="111" t="s">
        <v>1155</v>
      </c>
      <c r="C3107" s="112" t="s">
        <v>1156</v>
      </c>
      <c r="D3107" s="21">
        <f t="shared" si="96"/>
        <v>350000</v>
      </c>
      <c r="E3107" s="24">
        <f t="shared" si="97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>
        <v>40000</v>
      </c>
      <c r="K3107" s="107">
        <v>0</v>
      </c>
      <c r="L3107" s="105">
        <v>40000</v>
      </c>
      <c r="M3107" s="105">
        <v>0</v>
      </c>
      <c r="N3107" s="106">
        <v>40000</v>
      </c>
      <c r="O3107" s="107">
        <v>0</v>
      </c>
      <c r="P3107" s="105">
        <v>40000</v>
      </c>
      <c r="Q3107" s="105">
        <v>0</v>
      </c>
      <c r="R3107" s="106">
        <v>40000</v>
      </c>
      <c r="S3107" s="107">
        <v>0</v>
      </c>
      <c r="T3107" s="105">
        <v>40000</v>
      </c>
      <c r="U3107" s="105">
        <v>0</v>
      </c>
      <c r="V3107" s="106">
        <v>40000</v>
      </c>
      <c r="W3107" s="107">
        <v>0</v>
      </c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1706</v>
      </c>
      <c r="B3108" s="111" t="s">
        <v>1157</v>
      </c>
      <c r="C3108" s="112" t="s">
        <v>1158</v>
      </c>
      <c r="D3108" s="21">
        <f t="shared" si="96"/>
        <v>260000</v>
      </c>
      <c r="E3108" s="24">
        <f t="shared" si="97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>
        <v>30000</v>
      </c>
      <c r="K3108" s="107">
        <v>0</v>
      </c>
      <c r="L3108" s="105">
        <v>30000</v>
      </c>
      <c r="M3108" s="105">
        <v>0</v>
      </c>
      <c r="N3108" s="106">
        <v>30000</v>
      </c>
      <c r="O3108" s="107">
        <v>0</v>
      </c>
      <c r="P3108" s="105">
        <v>30000</v>
      </c>
      <c r="Q3108" s="105">
        <v>0</v>
      </c>
      <c r="R3108" s="106">
        <v>30000</v>
      </c>
      <c r="S3108" s="107">
        <v>0</v>
      </c>
      <c r="T3108" s="105">
        <v>30000</v>
      </c>
      <c r="U3108" s="105">
        <v>0</v>
      </c>
      <c r="V3108" s="106">
        <v>30000</v>
      </c>
      <c r="W3108" s="107">
        <v>0</v>
      </c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1706</v>
      </c>
      <c r="B3109" s="111" t="s">
        <v>1159</v>
      </c>
      <c r="C3109" s="112" t="s">
        <v>1160</v>
      </c>
      <c r="D3109" s="21">
        <f t="shared" si="96"/>
        <v>211930</v>
      </c>
      <c r="E3109" s="24">
        <f t="shared" si="97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106">
        <v>20000</v>
      </c>
      <c r="K3109" s="107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>
        <v>20000</v>
      </c>
      <c r="S3109" s="32">
        <v>0</v>
      </c>
      <c r="T3109" s="113">
        <v>20000</v>
      </c>
      <c r="U3109" s="113">
        <v>0</v>
      </c>
      <c r="V3109" s="31">
        <v>20000</v>
      </c>
      <c r="W3109" s="32">
        <v>0</v>
      </c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1706</v>
      </c>
      <c r="B3110" s="111" t="s">
        <v>1161</v>
      </c>
      <c r="C3110" s="112" t="s">
        <v>1637</v>
      </c>
      <c r="D3110" s="21">
        <f t="shared" si="96"/>
        <v>447322.5</v>
      </c>
      <c r="E3110" s="24">
        <f t="shared" si="97"/>
        <v>4020</v>
      </c>
      <c r="F3110" s="104">
        <v>56400</v>
      </c>
      <c r="G3110" s="104">
        <v>0</v>
      </c>
      <c r="H3110" s="113">
        <v>51930</v>
      </c>
      <c r="I3110" s="113">
        <v>2400</v>
      </c>
      <c r="J3110" s="31">
        <v>51930</v>
      </c>
      <c r="K3110" s="32">
        <v>0</v>
      </c>
      <c r="L3110" s="113">
        <v>53017.5</v>
      </c>
      <c r="M3110" s="113">
        <v>0</v>
      </c>
      <c r="N3110" s="31">
        <v>51997.5</v>
      </c>
      <c r="O3110" s="32">
        <v>0</v>
      </c>
      <c r="P3110" s="113">
        <v>51930</v>
      </c>
      <c r="Q3110" s="113">
        <v>795</v>
      </c>
      <c r="R3110" s="31">
        <v>60517.5</v>
      </c>
      <c r="S3110" s="32">
        <v>0</v>
      </c>
      <c r="T3110" s="113">
        <v>64260</v>
      </c>
      <c r="U3110" s="113">
        <v>0</v>
      </c>
      <c r="V3110" s="31">
        <v>57270</v>
      </c>
      <c r="W3110" s="32">
        <v>825</v>
      </c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1706</v>
      </c>
      <c r="B3111" s="111" t="s">
        <v>1162</v>
      </c>
      <c r="C3111" s="112" t="s">
        <v>1163</v>
      </c>
      <c r="D3111" s="21">
        <f t="shared" si="96"/>
        <v>1500</v>
      </c>
      <c r="E3111" s="24">
        <f t="shared" si="97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1706</v>
      </c>
      <c r="B3112" s="111" t="s">
        <v>1164</v>
      </c>
      <c r="C3112" s="112" t="s">
        <v>1638</v>
      </c>
      <c r="D3112" s="21">
        <f t="shared" si="96"/>
        <v>47563.66</v>
      </c>
      <c r="E3112" s="24">
        <f t="shared" si="97"/>
        <v>3000</v>
      </c>
      <c r="F3112" s="104"/>
      <c r="G3112" s="104"/>
      <c r="H3112" s="113">
        <v>1500</v>
      </c>
      <c r="I3112" s="113">
        <v>0</v>
      </c>
      <c r="J3112" s="31">
        <v>1500</v>
      </c>
      <c r="K3112" s="32">
        <v>0</v>
      </c>
      <c r="L3112" s="113">
        <v>2250</v>
      </c>
      <c r="M3112" s="113">
        <v>0</v>
      </c>
      <c r="N3112" s="31">
        <v>1500</v>
      </c>
      <c r="O3112" s="32">
        <v>1500</v>
      </c>
      <c r="P3112" s="113">
        <v>1500</v>
      </c>
      <c r="Q3112" s="113">
        <v>300</v>
      </c>
      <c r="R3112" s="31">
        <v>5550</v>
      </c>
      <c r="S3112" s="32">
        <v>0</v>
      </c>
      <c r="T3112" s="113">
        <v>3300</v>
      </c>
      <c r="U3112" s="113">
        <v>0</v>
      </c>
      <c r="V3112" s="31">
        <v>1200</v>
      </c>
      <c r="W3112" s="32">
        <v>1200</v>
      </c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1706</v>
      </c>
      <c r="B3113" s="111" t="s">
        <v>1165</v>
      </c>
      <c r="C3113" s="112" t="s">
        <v>1166</v>
      </c>
      <c r="D3113" s="21">
        <f t="shared" si="96"/>
        <v>248164.84</v>
      </c>
      <c r="E3113" s="24">
        <f t="shared" si="97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>
        <v>30763.66</v>
      </c>
      <c r="K3113" s="32">
        <v>0</v>
      </c>
      <c r="L3113" s="113">
        <v>30763.66</v>
      </c>
      <c r="M3113" s="113">
        <v>0</v>
      </c>
      <c r="N3113" s="31">
        <v>30763.66</v>
      </c>
      <c r="O3113" s="32">
        <v>0</v>
      </c>
      <c r="P3113" s="113">
        <v>30763.66</v>
      </c>
      <c r="Q3113" s="113">
        <v>0</v>
      </c>
      <c r="R3113" s="31">
        <v>30763.66</v>
      </c>
      <c r="S3113" s="32">
        <v>0</v>
      </c>
      <c r="T3113" s="113">
        <v>30763.66</v>
      </c>
      <c r="U3113" s="113">
        <v>0</v>
      </c>
      <c r="V3113" s="31">
        <v>30763.66</v>
      </c>
      <c r="W3113" s="32">
        <v>0</v>
      </c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1706</v>
      </c>
      <c r="B3114" s="111" t="s">
        <v>1167</v>
      </c>
      <c r="C3114" s="112" t="s">
        <v>1639</v>
      </c>
      <c r="D3114" s="21">
        <f t="shared" si="96"/>
        <v>16444.48</v>
      </c>
      <c r="E3114" s="24">
        <f t="shared" si="97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>
        <v>2055.56</v>
      </c>
      <c r="K3114" s="32">
        <v>0</v>
      </c>
      <c r="L3114" s="113">
        <v>2055.56</v>
      </c>
      <c r="M3114" s="113">
        <v>0</v>
      </c>
      <c r="N3114" s="31">
        <v>2055.56</v>
      </c>
      <c r="O3114" s="32">
        <v>0</v>
      </c>
      <c r="P3114" s="113">
        <v>2055.56</v>
      </c>
      <c r="Q3114" s="113">
        <v>0</v>
      </c>
      <c r="R3114" s="31">
        <v>2055.56</v>
      </c>
      <c r="S3114" s="32">
        <v>0</v>
      </c>
      <c r="T3114" s="113">
        <v>2055.56</v>
      </c>
      <c r="U3114" s="113">
        <v>0</v>
      </c>
      <c r="V3114" s="31">
        <v>2055.56</v>
      </c>
      <c r="W3114" s="32">
        <v>0</v>
      </c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1706</v>
      </c>
      <c r="B3115" s="111" t="s">
        <v>1168</v>
      </c>
      <c r="C3115" s="112" t="s">
        <v>1640</v>
      </c>
      <c r="D3115" s="21">
        <f t="shared" si="96"/>
        <v>6357.45</v>
      </c>
      <c r="E3115" s="24">
        <f t="shared" si="97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1706</v>
      </c>
      <c r="B3116" s="111" t="s">
        <v>1169</v>
      </c>
      <c r="C3116" s="112" t="s">
        <v>1641</v>
      </c>
      <c r="D3116" s="21">
        <f t="shared" si="96"/>
        <v>50859.599999999991</v>
      </c>
      <c r="E3116" s="24">
        <f t="shared" si="97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>
        <v>6357.45</v>
      </c>
      <c r="K3116" s="32">
        <v>0</v>
      </c>
      <c r="L3116" s="113">
        <v>6357.45</v>
      </c>
      <c r="M3116" s="113">
        <v>0</v>
      </c>
      <c r="N3116" s="31">
        <v>6357.45</v>
      </c>
      <c r="O3116" s="32">
        <v>0</v>
      </c>
      <c r="P3116" s="113">
        <v>6357.45</v>
      </c>
      <c r="Q3116" s="113">
        <v>0</v>
      </c>
      <c r="R3116" s="31">
        <v>6357.45</v>
      </c>
      <c r="S3116" s="32">
        <v>0</v>
      </c>
      <c r="T3116" s="113">
        <v>6357.45</v>
      </c>
      <c r="U3116" s="113">
        <v>0</v>
      </c>
      <c r="V3116" s="31">
        <v>6357.45</v>
      </c>
      <c r="W3116" s="32">
        <v>0</v>
      </c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1706</v>
      </c>
      <c r="B3117" s="111" t="s">
        <v>1170</v>
      </c>
      <c r="C3117" s="112" t="s">
        <v>1171</v>
      </c>
      <c r="D3117" s="21">
        <f t="shared" si="96"/>
        <v>0</v>
      </c>
      <c r="E3117" s="24">
        <f t="shared" si="97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1706</v>
      </c>
      <c r="B3118" s="111" t="s">
        <v>1172</v>
      </c>
      <c r="C3118" s="112" t="s">
        <v>1642</v>
      </c>
      <c r="D3118" s="21">
        <f t="shared" si="96"/>
        <v>0</v>
      </c>
      <c r="E3118" s="24">
        <f t="shared" si="97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1706</v>
      </c>
      <c r="B3119" s="111" t="s">
        <v>1173</v>
      </c>
      <c r="C3119" s="112" t="s">
        <v>1643</v>
      </c>
      <c r="D3119" s="21">
        <f t="shared" si="96"/>
        <v>0</v>
      </c>
      <c r="E3119" s="24">
        <f t="shared" si="97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1706</v>
      </c>
      <c r="B3120" s="111" t="s">
        <v>1174</v>
      </c>
      <c r="C3120" s="112" t="s">
        <v>1175</v>
      </c>
      <c r="D3120" s="21">
        <f t="shared" si="96"/>
        <v>0</v>
      </c>
      <c r="E3120" s="24">
        <f t="shared" si="97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1706</v>
      </c>
      <c r="B3121" s="111" t="s">
        <v>1176</v>
      </c>
      <c r="C3121" s="112" t="s">
        <v>1177</v>
      </c>
      <c r="D3121" s="21">
        <f t="shared" si="96"/>
        <v>0</v>
      </c>
      <c r="E3121" s="24">
        <f t="shared" si="97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1706</v>
      </c>
      <c r="B3122" s="111" t="s">
        <v>1178</v>
      </c>
      <c r="C3122" s="112" t="s">
        <v>1179</v>
      </c>
      <c r="D3122" s="21">
        <f t="shared" si="96"/>
        <v>0</v>
      </c>
      <c r="E3122" s="24">
        <f t="shared" si="97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1706</v>
      </c>
      <c r="B3123" s="111" t="s">
        <v>1180</v>
      </c>
      <c r="C3123" s="112" t="s">
        <v>1181</v>
      </c>
      <c r="D3123" s="21">
        <f t="shared" si="96"/>
        <v>0</v>
      </c>
      <c r="E3123" s="24">
        <f t="shared" si="97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1706</v>
      </c>
      <c r="B3124" s="111" t="s">
        <v>1182</v>
      </c>
      <c r="C3124" s="112" t="s">
        <v>1183</v>
      </c>
      <c r="D3124" s="21">
        <f t="shared" si="96"/>
        <v>0</v>
      </c>
      <c r="E3124" s="24">
        <f t="shared" si="97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1706</v>
      </c>
      <c r="B3125" s="111" t="s">
        <v>1184</v>
      </c>
      <c r="C3125" s="112" t="s">
        <v>1185</v>
      </c>
      <c r="D3125" s="21">
        <f t="shared" si="96"/>
        <v>0</v>
      </c>
      <c r="E3125" s="24">
        <f t="shared" si="97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1706</v>
      </c>
      <c r="B3126" s="111" t="s">
        <v>1186</v>
      </c>
      <c r="C3126" s="112" t="s">
        <v>1187</v>
      </c>
      <c r="D3126" s="21">
        <f t="shared" si="96"/>
        <v>0</v>
      </c>
      <c r="E3126" s="24">
        <f t="shared" si="97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1706</v>
      </c>
      <c r="B3127" s="111" t="s">
        <v>1188</v>
      </c>
      <c r="C3127" s="112" t="s">
        <v>1189</v>
      </c>
      <c r="D3127" s="21">
        <f t="shared" si="96"/>
        <v>0</v>
      </c>
      <c r="E3127" s="24">
        <f t="shared" si="97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1706</v>
      </c>
      <c r="B3128" s="111" t="s">
        <v>1190</v>
      </c>
      <c r="C3128" s="112" t="s">
        <v>1191</v>
      </c>
      <c r="D3128" s="21">
        <f t="shared" si="96"/>
        <v>20833.349999999999</v>
      </c>
      <c r="E3128" s="24">
        <f t="shared" si="97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>
        <v>4166.67</v>
      </c>
      <c r="O3128" s="32">
        <v>0</v>
      </c>
      <c r="P3128" s="113">
        <v>4166.67</v>
      </c>
      <c r="Q3128" s="113">
        <v>0</v>
      </c>
      <c r="R3128" s="31">
        <v>4166.67</v>
      </c>
      <c r="S3128" s="32">
        <v>0</v>
      </c>
      <c r="T3128" s="113">
        <v>4166.67</v>
      </c>
      <c r="U3128" s="113">
        <v>0</v>
      </c>
      <c r="V3128" s="31">
        <v>4166.67</v>
      </c>
      <c r="W3128" s="32">
        <v>0</v>
      </c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1706</v>
      </c>
      <c r="B3129" s="111" t="s">
        <v>1192</v>
      </c>
      <c r="C3129" s="112" t="s">
        <v>1193</v>
      </c>
      <c r="D3129" s="21">
        <f t="shared" si="96"/>
        <v>0</v>
      </c>
      <c r="E3129" s="24">
        <f t="shared" si="97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1706</v>
      </c>
      <c r="B3130" s="111" t="s">
        <v>1194</v>
      </c>
      <c r="C3130" s="112" t="s">
        <v>1195</v>
      </c>
      <c r="D3130" s="21">
        <f t="shared" si="96"/>
        <v>0</v>
      </c>
      <c r="E3130" s="24">
        <f t="shared" si="97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1706</v>
      </c>
      <c r="B3131" s="111" t="s">
        <v>1196</v>
      </c>
      <c r="C3131" s="112" t="s">
        <v>1197</v>
      </c>
      <c r="D3131" s="21">
        <f t="shared" si="96"/>
        <v>0</v>
      </c>
      <c r="E3131" s="24">
        <f t="shared" si="97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1706</v>
      </c>
      <c r="B3132" s="111" t="s">
        <v>1198</v>
      </c>
      <c r="C3132" s="112" t="s">
        <v>1199</v>
      </c>
      <c r="D3132" s="21">
        <f t="shared" si="96"/>
        <v>0</v>
      </c>
      <c r="E3132" s="24">
        <f t="shared" si="97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1706</v>
      </c>
      <c r="B3133" s="111" t="s">
        <v>1200</v>
      </c>
      <c r="C3133" s="112" t="s">
        <v>1201</v>
      </c>
      <c r="D3133" s="21">
        <f t="shared" si="96"/>
        <v>0</v>
      </c>
      <c r="E3133" s="24">
        <f t="shared" si="97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1706</v>
      </c>
      <c r="B3134" s="111" t="s">
        <v>1202</v>
      </c>
      <c r="C3134" s="112" t="s">
        <v>1203</v>
      </c>
      <c r="D3134" s="21">
        <f t="shared" si="96"/>
        <v>0</v>
      </c>
      <c r="E3134" s="24">
        <f t="shared" si="97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1706</v>
      </c>
      <c r="B3135" s="111" t="s">
        <v>1204</v>
      </c>
      <c r="C3135" s="112" t="s">
        <v>1205</v>
      </c>
      <c r="D3135" s="21">
        <f t="shared" si="96"/>
        <v>0</v>
      </c>
      <c r="E3135" s="24">
        <f t="shared" si="97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1706</v>
      </c>
      <c r="B3136" s="111" t="s">
        <v>1206</v>
      </c>
      <c r="C3136" s="112" t="s">
        <v>1207</v>
      </c>
      <c r="D3136" s="21">
        <f t="shared" si="96"/>
        <v>0</v>
      </c>
      <c r="E3136" s="24">
        <f t="shared" si="97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1706</v>
      </c>
      <c r="B3137" s="111" t="s">
        <v>1208</v>
      </c>
      <c r="C3137" s="112" t="s">
        <v>1209</v>
      </c>
      <c r="D3137" s="21">
        <f t="shared" si="96"/>
        <v>0</v>
      </c>
      <c r="E3137" s="24">
        <f t="shared" si="97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1706</v>
      </c>
      <c r="B3138" s="111" t="s">
        <v>1210</v>
      </c>
      <c r="C3138" s="112" t="s">
        <v>1644</v>
      </c>
      <c r="D3138" s="21">
        <f t="shared" si="96"/>
        <v>1046.67</v>
      </c>
      <c r="E3138" s="24">
        <f t="shared" si="97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1706</v>
      </c>
      <c r="B3139" s="111" t="s">
        <v>1211</v>
      </c>
      <c r="C3139" s="112" t="s">
        <v>1212</v>
      </c>
      <c r="D3139" s="21">
        <f t="shared" ref="D3139:D3202" si="98">F3139+H3139+J3140+L3139+N3139+P3139+R3139+T3139+V3139+X3139+Z3139+AB3139</f>
        <v>16092.18</v>
      </c>
      <c r="E3139" s="24">
        <f t="shared" ref="E3139:E3202" si="99">G3139+I3139+K3140+M3139+O3139+Q3139+S3139+U3139+W3139+Y3139+AA3139+AC3139</f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>
        <v>1046.67</v>
      </c>
      <c r="K3139" s="32">
        <v>0</v>
      </c>
      <c r="L3139" s="113">
        <v>1046.67</v>
      </c>
      <c r="M3139" s="113">
        <v>0</v>
      </c>
      <c r="N3139" s="31">
        <v>1046.67</v>
      </c>
      <c r="O3139" s="32">
        <v>0</v>
      </c>
      <c r="P3139" s="113">
        <v>1046.67</v>
      </c>
      <c r="Q3139" s="113">
        <v>0</v>
      </c>
      <c r="R3139" s="31">
        <v>1046.67</v>
      </c>
      <c r="S3139" s="32">
        <v>0</v>
      </c>
      <c r="T3139" s="113">
        <v>1046.67</v>
      </c>
      <c r="U3139" s="113">
        <v>0</v>
      </c>
      <c r="V3139" s="31">
        <v>1046.67</v>
      </c>
      <c r="W3139" s="32">
        <v>0</v>
      </c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1706</v>
      </c>
      <c r="B3140" s="111" t="s">
        <v>1213</v>
      </c>
      <c r="C3140" s="112" t="s">
        <v>1214</v>
      </c>
      <c r="D3140" s="21">
        <f t="shared" si="98"/>
        <v>61947.229999999996</v>
      </c>
      <c r="E3140" s="24">
        <f t="shared" si="99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31">
        <v>7718.82</v>
      </c>
      <c r="K3140" s="32">
        <v>0</v>
      </c>
      <c r="L3140" s="105">
        <v>7718.82</v>
      </c>
      <c r="M3140" s="105">
        <v>0</v>
      </c>
      <c r="N3140" s="106">
        <v>7718.82</v>
      </c>
      <c r="O3140" s="107">
        <v>0</v>
      </c>
      <c r="P3140" s="113">
        <v>7718.82</v>
      </c>
      <c r="Q3140" s="113">
        <v>0</v>
      </c>
      <c r="R3140" s="106">
        <v>7718.82</v>
      </c>
      <c r="S3140" s="107">
        <v>0</v>
      </c>
      <c r="T3140" s="105">
        <v>7718.82</v>
      </c>
      <c r="U3140" s="105">
        <v>0</v>
      </c>
      <c r="V3140" s="106">
        <v>7718.82</v>
      </c>
      <c r="W3140" s="107">
        <v>0</v>
      </c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1706</v>
      </c>
      <c r="B3141" s="111" t="s">
        <v>1215</v>
      </c>
      <c r="C3141" s="112" t="s">
        <v>1216</v>
      </c>
      <c r="D3141" s="21">
        <f t="shared" si="98"/>
        <v>28613.28999999999</v>
      </c>
      <c r="E3141" s="24">
        <f t="shared" si="99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106">
        <v>196.67</v>
      </c>
      <c r="K3141" s="107">
        <v>0</v>
      </c>
      <c r="L3141" s="113">
        <v>196.67</v>
      </c>
      <c r="M3141" s="113">
        <v>0</v>
      </c>
      <c r="N3141" s="31">
        <v>196.67</v>
      </c>
      <c r="O3141" s="32">
        <v>0</v>
      </c>
      <c r="P3141" s="105">
        <v>196.67</v>
      </c>
      <c r="Q3141" s="105">
        <v>0</v>
      </c>
      <c r="R3141" s="31">
        <v>196.67</v>
      </c>
      <c r="S3141" s="32">
        <v>0</v>
      </c>
      <c r="T3141" s="113">
        <v>196.67</v>
      </c>
      <c r="U3141" s="113">
        <v>0</v>
      </c>
      <c r="V3141" s="31">
        <v>196.67</v>
      </c>
      <c r="W3141" s="32">
        <v>0</v>
      </c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1706</v>
      </c>
      <c r="B3142" s="111" t="s">
        <v>1217</v>
      </c>
      <c r="C3142" s="112" t="s">
        <v>1218</v>
      </c>
      <c r="D3142" s="21">
        <f t="shared" si="98"/>
        <v>226666.68000000002</v>
      </c>
      <c r="E3142" s="24">
        <f t="shared" si="99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31">
        <v>27039.93</v>
      </c>
      <c r="K3142" s="32">
        <v>0</v>
      </c>
      <c r="L3142" s="105">
        <v>27039.93</v>
      </c>
      <c r="M3142" s="105">
        <v>0</v>
      </c>
      <c r="N3142" s="106">
        <v>27039.93</v>
      </c>
      <c r="O3142" s="107">
        <v>0</v>
      </c>
      <c r="P3142" s="113">
        <v>31178.82</v>
      </c>
      <c r="Q3142" s="113">
        <v>0</v>
      </c>
      <c r="R3142" s="106">
        <v>29109.38</v>
      </c>
      <c r="S3142" s="107">
        <v>0</v>
      </c>
      <c r="T3142" s="105">
        <v>29109.38</v>
      </c>
      <c r="U3142" s="105">
        <v>0</v>
      </c>
      <c r="V3142" s="106">
        <v>29109.38</v>
      </c>
      <c r="W3142" s="107">
        <v>0</v>
      </c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1706</v>
      </c>
      <c r="B3143" s="111" t="s">
        <v>1219</v>
      </c>
      <c r="C3143" s="112" t="s">
        <v>1220</v>
      </c>
      <c r="D3143" s="21">
        <f t="shared" si="98"/>
        <v>0</v>
      </c>
      <c r="E3143" s="24">
        <f t="shared" si="99"/>
        <v>0</v>
      </c>
      <c r="F3143" s="104"/>
      <c r="G3143" s="104"/>
      <c r="H3143" s="113"/>
      <c r="I3143" s="113"/>
      <c r="J3143" s="106"/>
      <c r="K3143" s="107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1706</v>
      </c>
      <c r="B3144" s="111" t="s">
        <v>1221</v>
      </c>
      <c r="C3144" s="112" t="s">
        <v>1222</v>
      </c>
      <c r="D3144" s="21">
        <f t="shared" si="98"/>
        <v>0</v>
      </c>
      <c r="E3144" s="24">
        <f t="shared" si="99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1706</v>
      </c>
      <c r="B3145" s="111" t="s">
        <v>1223</v>
      </c>
      <c r="C3145" s="112" t="s">
        <v>1224</v>
      </c>
      <c r="D3145" s="21">
        <f t="shared" si="98"/>
        <v>0</v>
      </c>
      <c r="E3145" s="24">
        <f t="shared" si="99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1706</v>
      </c>
      <c r="B3146" s="111" t="s">
        <v>1225</v>
      </c>
      <c r="C3146" s="112" t="s">
        <v>1226</v>
      </c>
      <c r="D3146" s="21">
        <f t="shared" si="98"/>
        <v>0</v>
      </c>
      <c r="E3146" s="24">
        <f t="shared" si="99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1706</v>
      </c>
      <c r="B3147" s="111" t="s">
        <v>1227</v>
      </c>
      <c r="C3147" s="112" t="s">
        <v>1228</v>
      </c>
      <c r="D3147" s="21">
        <f t="shared" si="98"/>
        <v>22696.94</v>
      </c>
      <c r="E3147" s="24">
        <f t="shared" si="99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1706</v>
      </c>
      <c r="B3148" s="111" t="s">
        <v>1229</v>
      </c>
      <c r="C3148" s="112" t="s">
        <v>1230</v>
      </c>
      <c r="D3148" s="21">
        <f t="shared" si="98"/>
        <v>308442.07999999996</v>
      </c>
      <c r="E3148" s="24">
        <f t="shared" si="99"/>
        <v>4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>
        <v>22696.94</v>
      </c>
      <c r="K3148" s="32">
        <v>0</v>
      </c>
      <c r="L3148" s="113">
        <v>22696.94</v>
      </c>
      <c r="M3148" s="113">
        <v>0</v>
      </c>
      <c r="N3148" s="31">
        <v>22696.94</v>
      </c>
      <c r="O3148" s="32">
        <v>0</v>
      </c>
      <c r="P3148" s="113">
        <v>23374.67</v>
      </c>
      <c r="Q3148" s="113">
        <v>0</v>
      </c>
      <c r="R3148" s="31">
        <v>20471.919999999998</v>
      </c>
      <c r="S3148" s="32">
        <v>0</v>
      </c>
      <c r="T3148" s="113">
        <v>26991.64</v>
      </c>
      <c r="U3148" s="113">
        <v>0</v>
      </c>
      <c r="V3148" s="31">
        <v>18110.53</v>
      </c>
      <c r="W3148" s="32">
        <v>3</v>
      </c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1706</v>
      </c>
      <c r="B3149" s="111" t="s">
        <v>1231</v>
      </c>
      <c r="C3149" s="112" t="s">
        <v>1232</v>
      </c>
      <c r="D3149" s="21">
        <f t="shared" si="98"/>
        <v>1024217.9199999999</v>
      </c>
      <c r="E3149" s="24">
        <f t="shared" si="99"/>
        <v>1.06</v>
      </c>
      <c r="F3149" s="104">
        <v>128900</v>
      </c>
      <c r="G3149" s="104">
        <v>0</v>
      </c>
      <c r="H3149" s="105">
        <v>128900</v>
      </c>
      <c r="I3149" s="105">
        <v>0</v>
      </c>
      <c r="J3149" s="31">
        <v>128900</v>
      </c>
      <c r="K3149" s="32">
        <v>0</v>
      </c>
      <c r="L3149" s="105">
        <v>128900</v>
      </c>
      <c r="M3149" s="105">
        <v>0</v>
      </c>
      <c r="N3149" s="106">
        <v>128900</v>
      </c>
      <c r="O3149" s="107">
        <v>0</v>
      </c>
      <c r="P3149" s="113">
        <v>128900</v>
      </c>
      <c r="Q3149" s="113">
        <v>0</v>
      </c>
      <c r="R3149" s="106">
        <v>128900</v>
      </c>
      <c r="S3149" s="107">
        <v>0</v>
      </c>
      <c r="T3149" s="105">
        <v>128900</v>
      </c>
      <c r="U3149" s="105">
        <v>1.06</v>
      </c>
      <c r="V3149" s="106">
        <v>95650</v>
      </c>
      <c r="W3149" s="107">
        <v>0</v>
      </c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1706</v>
      </c>
      <c r="B3150" s="111" t="s">
        <v>1233</v>
      </c>
      <c r="C3150" s="112" t="s">
        <v>1234</v>
      </c>
      <c r="D3150" s="21">
        <f t="shared" si="98"/>
        <v>212783.87999999995</v>
      </c>
      <c r="E3150" s="24">
        <f t="shared" si="99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106">
        <v>26267.919999999998</v>
      </c>
      <c r="K3150" s="107">
        <v>0</v>
      </c>
      <c r="L3150" s="113">
        <v>26267.919999999998</v>
      </c>
      <c r="M3150" s="113">
        <v>0</v>
      </c>
      <c r="N3150" s="31">
        <v>26267.919999999998</v>
      </c>
      <c r="O3150" s="32">
        <v>0</v>
      </c>
      <c r="P3150" s="105">
        <v>26267.919999999998</v>
      </c>
      <c r="Q3150" s="105">
        <v>0</v>
      </c>
      <c r="R3150" s="31">
        <v>26267.919999999998</v>
      </c>
      <c r="S3150" s="32">
        <v>0</v>
      </c>
      <c r="T3150" s="113">
        <v>26267.919999999998</v>
      </c>
      <c r="U3150" s="113">
        <v>0</v>
      </c>
      <c r="V3150" s="31">
        <v>26267.919999999998</v>
      </c>
      <c r="W3150" s="32">
        <v>0</v>
      </c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1706</v>
      </c>
      <c r="B3151" s="111" t="s">
        <v>1235</v>
      </c>
      <c r="C3151" s="112" t="s">
        <v>1236</v>
      </c>
      <c r="D3151" s="21">
        <f t="shared" si="98"/>
        <v>21974.16</v>
      </c>
      <c r="E3151" s="24">
        <f t="shared" si="99"/>
        <v>2.04</v>
      </c>
      <c r="F3151" s="104">
        <v>3590.52</v>
      </c>
      <c r="G3151" s="104">
        <v>1.01</v>
      </c>
      <c r="H3151" s="105">
        <v>2640.52</v>
      </c>
      <c r="I3151" s="105">
        <v>0</v>
      </c>
      <c r="J3151" s="31">
        <v>2640.52</v>
      </c>
      <c r="K3151" s="32">
        <v>0</v>
      </c>
      <c r="L3151" s="105">
        <v>2640.52</v>
      </c>
      <c r="M3151" s="105">
        <v>0</v>
      </c>
      <c r="N3151" s="106">
        <v>2640.52</v>
      </c>
      <c r="O3151" s="107">
        <v>0</v>
      </c>
      <c r="P3151" s="113">
        <v>2640.52</v>
      </c>
      <c r="Q3151" s="113">
        <v>0</v>
      </c>
      <c r="R3151" s="106">
        <v>2640.52</v>
      </c>
      <c r="S3151" s="107">
        <v>0</v>
      </c>
      <c r="T3151" s="105">
        <v>2640.52</v>
      </c>
      <c r="U3151" s="105">
        <v>1.03</v>
      </c>
      <c r="V3151" s="106">
        <v>2540.52</v>
      </c>
      <c r="W3151" s="107">
        <v>0</v>
      </c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1706</v>
      </c>
      <c r="B3152" s="111" t="s">
        <v>1237</v>
      </c>
      <c r="C3152" s="112" t="s">
        <v>1238</v>
      </c>
      <c r="D3152" s="21">
        <f t="shared" si="98"/>
        <v>16249.98</v>
      </c>
      <c r="E3152" s="24">
        <f t="shared" si="99"/>
        <v>0</v>
      </c>
      <c r="F3152" s="104"/>
      <c r="G3152" s="104"/>
      <c r="H3152" s="113"/>
      <c r="I3152" s="113"/>
      <c r="J3152" s="106"/>
      <c r="K3152" s="107"/>
      <c r="L3152" s="113">
        <v>2708.33</v>
      </c>
      <c r="M3152" s="113">
        <v>0</v>
      </c>
      <c r="N3152" s="31">
        <v>2708.33</v>
      </c>
      <c r="O3152" s="32">
        <v>0</v>
      </c>
      <c r="P3152" s="105">
        <v>2708.33</v>
      </c>
      <c r="Q3152" s="105">
        <v>0</v>
      </c>
      <c r="R3152" s="31">
        <v>2708.33</v>
      </c>
      <c r="S3152" s="32">
        <v>0</v>
      </c>
      <c r="T3152" s="113">
        <v>2708.33</v>
      </c>
      <c r="U3152" s="113">
        <v>0</v>
      </c>
      <c r="V3152" s="31">
        <v>2708.33</v>
      </c>
      <c r="W3152" s="32">
        <v>0</v>
      </c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1706</v>
      </c>
      <c r="B3153" s="111" t="s">
        <v>1239</v>
      </c>
      <c r="C3153" s="112" t="s">
        <v>1240</v>
      </c>
      <c r="D3153" s="21">
        <f t="shared" si="98"/>
        <v>234544.54</v>
      </c>
      <c r="E3153" s="24">
        <f t="shared" si="99"/>
        <v>3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1706</v>
      </c>
      <c r="B3154" s="111" t="s">
        <v>1241</v>
      </c>
      <c r="C3154" s="112" t="s">
        <v>1242</v>
      </c>
      <c r="D3154" s="21">
        <f t="shared" si="98"/>
        <v>2158543.5</v>
      </c>
      <c r="E3154" s="24">
        <f t="shared" si="99"/>
        <v>17.98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>
        <v>234544.54</v>
      </c>
      <c r="K3154" s="32">
        <v>3</v>
      </c>
      <c r="L3154" s="113">
        <v>261841.76</v>
      </c>
      <c r="M3154" s="113">
        <v>4</v>
      </c>
      <c r="N3154" s="31">
        <v>269446.21000000002</v>
      </c>
      <c r="O3154" s="32">
        <v>0</v>
      </c>
      <c r="P3154" s="113">
        <v>269446.21000000002</v>
      </c>
      <c r="Q3154" s="113">
        <v>1</v>
      </c>
      <c r="R3154" s="31">
        <v>269146.21000000002</v>
      </c>
      <c r="S3154" s="32">
        <v>1</v>
      </c>
      <c r="T3154" s="113">
        <v>290764.65000000002</v>
      </c>
      <c r="U3154" s="113">
        <v>0</v>
      </c>
      <c r="V3154" s="31">
        <v>274873.99</v>
      </c>
      <c r="W3154" s="32">
        <v>4</v>
      </c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1706</v>
      </c>
      <c r="B3155" s="111" t="s">
        <v>1243</v>
      </c>
      <c r="C3155" s="112" t="s">
        <v>1244</v>
      </c>
      <c r="D3155" s="21">
        <f t="shared" si="98"/>
        <v>384441.57999999996</v>
      </c>
      <c r="E3155" s="24">
        <f t="shared" si="99"/>
        <v>7.97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>
        <v>45265</v>
      </c>
      <c r="K3155" s="32">
        <v>0</v>
      </c>
      <c r="L3155" s="113">
        <v>45265</v>
      </c>
      <c r="M3155" s="113">
        <v>2</v>
      </c>
      <c r="N3155" s="31">
        <v>45598.33</v>
      </c>
      <c r="O3155" s="32">
        <v>0</v>
      </c>
      <c r="P3155" s="113">
        <v>47001.11</v>
      </c>
      <c r="Q3155" s="113">
        <v>4</v>
      </c>
      <c r="R3155" s="31">
        <v>41326.67</v>
      </c>
      <c r="S3155" s="32">
        <v>0</v>
      </c>
      <c r="T3155" s="113">
        <v>41326.67</v>
      </c>
      <c r="U3155" s="113">
        <v>0</v>
      </c>
      <c r="V3155" s="31">
        <v>42215.56</v>
      </c>
      <c r="W3155" s="32">
        <v>0</v>
      </c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1706</v>
      </c>
      <c r="B3156" s="111" t="s">
        <v>1245</v>
      </c>
      <c r="C3156" s="112" t="s">
        <v>1246</v>
      </c>
      <c r="D3156" s="21">
        <f t="shared" si="98"/>
        <v>391078.55000000005</v>
      </c>
      <c r="E3156" s="24">
        <f t="shared" si="99"/>
        <v>115.11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31">
        <v>38844.910000000003</v>
      </c>
      <c r="K3156" s="32">
        <v>0</v>
      </c>
      <c r="L3156" s="105">
        <v>38844.910000000003</v>
      </c>
      <c r="M3156" s="105">
        <v>1</v>
      </c>
      <c r="N3156" s="106">
        <v>38844.910000000003</v>
      </c>
      <c r="O3156" s="107">
        <v>0</v>
      </c>
      <c r="P3156" s="113">
        <v>44317.13</v>
      </c>
      <c r="Q3156" s="113">
        <v>1</v>
      </c>
      <c r="R3156" s="106">
        <v>41122.69</v>
      </c>
      <c r="S3156" s="107">
        <v>1</v>
      </c>
      <c r="T3156" s="105">
        <v>53092.36</v>
      </c>
      <c r="U3156" s="105">
        <v>1</v>
      </c>
      <c r="V3156" s="106">
        <v>75456.02</v>
      </c>
      <c r="W3156" s="107">
        <v>111.11</v>
      </c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1706</v>
      </c>
      <c r="B3157" s="111" t="s">
        <v>1247</v>
      </c>
      <c r="C3157" s="112" t="s">
        <v>1248</v>
      </c>
      <c r="D3157" s="21">
        <f t="shared" si="98"/>
        <v>4796.8</v>
      </c>
      <c r="E3157" s="24">
        <f t="shared" si="99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106">
        <v>599.6</v>
      </c>
      <c r="K3157" s="107">
        <v>0</v>
      </c>
      <c r="L3157" s="113">
        <v>599.6</v>
      </c>
      <c r="M3157" s="113">
        <v>0</v>
      </c>
      <c r="N3157" s="31">
        <v>599.6</v>
      </c>
      <c r="O3157" s="32">
        <v>0</v>
      </c>
      <c r="P3157" s="105">
        <v>599.6</v>
      </c>
      <c r="Q3157" s="105">
        <v>0</v>
      </c>
      <c r="R3157" s="31">
        <v>599.6</v>
      </c>
      <c r="S3157" s="32">
        <v>0</v>
      </c>
      <c r="T3157" s="113">
        <v>599.6</v>
      </c>
      <c r="U3157" s="113">
        <v>0</v>
      </c>
      <c r="V3157" s="31">
        <v>599.6</v>
      </c>
      <c r="W3157" s="32">
        <v>0</v>
      </c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1706</v>
      </c>
      <c r="B3158" s="111" t="s">
        <v>1249</v>
      </c>
      <c r="C3158" s="112" t="s">
        <v>1250</v>
      </c>
      <c r="D3158" s="21">
        <f t="shared" si="98"/>
        <v>0</v>
      </c>
      <c r="E3158" s="24">
        <f t="shared" si="99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1706</v>
      </c>
      <c r="B3159" s="111" t="s">
        <v>1251</v>
      </c>
      <c r="C3159" s="112" t="s">
        <v>1252</v>
      </c>
      <c r="D3159" s="21">
        <f t="shared" si="98"/>
        <v>0</v>
      </c>
      <c r="E3159" s="24">
        <f t="shared" si="99"/>
        <v>0</v>
      </c>
      <c r="F3159" s="104"/>
      <c r="G3159" s="104"/>
      <c r="H3159" s="105"/>
      <c r="I3159" s="105"/>
      <c r="J3159" s="31"/>
      <c r="K3159" s="32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1706</v>
      </c>
      <c r="B3160" s="111" t="s">
        <v>1253</v>
      </c>
      <c r="C3160" s="112" t="s">
        <v>1254</v>
      </c>
      <c r="D3160" s="21">
        <f t="shared" si="98"/>
        <v>0</v>
      </c>
      <c r="E3160" s="24">
        <f t="shared" si="99"/>
        <v>0</v>
      </c>
      <c r="F3160" s="104"/>
      <c r="G3160" s="104"/>
      <c r="H3160" s="113"/>
      <c r="I3160" s="113"/>
      <c r="J3160" s="106"/>
      <c r="K3160" s="107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1706</v>
      </c>
      <c r="B3161" s="111" t="s">
        <v>1255</v>
      </c>
      <c r="C3161" s="112" t="s">
        <v>1256</v>
      </c>
      <c r="D3161" s="21">
        <f t="shared" si="98"/>
        <v>0</v>
      </c>
      <c r="E3161" s="24">
        <f t="shared" si="99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1706</v>
      </c>
      <c r="B3162" s="111" t="s">
        <v>1645</v>
      </c>
      <c r="C3162" s="112" t="s">
        <v>1646</v>
      </c>
      <c r="D3162" s="21">
        <f t="shared" si="98"/>
        <v>0</v>
      </c>
      <c r="E3162" s="24">
        <f t="shared" si="99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1706</v>
      </c>
      <c r="B3163" s="111" t="s">
        <v>1257</v>
      </c>
      <c r="C3163" s="112" t="s">
        <v>1258</v>
      </c>
      <c r="D3163" s="21">
        <f t="shared" si="98"/>
        <v>0</v>
      </c>
      <c r="E3163" s="24">
        <f t="shared" si="99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1706</v>
      </c>
      <c r="B3164" s="111" t="s">
        <v>1259</v>
      </c>
      <c r="C3164" s="112" t="s">
        <v>1260</v>
      </c>
      <c r="D3164" s="21">
        <f t="shared" si="98"/>
        <v>0</v>
      </c>
      <c r="E3164" s="24">
        <f t="shared" si="99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1706</v>
      </c>
      <c r="B3165" s="111" t="s">
        <v>1261</v>
      </c>
      <c r="C3165" s="112" t="s">
        <v>1262</v>
      </c>
      <c r="D3165" s="21">
        <f t="shared" si="98"/>
        <v>0</v>
      </c>
      <c r="E3165" s="24">
        <f t="shared" si="99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1706</v>
      </c>
      <c r="B3166" s="111" t="s">
        <v>1263</v>
      </c>
      <c r="C3166" s="112" t="s">
        <v>1264</v>
      </c>
      <c r="D3166" s="21">
        <f t="shared" si="98"/>
        <v>0</v>
      </c>
      <c r="E3166" s="24">
        <f t="shared" si="99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1706</v>
      </c>
      <c r="B3167" s="111" t="s">
        <v>1265</v>
      </c>
      <c r="C3167" s="112" t="s">
        <v>1266</v>
      </c>
      <c r="D3167" s="21">
        <f t="shared" si="98"/>
        <v>0</v>
      </c>
      <c r="E3167" s="24">
        <f t="shared" si="99"/>
        <v>0</v>
      </c>
      <c r="F3167" s="104"/>
      <c r="G3167" s="104"/>
      <c r="H3167" s="105"/>
      <c r="I3167" s="105"/>
      <c r="J3167" s="31"/>
      <c r="K3167" s="32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1706</v>
      </c>
      <c r="B3168" s="111" t="s">
        <v>1267</v>
      </c>
      <c r="C3168" s="112" t="s">
        <v>1268</v>
      </c>
      <c r="D3168" s="21">
        <f t="shared" si="98"/>
        <v>0</v>
      </c>
      <c r="E3168" s="24">
        <f t="shared" si="99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1706</v>
      </c>
      <c r="B3169" s="111" t="s">
        <v>1269</v>
      </c>
      <c r="C3169" s="112" t="s">
        <v>1270</v>
      </c>
      <c r="D3169" s="21">
        <f t="shared" si="98"/>
        <v>0</v>
      </c>
      <c r="E3169" s="24">
        <f t="shared" si="99"/>
        <v>0</v>
      </c>
      <c r="F3169" s="104"/>
      <c r="G3169" s="104"/>
      <c r="H3169" s="113"/>
      <c r="I3169" s="113"/>
      <c r="J3169" s="106"/>
      <c r="K3169" s="107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1706</v>
      </c>
      <c r="B3170" s="111" t="s">
        <v>1271</v>
      </c>
      <c r="C3170" s="112" t="s">
        <v>1272</v>
      </c>
      <c r="D3170" s="21">
        <f t="shared" si="98"/>
        <v>0</v>
      </c>
      <c r="E3170" s="24">
        <f t="shared" si="99"/>
        <v>0</v>
      </c>
      <c r="F3170" s="104"/>
      <c r="G3170" s="104"/>
      <c r="H3170" s="105"/>
      <c r="I3170" s="105"/>
      <c r="J3170" s="31"/>
      <c r="K3170" s="32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1706</v>
      </c>
      <c r="B3171" s="111" t="s">
        <v>1273</v>
      </c>
      <c r="C3171" s="112" t="s">
        <v>1274</v>
      </c>
      <c r="D3171" s="21">
        <f t="shared" si="98"/>
        <v>0</v>
      </c>
      <c r="E3171" s="24">
        <f t="shared" si="99"/>
        <v>0</v>
      </c>
      <c r="F3171" s="104"/>
      <c r="G3171" s="104"/>
      <c r="H3171" s="113"/>
      <c r="I3171" s="113"/>
      <c r="J3171" s="106"/>
      <c r="K3171" s="107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1706</v>
      </c>
      <c r="B3172" s="111" t="s">
        <v>1275</v>
      </c>
      <c r="C3172" s="112" t="s">
        <v>1276</v>
      </c>
      <c r="D3172" s="21">
        <f t="shared" si="98"/>
        <v>0</v>
      </c>
      <c r="E3172" s="24">
        <f t="shared" si="99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1706</v>
      </c>
      <c r="B3173" s="111" t="s">
        <v>1277</v>
      </c>
      <c r="C3173" s="112" t="s">
        <v>1278</v>
      </c>
      <c r="D3173" s="21">
        <f t="shared" si="98"/>
        <v>0</v>
      </c>
      <c r="E3173" s="24">
        <f t="shared" si="99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1706</v>
      </c>
      <c r="B3174" s="111" t="s">
        <v>1279</v>
      </c>
      <c r="C3174" s="112" t="s">
        <v>1280</v>
      </c>
      <c r="D3174" s="21">
        <f t="shared" si="98"/>
        <v>0</v>
      </c>
      <c r="E3174" s="24">
        <f t="shared" si="99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1706</v>
      </c>
      <c r="B3175" s="111" t="s">
        <v>1647</v>
      </c>
      <c r="C3175" s="112" t="s">
        <v>1648</v>
      </c>
      <c r="D3175" s="21">
        <f t="shared" si="98"/>
        <v>1384123.85</v>
      </c>
      <c r="E3175" s="24">
        <f t="shared" si="99"/>
        <v>1320645.8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1706</v>
      </c>
      <c r="B3176" s="111" t="s">
        <v>1281</v>
      </c>
      <c r="C3176" s="112" t="s">
        <v>1282</v>
      </c>
      <c r="D3176" s="21">
        <f t="shared" si="98"/>
        <v>9233575.5099999998</v>
      </c>
      <c r="E3176" s="24">
        <f t="shared" si="99"/>
        <v>9135368.4100000001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>
        <v>1384123.85</v>
      </c>
      <c r="K3176" s="32">
        <v>1320645.8</v>
      </c>
      <c r="L3176" s="113">
        <v>1431012.05</v>
      </c>
      <c r="M3176" s="113">
        <v>1384123.85</v>
      </c>
      <c r="N3176" s="31">
        <v>1489821.8</v>
      </c>
      <c r="O3176" s="32">
        <v>1431012.05</v>
      </c>
      <c r="P3176" s="113">
        <v>1525546.55</v>
      </c>
      <c r="Q3176" s="113">
        <v>1489821.8</v>
      </c>
      <c r="R3176" s="31">
        <v>1550647.45</v>
      </c>
      <c r="S3176" s="32">
        <v>1525546.55</v>
      </c>
      <c r="T3176" s="113">
        <v>132131.16</v>
      </c>
      <c r="U3176" s="113">
        <v>1550647.45</v>
      </c>
      <c r="V3176" s="31">
        <v>133176.6</v>
      </c>
      <c r="W3176" s="32">
        <v>132131.16</v>
      </c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1706</v>
      </c>
      <c r="B3177" s="111" t="s">
        <v>1283</v>
      </c>
      <c r="C3177" s="112" t="s">
        <v>1649</v>
      </c>
      <c r="D3177" s="21">
        <f t="shared" si="98"/>
        <v>2379242.5100000002</v>
      </c>
      <c r="E3177" s="24">
        <f t="shared" si="99"/>
        <v>2370879.7000000002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>
        <v>387045.2</v>
      </c>
      <c r="K3177" s="32">
        <v>358536.65</v>
      </c>
      <c r="L3177" s="113">
        <v>394322.2</v>
      </c>
      <c r="M3177" s="113">
        <v>387045.2</v>
      </c>
      <c r="N3177" s="31">
        <v>399008.55</v>
      </c>
      <c r="O3177" s="32">
        <v>394322.2</v>
      </c>
      <c r="P3177" s="113">
        <v>404196.5</v>
      </c>
      <c r="Q3177" s="113">
        <v>399008.55</v>
      </c>
      <c r="R3177" s="31">
        <v>410964.3</v>
      </c>
      <c r="S3177" s="32">
        <v>404196.5</v>
      </c>
      <c r="T3177" s="113">
        <v>35827.199999999997</v>
      </c>
      <c r="U3177" s="113">
        <v>410964.3</v>
      </c>
      <c r="V3177" s="31">
        <v>36871.360000000001</v>
      </c>
      <c r="W3177" s="32">
        <v>35827.199999999997</v>
      </c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1706</v>
      </c>
      <c r="B3178" s="111" t="s">
        <v>1650</v>
      </c>
      <c r="C3178" s="112" t="s">
        <v>1651</v>
      </c>
      <c r="D3178" s="21">
        <f t="shared" si="98"/>
        <v>1097.01</v>
      </c>
      <c r="E3178" s="24">
        <f t="shared" si="99"/>
        <v>287.85000000000002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287.85000000000002</v>
      </c>
      <c r="U3178" s="113">
        <v>0</v>
      </c>
      <c r="V3178" s="31">
        <v>809.16</v>
      </c>
      <c r="W3178" s="32">
        <v>287.85000000000002</v>
      </c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1706</v>
      </c>
      <c r="B3179" s="111" t="s">
        <v>1652</v>
      </c>
      <c r="C3179" s="112" t="s">
        <v>1653</v>
      </c>
      <c r="D3179" s="21">
        <f t="shared" si="98"/>
        <v>5760</v>
      </c>
      <c r="E3179" s="24">
        <f t="shared" si="99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1706</v>
      </c>
      <c r="B3180" s="111" t="s">
        <v>1284</v>
      </c>
      <c r="C3180" s="112" t="s">
        <v>1285</v>
      </c>
      <c r="D3180" s="21">
        <f t="shared" si="98"/>
        <v>106719.12999999999</v>
      </c>
      <c r="E3180" s="24">
        <f t="shared" si="99"/>
        <v>505</v>
      </c>
      <c r="F3180" s="104">
        <v>4158</v>
      </c>
      <c r="G3180" s="104">
        <v>0</v>
      </c>
      <c r="H3180" s="105">
        <v>4306</v>
      </c>
      <c r="I3180" s="105">
        <v>0</v>
      </c>
      <c r="J3180" s="31">
        <v>5760</v>
      </c>
      <c r="K3180" s="32">
        <v>0</v>
      </c>
      <c r="L3180" s="105">
        <v>9758</v>
      </c>
      <c r="M3180" s="105">
        <v>0</v>
      </c>
      <c r="N3180" s="106">
        <v>18580.5</v>
      </c>
      <c r="O3180" s="107">
        <v>0</v>
      </c>
      <c r="P3180" s="113">
        <v>13909.46</v>
      </c>
      <c r="Q3180" s="113">
        <v>0</v>
      </c>
      <c r="R3180" s="106">
        <v>19084.5</v>
      </c>
      <c r="S3180" s="107">
        <v>0</v>
      </c>
      <c r="T3180" s="105">
        <v>19322.97</v>
      </c>
      <c r="U3180" s="105">
        <v>0</v>
      </c>
      <c r="V3180" s="106">
        <v>17599.7</v>
      </c>
      <c r="W3180" s="107">
        <v>505</v>
      </c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1706</v>
      </c>
      <c r="B3181" s="111" t="s">
        <v>1286</v>
      </c>
      <c r="C3181" s="112" t="s">
        <v>1287</v>
      </c>
      <c r="D3181" s="21">
        <f t="shared" si="98"/>
        <v>0</v>
      </c>
      <c r="E3181" s="24">
        <f t="shared" si="99"/>
        <v>0</v>
      </c>
      <c r="F3181" s="104"/>
      <c r="G3181" s="104"/>
      <c r="H3181" s="113"/>
      <c r="I3181" s="113"/>
      <c r="J3181" s="106"/>
      <c r="K3181" s="107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1706</v>
      </c>
      <c r="B3182" s="111" t="s">
        <v>1288</v>
      </c>
      <c r="C3182" s="112" t="s">
        <v>1289</v>
      </c>
      <c r="D3182" s="21">
        <f t="shared" si="98"/>
        <v>0</v>
      </c>
      <c r="E3182" s="24">
        <f t="shared" si="99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1706</v>
      </c>
      <c r="B3183" s="111" t="s">
        <v>1290</v>
      </c>
      <c r="C3183" s="112" t="s">
        <v>1291</v>
      </c>
      <c r="D3183" s="21">
        <f t="shared" si="98"/>
        <v>0</v>
      </c>
      <c r="E3183" s="24">
        <f t="shared" si="99"/>
        <v>0</v>
      </c>
      <c r="F3183" s="104"/>
      <c r="G3183" s="104"/>
      <c r="H3183" s="105"/>
      <c r="I3183" s="105"/>
      <c r="J3183" s="31"/>
      <c r="K3183" s="32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1706</v>
      </c>
      <c r="B3184" s="111" t="s">
        <v>1292</v>
      </c>
      <c r="C3184" s="112" t="s">
        <v>1293</v>
      </c>
      <c r="D3184" s="21">
        <f t="shared" si="98"/>
        <v>0</v>
      </c>
      <c r="E3184" s="24">
        <f t="shared" si="99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1706</v>
      </c>
      <c r="B3185" s="111" t="s">
        <v>1294</v>
      </c>
      <c r="C3185" s="112" t="s">
        <v>1295</v>
      </c>
      <c r="D3185" s="21">
        <f t="shared" si="98"/>
        <v>0</v>
      </c>
      <c r="E3185" s="24">
        <f t="shared" si="99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1706</v>
      </c>
      <c r="B3186" s="111" t="s">
        <v>1296</v>
      </c>
      <c r="C3186" s="112" t="s">
        <v>1297</v>
      </c>
      <c r="D3186" s="21">
        <f t="shared" si="98"/>
        <v>0</v>
      </c>
      <c r="E3186" s="24">
        <f t="shared" si="99"/>
        <v>0</v>
      </c>
      <c r="F3186" s="104"/>
      <c r="G3186" s="104"/>
      <c r="H3186" s="113"/>
      <c r="I3186" s="113"/>
      <c r="J3186" s="106"/>
      <c r="K3186" s="107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1706</v>
      </c>
      <c r="B3187" s="111" t="s">
        <v>1298</v>
      </c>
      <c r="C3187" s="112" t="s">
        <v>1299</v>
      </c>
      <c r="D3187" s="21">
        <f t="shared" si="98"/>
        <v>0</v>
      </c>
      <c r="E3187" s="24">
        <f t="shared" si="99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1706</v>
      </c>
      <c r="B3188" s="111" t="s">
        <v>1300</v>
      </c>
      <c r="C3188" s="112" t="s">
        <v>1301</v>
      </c>
      <c r="D3188" s="21">
        <f t="shared" si="98"/>
        <v>0</v>
      </c>
      <c r="E3188" s="24">
        <f t="shared" si="99"/>
        <v>0</v>
      </c>
      <c r="F3188" s="104"/>
      <c r="G3188" s="104"/>
      <c r="H3188" s="105"/>
      <c r="I3188" s="105"/>
      <c r="J3188" s="31"/>
      <c r="K3188" s="32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1706</v>
      </c>
      <c r="B3189" s="111" t="s">
        <v>1302</v>
      </c>
      <c r="C3189" s="112" t="s">
        <v>1303</v>
      </c>
      <c r="D3189" s="21">
        <f t="shared" si="98"/>
        <v>0</v>
      </c>
      <c r="E3189" s="24">
        <f t="shared" si="99"/>
        <v>0</v>
      </c>
      <c r="F3189" s="104"/>
      <c r="G3189" s="104"/>
      <c r="H3189" s="113"/>
      <c r="I3189" s="113"/>
      <c r="J3189" s="106"/>
      <c r="K3189" s="107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1706</v>
      </c>
      <c r="B3190" s="111" t="s">
        <v>1304</v>
      </c>
      <c r="C3190" s="112" t="s">
        <v>1305</v>
      </c>
      <c r="D3190" s="21">
        <f t="shared" si="98"/>
        <v>0</v>
      </c>
      <c r="E3190" s="24">
        <f t="shared" si="99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1706</v>
      </c>
      <c r="B3191" s="111" t="s">
        <v>1306</v>
      </c>
      <c r="C3191" s="112" t="s">
        <v>1307</v>
      </c>
      <c r="D3191" s="21">
        <f t="shared" si="98"/>
        <v>0</v>
      </c>
      <c r="E3191" s="24">
        <f t="shared" si="99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1706</v>
      </c>
      <c r="B3192" s="111" t="s">
        <v>1308</v>
      </c>
      <c r="C3192" s="112" t="s">
        <v>1309</v>
      </c>
      <c r="D3192" s="21">
        <f t="shared" si="98"/>
        <v>0</v>
      </c>
      <c r="E3192" s="24">
        <f t="shared" si="99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1706</v>
      </c>
      <c r="B3193" s="111" t="s">
        <v>1310</v>
      </c>
      <c r="C3193" s="112" t="s">
        <v>1311</v>
      </c>
      <c r="D3193" s="21">
        <f t="shared" si="98"/>
        <v>0</v>
      </c>
      <c r="E3193" s="24">
        <f t="shared" si="99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1706</v>
      </c>
      <c r="B3194" s="111" t="s">
        <v>1312</v>
      </c>
      <c r="C3194" s="112" t="s">
        <v>1313</v>
      </c>
      <c r="D3194" s="21">
        <f t="shared" si="98"/>
        <v>0</v>
      </c>
      <c r="E3194" s="24">
        <f t="shared" si="99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1706</v>
      </c>
      <c r="B3195" s="111" t="s">
        <v>1314</v>
      </c>
      <c r="C3195" s="112" t="s">
        <v>1315</v>
      </c>
      <c r="D3195" s="21">
        <f t="shared" si="98"/>
        <v>0</v>
      </c>
      <c r="E3195" s="24">
        <f t="shared" si="99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1706</v>
      </c>
      <c r="B3196" s="111" t="s">
        <v>1316</v>
      </c>
      <c r="C3196" s="112" t="s">
        <v>1317</v>
      </c>
      <c r="D3196" s="21">
        <f t="shared" si="98"/>
        <v>0</v>
      </c>
      <c r="E3196" s="24">
        <f t="shared" si="99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1706</v>
      </c>
      <c r="B3197" s="111" t="s">
        <v>1318</v>
      </c>
      <c r="C3197" s="112" t="s">
        <v>1319</v>
      </c>
      <c r="D3197" s="21">
        <f t="shared" si="98"/>
        <v>0</v>
      </c>
      <c r="E3197" s="24">
        <f t="shared" si="99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1706</v>
      </c>
      <c r="B3198" s="111" t="s">
        <v>1320</v>
      </c>
      <c r="C3198" s="112" t="s">
        <v>1321</v>
      </c>
      <c r="D3198" s="21">
        <f t="shared" si="98"/>
        <v>0</v>
      </c>
      <c r="E3198" s="24">
        <f t="shared" si="99"/>
        <v>0</v>
      </c>
      <c r="F3198" s="104"/>
      <c r="G3198" s="104"/>
      <c r="H3198" s="105"/>
      <c r="I3198" s="105"/>
      <c r="J3198" s="31"/>
      <c r="K3198" s="32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1706</v>
      </c>
      <c r="B3199" s="111" t="s">
        <v>1322</v>
      </c>
      <c r="C3199" s="112" t="s">
        <v>1323</v>
      </c>
      <c r="D3199" s="21">
        <f t="shared" si="98"/>
        <v>0</v>
      </c>
      <c r="E3199" s="24">
        <f t="shared" si="99"/>
        <v>0</v>
      </c>
      <c r="F3199" s="104"/>
      <c r="G3199" s="104"/>
      <c r="H3199" s="113"/>
      <c r="I3199" s="113"/>
      <c r="J3199" s="106"/>
      <c r="K3199" s="107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1706</v>
      </c>
      <c r="B3200" s="111" t="s">
        <v>1324</v>
      </c>
      <c r="C3200" s="112" t="s">
        <v>1325</v>
      </c>
      <c r="D3200" s="21">
        <f t="shared" si="98"/>
        <v>0</v>
      </c>
      <c r="E3200" s="24">
        <f t="shared" si="99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1706</v>
      </c>
      <c r="B3201" s="111" t="s">
        <v>1326</v>
      </c>
      <c r="C3201" s="112" t="s">
        <v>1327</v>
      </c>
      <c r="D3201" s="21">
        <f t="shared" si="98"/>
        <v>0</v>
      </c>
      <c r="E3201" s="24">
        <f t="shared" si="99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1706</v>
      </c>
      <c r="B3202" s="111" t="s">
        <v>1328</v>
      </c>
      <c r="C3202" s="112" t="s">
        <v>1329</v>
      </c>
      <c r="D3202" s="21">
        <f t="shared" si="98"/>
        <v>0</v>
      </c>
      <c r="E3202" s="24">
        <f t="shared" si="99"/>
        <v>0</v>
      </c>
      <c r="F3202" s="104"/>
      <c r="G3202" s="104"/>
      <c r="H3202" s="105"/>
      <c r="I3202" s="105"/>
      <c r="J3202" s="31"/>
      <c r="K3202" s="32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1706</v>
      </c>
      <c r="B3203" s="111" t="s">
        <v>1330</v>
      </c>
      <c r="C3203" s="112" t="s">
        <v>1654</v>
      </c>
      <c r="D3203" s="21">
        <f t="shared" ref="D3203:D3266" si="100">F3203+H3203+J3204+L3203+N3203+P3203+R3203+T3203+V3203+X3203+Z3203+AB3203</f>
        <v>0</v>
      </c>
      <c r="E3203" s="24">
        <f t="shared" ref="E3203:E3266" si="101">G3203+I3203+K3204+M3203+O3203+Q3203+S3203+U3203+W3203+Y3203+AA3203+AC3203</f>
        <v>0</v>
      </c>
      <c r="F3203" s="104"/>
      <c r="G3203" s="104"/>
      <c r="H3203" s="113"/>
      <c r="I3203" s="113"/>
      <c r="J3203" s="106"/>
      <c r="K3203" s="107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1706</v>
      </c>
      <c r="B3204" s="111" t="s">
        <v>1331</v>
      </c>
      <c r="C3204" s="112" t="s">
        <v>1332</v>
      </c>
      <c r="D3204" s="21">
        <f t="shared" si="100"/>
        <v>0</v>
      </c>
      <c r="E3204" s="24">
        <f t="shared" si="101"/>
        <v>0</v>
      </c>
      <c r="F3204" s="104"/>
      <c r="G3204" s="104"/>
      <c r="H3204" s="105"/>
      <c r="I3204" s="105"/>
      <c r="J3204" s="31"/>
      <c r="K3204" s="32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1706</v>
      </c>
      <c r="B3205" s="111" t="s">
        <v>1333</v>
      </c>
      <c r="C3205" s="112" t="s">
        <v>1334</v>
      </c>
      <c r="D3205" s="21">
        <f t="shared" si="100"/>
        <v>0</v>
      </c>
      <c r="E3205" s="24">
        <f t="shared" si="101"/>
        <v>0</v>
      </c>
      <c r="F3205" s="104"/>
      <c r="G3205" s="104"/>
      <c r="H3205" s="113"/>
      <c r="I3205" s="113"/>
      <c r="J3205" s="106"/>
      <c r="K3205" s="107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1706</v>
      </c>
      <c r="B3206" s="111" t="s">
        <v>1335</v>
      </c>
      <c r="C3206" s="112" t="s">
        <v>1655</v>
      </c>
      <c r="D3206" s="21">
        <f t="shared" si="100"/>
        <v>0</v>
      </c>
      <c r="E3206" s="24">
        <f t="shared" si="101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1706</v>
      </c>
      <c r="B3207" s="111" t="s">
        <v>1336</v>
      </c>
      <c r="C3207" s="112" t="s">
        <v>1337</v>
      </c>
      <c r="D3207" s="21">
        <f t="shared" si="100"/>
        <v>0</v>
      </c>
      <c r="E3207" s="24">
        <f t="shared" si="101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1706</v>
      </c>
      <c r="B3208" s="111" t="s">
        <v>1338</v>
      </c>
      <c r="C3208" s="112" t="s">
        <v>1339</v>
      </c>
      <c r="D3208" s="21">
        <f t="shared" si="100"/>
        <v>0</v>
      </c>
      <c r="E3208" s="24">
        <f t="shared" si="101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1706</v>
      </c>
      <c r="B3209" s="111" t="s">
        <v>1340</v>
      </c>
      <c r="C3209" s="112" t="s">
        <v>1341</v>
      </c>
      <c r="D3209" s="21">
        <f t="shared" si="100"/>
        <v>0</v>
      </c>
      <c r="E3209" s="24">
        <f t="shared" si="101"/>
        <v>0</v>
      </c>
      <c r="F3209" s="104"/>
      <c r="G3209" s="104"/>
      <c r="H3209" s="105"/>
      <c r="I3209" s="105"/>
      <c r="J3209" s="31"/>
      <c r="K3209" s="32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1706</v>
      </c>
      <c r="B3210" s="111" t="s">
        <v>1342</v>
      </c>
      <c r="C3210" s="112" t="s">
        <v>1692</v>
      </c>
      <c r="D3210" s="21">
        <f t="shared" si="100"/>
        <v>0</v>
      </c>
      <c r="E3210" s="24">
        <f t="shared" si="101"/>
        <v>0</v>
      </c>
      <c r="F3210" s="104"/>
      <c r="G3210" s="104"/>
      <c r="H3210" s="113"/>
      <c r="I3210" s="113"/>
      <c r="J3210" s="106"/>
      <c r="K3210" s="107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1706</v>
      </c>
      <c r="B3211" s="111" t="s">
        <v>1343</v>
      </c>
      <c r="C3211" s="112" t="s">
        <v>1344</v>
      </c>
      <c r="D3211" s="21">
        <f t="shared" si="100"/>
        <v>15741.8</v>
      </c>
      <c r="E3211" s="24">
        <f t="shared" si="101"/>
        <v>0.06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1706</v>
      </c>
      <c r="B3212" s="111" t="s">
        <v>1345</v>
      </c>
      <c r="C3212" s="112" t="s">
        <v>1346</v>
      </c>
      <c r="D3212" s="21">
        <f t="shared" si="100"/>
        <v>131684.06</v>
      </c>
      <c r="E3212" s="24">
        <f t="shared" si="101"/>
        <v>11937.85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31">
        <v>15741.8</v>
      </c>
      <c r="K3212" s="32">
        <v>0.06</v>
      </c>
      <c r="L3212" s="105">
        <v>25864</v>
      </c>
      <c r="M3212" s="105">
        <v>50</v>
      </c>
      <c r="N3212" s="106">
        <v>0</v>
      </c>
      <c r="O3212" s="107">
        <v>11887.85</v>
      </c>
      <c r="P3212" s="113">
        <v>44000</v>
      </c>
      <c r="Q3212" s="113">
        <v>0</v>
      </c>
      <c r="R3212" s="106">
        <v>24560</v>
      </c>
      <c r="S3212" s="107">
        <v>0</v>
      </c>
      <c r="T3212" s="105">
        <v>10600</v>
      </c>
      <c r="U3212" s="105">
        <v>0</v>
      </c>
      <c r="V3212" s="106">
        <v>5160</v>
      </c>
      <c r="W3212" s="107">
        <v>0</v>
      </c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1706</v>
      </c>
      <c r="B3213" s="111" t="s">
        <v>1347</v>
      </c>
      <c r="C3213" s="112" t="s">
        <v>1348</v>
      </c>
      <c r="D3213" s="21">
        <f t="shared" si="100"/>
        <v>0</v>
      </c>
      <c r="E3213" s="24">
        <f t="shared" si="101"/>
        <v>0</v>
      </c>
      <c r="F3213" s="104"/>
      <c r="G3213" s="104"/>
      <c r="H3213" s="113"/>
      <c r="I3213" s="113"/>
      <c r="J3213" s="106"/>
      <c r="K3213" s="107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1706</v>
      </c>
      <c r="B3214" s="111" t="s">
        <v>1349</v>
      </c>
      <c r="C3214" s="112" t="s">
        <v>1350</v>
      </c>
      <c r="D3214" s="21">
        <f t="shared" si="100"/>
        <v>0</v>
      </c>
      <c r="E3214" s="24">
        <f t="shared" si="101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1706</v>
      </c>
      <c r="B3215" s="111" t="s">
        <v>1351</v>
      </c>
      <c r="C3215" s="112" t="s">
        <v>1352</v>
      </c>
      <c r="D3215" s="21">
        <f t="shared" si="100"/>
        <v>0</v>
      </c>
      <c r="E3215" s="24">
        <f t="shared" si="101"/>
        <v>0</v>
      </c>
      <c r="F3215" s="104"/>
      <c r="G3215" s="104"/>
      <c r="H3215" s="105"/>
      <c r="I3215" s="105"/>
      <c r="J3215" s="31"/>
      <c r="K3215" s="32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1706</v>
      </c>
      <c r="B3216" s="111" t="s">
        <v>1353</v>
      </c>
      <c r="C3216" s="112" t="s">
        <v>1354</v>
      </c>
      <c r="D3216" s="21">
        <f t="shared" si="100"/>
        <v>0</v>
      </c>
      <c r="E3216" s="24">
        <f t="shared" si="101"/>
        <v>0</v>
      </c>
      <c r="F3216" s="104"/>
      <c r="G3216" s="104"/>
      <c r="H3216" s="113"/>
      <c r="I3216" s="113"/>
      <c r="J3216" s="106"/>
      <c r="K3216" s="107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1706</v>
      </c>
      <c r="B3217" s="111" t="s">
        <v>1355</v>
      </c>
      <c r="C3217" s="112" t="s">
        <v>1656</v>
      </c>
      <c r="D3217" s="21">
        <f t="shared" si="100"/>
        <v>0</v>
      </c>
      <c r="E3217" s="24">
        <f t="shared" si="101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1706</v>
      </c>
      <c r="B3218" s="111" t="s">
        <v>1356</v>
      </c>
      <c r="C3218" s="112" t="s">
        <v>1657</v>
      </c>
      <c r="D3218" s="21">
        <f t="shared" si="100"/>
        <v>0</v>
      </c>
      <c r="E3218" s="24">
        <f t="shared" si="101"/>
        <v>0</v>
      </c>
      <c r="F3218" s="104"/>
      <c r="G3218" s="104"/>
      <c r="H3218" s="105"/>
      <c r="I3218" s="105"/>
      <c r="J3218" s="31"/>
      <c r="K3218" s="32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1706</v>
      </c>
      <c r="B3219" s="111" t="s">
        <v>1357</v>
      </c>
      <c r="C3219" s="112" t="s">
        <v>1658</v>
      </c>
      <c r="D3219" s="21">
        <f t="shared" si="100"/>
        <v>0</v>
      </c>
      <c r="E3219" s="24">
        <f t="shared" si="101"/>
        <v>0</v>
      </c>
      <c r="F3219" s="104"/>
      <c r="G3219" s="104"/>
      <c r="H3219" s="113"/>
      <c r="I3219" s="113"/>
      <c r="J3219" s="106"/>
      <c r="K3219" s="107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1706</v>
      </c>
      <c r="B3220" s="111" t="s">
        <v>1358</v>
      </c>
      <c r="C3220" s="112" t="s">
        <v>1659</v>
      </c>
      <c r="D3220" s="21">
        <f t="shared" si="100"/>
        <v>0</v>
      </c>
      <c r="E3220" s="24">
        <f t="shared" si="101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1706</v>
      </c>
      <c r="B3221" s="111" t="s">
        <v>1359</v>
      </c>
      <c r="C3221" s="112" t="s">
        <v>1660</v>
      </c>
      <c r="D3221" s="21">
        <f t="shared" si="100"/>
        <v>0</v>
      </c>
      <c r="E3221" s="24">
        <f t="shared" si="101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1706</v>
      </c>
      <c r="B3222" s="111" t="s">
        <v>1360</v>
      </c>
      <c r="C3222" s="112" t="s">
        <v>1361</v>
      </c>
      <c r="D3222" s="21">
        <f t="shared" si="100"/>
        <v>95033</v>
      </c>
      <c r="E3222" s="24">
        <f t="shared" si="101"/>
        <v>95033</v>
      </c>
      <c r="F3222" s="104"/>
      <c r="G3222" s="104"/>
      <c r="H3222" s="105"/>
      <c r="I3222" s="105"/>
      <c r="J3222" s="31"/>
      <c r="K3222" s="32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1707</v>
      </c>
      <c r="B3223" s="111" t="s">
        <v>3</v>
      </c>
      <c r="C3223" s="112" t="s">
        <v>4</v>
      </c>
      <c r="D3223" s="21">
        <f t="shared" si="100"/>
        <v>708353</v>
      </c>
      <c r="E3223" s="24">
        <f t="shared" si="101"/>
        <v>708353</v>
      </c>
      <c r="F3223" s="104">
        <v>70369</v>
      </c>
      <c r="G3223" s="104">
        <v>70369</v>
      </c>
      <c r="H3223" s="113">
        <v>74925</v>
      </c>
      <c r="I3223" s="113">
        <v>74925</v>
      </c>
      <c r="J3223" s="106">
        <v>95033</v>
      </c>
      <c r="K3223" s="107">
        <v>95033</v>
      </c>
      <c r="L3223" s="113">
        <v>95682</v>
      </c>
      <c r="M3223" s="113">
        <v>95682</v>
      </c>
      <c r="N3223" s="31">
        <v>116136</v>
      </c>
      <c r="O3223" s="32">
        <v>116136</v>
      </c>
      <c r="P3223" s="105">
        <v>100120</v>
      </c>
      <c r="Q3223" s="105">
        <v>100120</v>
      </c>
      <c r="R3223" s="31">
        <v>75263</v>
      </c>
      <c r="S3223" s="32">
        <v>75263</v>
      </c>
      <c r="T3223" s="113">
        <v>67605</v>
      </c>
      <c r="U3223" s="113">
        <v>67605</v>
      </c>
      <c r="V3223" s="31">
        <v>108253</v>
      </c>
      <c r="W3223" s="32">
        <v>108253</v>
      </c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1707</v>
      </c>
      <c r="B3224" s="111" t="s">
        <v>5</v>
      </c>
      <c r="C3224" s="112" t="s">
        <v>6</v>
      </c>
      <c r="D3224" s="21">
        <f t="shared" si="100"/>
        <v>0</v>
      </c>
      <c r="E3224" s="24">
        <f t="shared" si="101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1707</v>
      </c>
      <c r="B3225" s="111" t="s">
        <v>7</v>
      </c>
      <c r="C3225" s="112" t="s">
        <v>8</v>
      </c>
      <c r="D3225" s="21">
        <f t="shared" si="100"/>
        <v>0</v>
      </c>
      <c r="E3225" s="24">
        <f t="shared" si="101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1707</v>
      </c>
      <c r="B3226" s="111" t="s">
        <v>9</v>
      </c>
      <c r="C3226" s="112" t="s">
        <v>10</v>
      </c>
      <c r="D3226" s="21">
        <f t="shared" si="100"/>
        <v>0</v>
      </c>
      <c r="E3226" s="24">
        <f t="shared" si="101"/>
        <v>0</v>
      </c>
      <c r="F3226" s="104"/>
      <c r="G3226" s="104"/>
      <c r="H3226" s="105"/>
      <c r="I3226" s="105"/>
      <c r="J3226" s="31"/>
      <c r="K3226" s="32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1707</v>
      </c>
      <c r="B3227" s="111" t="s">
        <v>11</v>
      </c>
      <c r="C3227" s="112" t="s">
        <v>1435</v>
      </c>
      <c r="D3227" s="21">
        <f t="shared" si="100"/>
        <v>0</v>
      </c>
      <c r="E3227" s="24">
        <f t="shared" si="101"/>
        <v>0</v>
      </c>
      <c r="F3227" s="104"/>
      <c r="G3227" s="104"/>
      <c r="H3227" s="113"/>
      <c r="I3227" s="113"/>
      <c r="J3227" s="106"/>
      <c r="K3227" s="107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1707</v>
      </c>
      <c r="B3228" s="111" t="s">
        <v>12</v>
      </c>
      <c r="C3228" s="112" t="s">
        <v>1436</v>
      </c>
      <c r="D3228" s="21">
        <f t="shared" si="100"/>
        <v>24850</v>
      </c>
      <c r="E3228" s="24">
        <f t="shared" si="101"/>
        <v>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0</v>
      </c>
      <c r="Q3228" s="113">
        <v>0</v>
      </c>
      <c r="R3228" s="31">
        <v>0</v>
      </c>
      <c r="S3228" s="32">
        <v>0</v>
      </c>
      <c r="T3228" s="113">
        <v>0</v>
      </c>
      <c r="U3228" s="113">
        <v>0</v>
      </c>
      <c r="V3228" s="31">
        <v>24850</v>
      </c>
      <c r="W3228" s="32">
        <v>0</v>
      </c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1707</v>
      </c>
      <c r="B3229" s="111" t="s">
        <v>1437</v>
      </c>
      <c r="C3229" s="112" t="s">
        <v>1438</v>
      </c>
      <c r="D3229" s="21">
        <f t="shared" si="100"/>
        <v>0</v>
      </c>
      <c r="E3229" s="24">
        <f t="shared" si="101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1707</v>
      </c>
      <c r="B3230" s="111" t="s">
        <v>1439</v>
      </c>
      <c r="C3230" s="112" t="s">
        <v>1440</v>
      </c>
      <c r="D3230" s="21">
        <f t="shared" si="100"/>
        <v>0</v>
      </c>
      <c r="E3230" s="24">
        <f t="shared" si="101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1707</v>
      </c>
      <c r="B3231" s="111" t="s">
        <v>13</v>
      </c>
      <c r="C3231" s="112" t="s">
        <v>1441</v>
      </c>
      <c r="D3231" s="21">
        <f t="shared" si="100"/>
        <v>0</v>
      </c>
      <c r="E3231" s="24">
        <f t="shared" si="101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1707</v>
      </c>
      <c r="B3232" s="111" t="s">
        <v>14</v>
      </c>
      <c r="C3232" s="112" t="s">
        <v>15</v>
      </c>
      <c r="D3232" s="21">
        <f t="shared" si="100"/>
        <v>0</v>
      </c>
      <c r="E3232" s="24">
        <f t="shared" si="101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1707</v>
      </c>
      <c r="B3233" s="111" t="s">
        <v>16</v>
      </c>
      <c r="C3233" s="112" t="s">
        <v>1442</v>
      </c>
      <c r="D3233" s="21">
        <f t="shared" si="100"/>
        <v>628800</v>
      </c>
      <c r="E3233" s="24">
        <f t="shared" si="101"/>
        <v>628800</v>
      </c>
      <c r="F3233" s="104"/>
      <c r="G3233" s="104"/>
      <c r="H3233" s="113"/>
      <c r="I3233" s="113"/>
      <c r="J3233" s="31"/>
      <c r="K3233" s="32"/>
      <c r="L3233" s="113"/>
      <c r="M3233" s="113"/>
      <c r="N3233" s="31">
        <v>314400</v>
      </c>
      <c r="O3233" s="32">
        <v>314400</v>
      </c>
      <c r="P3233" s="113"/>
      <c r="Q3233" s="113"/>
      <c r="R3233" s="31"/>
      <c r="S3233" s="32"/>
      <c r="T3233" s="113"/>
      <c r="U3233" s="113"/>
      <c r="V3233" s="31">
        <v>314400</v>
      </c>
      <c r="W3233" s="32">
        <v>314400</v>
      </c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1707</v>
      </c>
      <c r="B3234" s="111" t="s">
        <v>17</v>
      </c>
      <c r="C3234" s="112" t="s">
        <v>1443</v>
      </c>
      <c r="D3234" s="21">
        <f t="shared" si="100"/>
        <v>0</v>
      </c>
      <c r="E3234" s="24">
        <f t="shared" si="101"/>
        <v>0</v>
      </c>
      <c r="F3234" s="104"/>
      <c r="G3234" s="104"/>
      <c r="H3234" s="105"/>
      <c r="I3234" s="105"/>
      <c r="J3234" s="31"/>
      <c r="K3234" s="32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1707</v>
      </c>
      <c r="B3235" s="111" t="s">
        <v>18</v>
      </c>
      <c r="C3235" s="112" t="s">
        <v>19</v>
      </c>
      <c r="D3235" s="21">
        <f t="shared" si="100"/>
        <v>0</v>
      </c>
      <c r="E3235" s="24">
        <f t="shared" si="101"/>
        <v>0</v>
      </c>
      <c r="F3235" s="104"/>
      <c r="G3235" s="104"/>
      <c r="H3235" s="113"/>
      <c r="I3235" s="113"/>
      <c r="J3235" s="106"/>
      <c r="K3235" s="107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1707</v>
      </c>
      <c r="B3236" s="111" t="s">
        <v>20</v>
      </c>
      <c r="C3236" s="112" t="s">
        <v>21</v>
      </c>
      <c r="D3236" s="21">
        <f t="shared" si="100"/>
        <v>0</v>
      </c>
      <c r="E3236" s="24">
        <f t="shared" si="101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1707</v>
      </c>
      <c r="B3237" s="111" t="s">
        <v>22</v>
      </c>
      <c r="C3237" s="112" t="s">
        <v>1444</v>
      </c>
      <c r="D3237" s="21">
        <f t="shared" si="100"/>
        <v>0</v>
      </c>
      <c r="E3237" s="24">
        <f t="shared" si="101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1707</v>
      </c>
      <c r="B3238" s="111" t="s">
        <v>23</v>
      </c>
      <c r="C3238" s="112" t="s">
        <v>1696</v>
      </c>
      <c r="D3238" s="21">
        <f t="shared" si="100"/>
        <v>0</v>
      </c>
      <c r="E3238" s="24">
        <f t="shared" si="101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1707</v>
      </c>
      <c r="B3239" s="111" t="s">
        <v>24</v>
      </c>
      <c r="C3239" s="112" t="s">
        <v>1445</v>
      </c>
      <c r="D3239" s="21">
        <f t="shared" si="100"/>
        <v>0</v>
      </c>
      <c r="E3239" s="24">
        <f t="shared" si="101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1707</v>
      </c>
      <c r="B3240" s="111" t="s">
        <v>25</v>
      </c>
      <c r="C3240" s="112" t="s">
        <v>26</v>
      </c>
      <c r="D3240" s="21">
        <f t="shared" si="100"/>
        <v>4204696.93</v>
      </c>
      <c r="E3240" s="24">
        <f t="shared" si="101"/>
        <v>4683551.6100000003</v>
      </c>
      <c r="F3240" s="104"/>
      <c r="G3240" s="104"/>
      <c r="H3240" s="105"/>
      <c r="I3240" s="105"/>
      <c r="J3240" s="31"/>
      <c r="K3240" s="32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1707</v>
      </c>
      <c r="B3241" s="111" t="s">
        <v>27</v>
      </c>
      <c r="C3241" s="112" t="s">
        <v>1446</v>
      </c>
      <c r="D3241" s="21">
        <f t="shared" si="100"/>
        <v>40576583.189999998</v>
      </c>
      <c r="E3241" s="24">
        <f t="shared" si="101"/>
        <v>39361715.140000001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106">
        <v>4204696.93</v>
      </c>
      <c r="K3241" s="107">
        <v>4683551.6100000003</v>
      </c>
      <c r="L3241" s="113">
        <v>3898853.98</v>
      </c>
      <c r="M3241" s="113">
        <v>5160766.62</v>
      </c>
      <c r="N3241" s="31">
        <v>10122198.539999999</v>
      </c>
      <c r="O3241" s="32">
        <v>10919934.41</v>
      </c>
      <c r="P3241" s="105">
        <v>1015024.18</v>
      </c>
      <c r="Q3241" s="105">
        <v>3891643.72</v>
      </c>
      <c r="R3241" s="31">
        <v>866868.83</v>
      </c>
      <c r="S3241" s="32">
        <v>4237800.76</v>
      </c>
      <c r="T3241" s="113">
        <v>1135382.6200000001</v>
      </c>
      <c r="U3241" s="113">
        <v>2051102.1</v>
      </c>
      <c r="V3241" s="31">
        <v>1325979.45</v>
      </c>
      <c r="W3241" s="32">
        <v>2293347.3199999998</v>
      </c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1707</v>
      </c>
      <c r="B3242" s="111" t="s">
        <v>28</v>
      </c>
      <c r="C3242" s="112" t="s">
        <v>1447</v>
      </c>
      <c r="D3242" s="21">
        <f t="shared" si="100"/>
        <v>4550300</v>
      </c>
      <c r="E3242" s="24">
        <f t="shared" si="101"/>
        <v>3697446.99</v>
      </c>
      <c r="F3242" s="104">
        <v>0</v>
      </c>
      <c r="G3242" s="104">
        <v>0</v>
      </c>
      <c r="H3242" s="113">
        <v>1500000</v>
      </c>
      <c r="I3242" s="113">
        <v>366138.89</v>
      </c>
      <c r="J3242" s="31">
        <v>206714.47</v>
      </c>
      <c r="K3242" s="32">
        <v>402802.91</v>
      </c>
      <c r="L3242" s="113">
        <v>2006400</v>
      </c>
      <c r="M3242" s="113">
        <v>1364952.71</v>
      </c>
      <c r="N3242" s="31">
        <v>1008400</v>
      </c>
      <c r="O3242" s="32">
        <v>170678.86</v>
      </c>
      <c r="P3242" s="113">
        <v>3200</v>
      </c>
      <c r="Q3242" s="113">
        <v>209050.18</v>
      </c>
      <c r="R3242" s="31">
        <v>21550</v>
      </c>
      <c r="S3242" s="32">
        <v>1168889.81</v>
      </c>
      <c r="T3242" s="113">
        <v>10750</v>
      </c>
      <c r="U3242" s="113">
        <v>234296.15</v>
      </c>
      <c r="V3242" s="31">
        <v>0</v>
      </c>
      <c r="W3242" s="32">
        <v>174640.39</v>
      </c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1707</v>
      </c>
      <c r="B3243" s="111" t="s">
        <v>29</v>
      </c>
      <c r="C3243" s="112" t="s">
        <v>1448</v>
      </c>
      <c r="D3243" s="21">
        <f t="shared" si="100"/>
        <v>80317</v>
      </c>
      <c r="E3243" s="24">
        <f t="shared" si="101"/>
        <v>68054.8</v>
      </c>
      <c r="F3243" s="104">
        <v>0</v>
      </c>
      <c r="G3243" s="104">
        <v>4632</v>
      </c>
      <c r="H3243" s="113">
        <v>0</v>
      </c>
      <c r="I3243" s="113">
        <v>10000</v>
      </c>
      <c r="J3243" s="31">
        <v>0</v>
      </c>
      <c r="K3243" s="32">
        <v>8800</v>
      </c>
      <c r="L3243" s="113">
        <v>38257</v>
      </c>
      <c r="M3243" s="113">
        <v>0</v>
      </c>
      <c r="N3243" s="31">
        <v>0</v>
      </c>
      <c r="O3243" s="32">
        <v>6000</v>
      </c>
      <c r="P3243" s="113">
        <v>37060</v>
      </c>
      <c r="Q3243" s="113">
        <v>0</v>
      </c>
      <c r="R3243" s="31">
        <v>0</v>
      </c>
      <c r="S3243" s="32">
        <v>10000</v>
      </c>
      <c r="T3243" s="113">
        <v>5000</v>
      </c>
      <c r="U3243" s="113">
        <v>0</v>
      </c>
      <c r="V3243" s="31">
        <v>0</v>
      </c>
      <c r="W3243" s="32">
        <v>37422.800000000003</v>
      </c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1707</v>
      </c>
      <c r="B3244" s="111" t="s">
        <v>30</v>
      </c>
      <c r="C3244" s="112" t="s">
        <v>1449</v>
      </c>
      <c r="D3244" s="21">
        <f t="shared" si="100"/>
        <v>750867.58</v>
      </c>
      <c r="E3244" s="24">
        <f t="shared" si="101"/>
        <v>724388</v>
      </c>
      <c r="F3244" s="104"/>
      <c r="G3244" s="104"/>
      <c r="H3244" s="113"/>
      <c r="I3244" s="113"/>
      <c r="J3244" s="31"/>
      <c r="K3244" s="32"/>
      <c r="L3244" s="113">
        <v>723388.68</v>
      </c>
      <c r="M3244" s="113">
        <v>0</v>
      </c>
      <c r="N3244" s="31">
        <v>0</v>
      </c>
      <c r="O3244" s="32">
        <v>395655.4</v>
      </c>
      <c r="P3244" s="113">
        <v>367.58</v>
      </c>
      <c r="Q3244" s="113">
        <v>3732.6</v>
      </c>
      <c r="R3244" s="31">
        <v>26611.32</v>
      </c>
      <c r="S3244" s="32">
        <v>321962.61</v>
      </c>
      <c r="T3244" s="113">
        <v>0</v>
      </c>
      <c r="U3244" s="113">
        <v>3037.39</v>
      </c>
      <c r="V3244" s="31">
        <v>0</v>
      </c>
      <c r="W3244" s="32">
        <v>0</v>
      </c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1707</v>
      </c>
      <c r="B3245" s="111" t="s">
        <v>31</v>
      </c>
      <c r="C3245" s="112" t="s">
        <v>1661</v>
      </c>
      <c r="D3245" s="21">
        <f t="shared" si="100"/>
        <v>89863.79</v>
      </c>
      <c r="E3245" s="24">
        <f t="shared" si="101"/>
        <v>371500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>
        <v>500</v>
      </c>
      <c r="K3245" s="32">
        <v>0</v>
      </c>
      <c r="L3245" s="113">
        <v>10100</v>
      </c>
      <c r="M3245" s="113">
        <v>0</v>
      </c>
      <c r="N3245" s="31">
        <v>50000</v>
      </c>
      <c r="O3245" s="32">
        <v>0</v>
      </c>
      <c r="P3245" s="113">
        <v>3183.79</v>
      </c>
      <c r="Q3245" s="113">
        <v>105065.42</v>
      </c>
      <c r="R3245" s="31">
        <v>6000</v>
      </c>
      <c r="S3245" s="32">
        <v>934.58</v>
      </c>
      <c r="T3245" s="113">
        <v>2200</v>
      </c>
      <c r="U3245" s="113">
        <v>0</v>
      </c>
      <c r="V3245" s="31">
        <v>0</v>
      </c>
      <c r="W3245" s="32">
        <v>0</v>
      </c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1707</v>
      </c>
      <c r="B3246" s="111" t="s">
        <v>32</v>
      </c>
      <c r="C3246" s="112" t="s">
        <v>33</v>
      </c>
      <c r="D3246" s="21">
        <f t="shared" si="100"/>
        <v>0</v>
      </c>
      <c r="E3246" s="24">
        <f t="shared" si="101"/>
        <v>0</v>
      </c>
      <c r="F3246" s="104"/>
      <c r="G3246" s="104"/>
      <c r="H3246" s="105"/>
      <c r="I3246" s="105"/>
      <c r="J3246" s="31"/>
      <c r="K3246" s="32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1707</v>
      </c>
      <c r="B3247" s="111" t="s">
        <v>34</v>
      </c>
      <c r="C3247" s="112" t="s">
        <v>35</v>
      </c>
      <c r="D3247" s="21">
        <f t="shared" si="100"/>
        <v>314400</v>
      </c>
      <c r="E3247" s="24">
        <f t="shared" si="101"/>
        <v>28950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1707</v>
      </c>
      <c r="B3248" s="111" t="s">
        <v>36</v>
      </c>
      <c r="C3248" s="112" t="s">
        <v>1450</v>
      </c>
      <c r="D3248" s="21">
        <f t="shared" si="100"/>
        <v>2859626</v>
      </c>
      <c r="E3248" s="24">
        <f t="shared" si="101"/>
        <v>994858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>
        <v>314400</v>
      </c>
      <c r="K3248" s="107">
        <v>28950</v>
      </c>
      <c r="L3248" s="105">
        <v>314400</v>
      </c>
      <c r="M3248" s="105">
        <v>23160</v>
      </c>
      <c r="N3248" s="106">
        <v>314400</v>
      </c>
      <c r="O3248" s="107">
        <v>314400</v>
      </c>
      <c r="P3248" s="105">
        <v>632426</v>
      </c>
      <c r="Q3248" s="105">
        <v>26864</v>
      </c>
      <c r="R3248" s="106">
        <v>484040</v>
      </c>
      <c r="S3248" s="107">
        <v>194284</v>
      </c>
      <c r="T3248" s="105">
        <v>315400</v>
      </c>
      <c r="U3248" s="105">
        <v>0</v>
      </c>
      <c r="V3248" s="106">
        <v>310700</v>
      </c>
      <c r="W3248" s="107">
        <v>314400</v>
      </c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1707</v>
      </c>
      <c r="B3249" s="111" t="s">
        <v>37</v>
      </c>
      <c r="C3249" s="112" t="s">
        <v>1451</v>
      </c>
      <c r="D3249" s="21">
        <f t="shared" si="100"/>
        <v>0</v>
      </c>
      <c r="E3249" s="24">
        <f t="shared" si="101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1707</v>
      </c>
      <c r="B3250" s="111" t="s">
        <v>38</v>
      </c>
      <c r="C3250" s="112" t="s">
        <v>1452</v>
      </c>
      <c r="D3250" s="21">
        <f t="shared" si="100"/>
        <v>0</v>
      </c>
      <c r="E3250" s="24">
        <f t="shared" si="101"/>
        <v>0</v>
      </c>
      <c r="F3250" s="104"/>
      <c r="G3250" s="104"/>
      <c r="H3250" s="113"/>
      <c r="I3250" s="113"/>
      <c r="J3250" s="106"/>
      <c r="K3250" s="107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1707</v>
      </c>
      <c r="B3251" s="111" t="s">
        <v>39</v>
      </c>
      <c r="C3251" s="112" t="s">
        <v>1453</v>
      </c>
      <c r="D3251" s="21">
        <f t="shared" si="100"/>
        <v>0</v>
      </c>
      <c r="E3251" s="24">
        <f t="shared" si="101"/>
        <v>0</v>
      </c>
      <c r="F3251" s="104"/>
      <c r="G3251" s="104"/>
      <c r="H3251" s="105"/>
      <c r="I3251" s="105"/>
      <c r="J3251" s="31"/>
      <c r="K3251" s="32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1707</v>
      </c>
      <c r="B3252" s="111" t="s">
        <v>40</v>
      </c>
      <c r="C3252" s="112" t="s">
        <v>1454</v>
      </c>
      <c r="D3252" s="21">
        <f t="shared" si="100"/>
        <v>0</v>
      </c>
      <c r="E3252" s="24">
        <f t="shared" si="101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1707</v>
      </c>
      <c r="B3253" s="111" t="s">
        <v>1455</v>
      </c>
      <c r="C3253" s="112" t="s">
        <v>56</v>
      </c>
      <c r="D3253" s="21">
        <f t="shared" si="100"/>
        <v>0</v>
      </c>
      <c r="E3253" s="24">
        <f t="shared" si="101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1707</v>
      </c>
      <c r="B3254" s="111" t="s">
        <v>1456</v>
      </c>
      <c r="C3254" s="112" t="s">
        <v>58</v>
      </c>
      <c r="D3254" s="21">
        <f t="shared" si="100"/>
        <v>0</v>
      </c>
      <c r="E3254" s="24">
        <f t="shared" si="101"/>
        <v>0</v>
      </c>
      <c r="F3254" s="104">
        <v>0</v>
      </c>
      <c r="G3254" s="104">
        <v>0</v>
      </c>
      <c r="H3254" s="113">
        <v>0</v>
      </c>
      <c r="I3254" s="113">
        <v>0</v>
      </c>
      <c r="J3254" s="106">
        <v>0</v>
      </c>
      <c r="K3254" s="107">
        <v>0</v>
      </c>
      <c r="L3254" s="113">
        <v>0</v>
      </c>
      <c r="M3254" s="113">
        <v>0</v>
      </c>
      <c r="N3254" s="31">
        <v>0</v>
      </c>
      <c r="O3254" s="32">
        <v>0</v>
      </c>
      <c r="P3254" s="105">
        <v>0</v>
      </c>
      <c r="Q3254" s="105">
        <v>0</v>
      </c>
      <c r="R3254" s="31">
        <v>0</v>
      </c>
      <c r="S3254" s="32">
        <v>0</v>
      </c>
      <c r="T3254" s="113">
        <v>0</v>
      </c>
      <c r="U3254" s="113">
        <v>0</v>
      </c>
      <c r="V3254" s="31">
        <v>0</v>
      </c>
      <c r="W3254" s="32">
        <v>0</v>
      </c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1707</v>
      </c>
      <c r="B3255" s="111" t="s">
        <v>1457</v>
      </c>
      <c r="C3255" s="112" t="s">
        <v>59</v>
      </c>
      <c r="D3255" s="21">
        <f t="shared" si="100"/>
        <v>0</v>
      </c>
      <c r="E3255" s="24">
        <f t="shared" si="101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1707</v>
      </c>
      <c r="B3256" s="111" t="s">
        <v>1458</v>
      </c>
      <c r="C3256" s="112" t="s">
        <v>61</v>
      </c>
      <c r="D3256" s="21">
        <f t="shared" si="100"/>
        <v>16000</v>
      </c>
      <c r="E3256" s="24">
        <f t="shared" si="101"/>
        <v>16000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1707</v>
      </c>
      <c r="B3257" s="111" t="s">
        <v>1459</v>
      </c>
      <c r="C3257" s="112" t="s">
        <v>1460</v>
      </c>
      <c r="D3257" s="21">
        <f t="shared" si="100"/>
        <v>1249633.3500000001</v>
      </c>
      <c r="E3257" s="24">
        <f t="shared" si="101"/>
        <v>1253833.3500000001</v>
      </c>
      <c r="F3257" s="104">
        <v>0</v>
      </c>
      <c r="G3257" s="104">
        <v>6200</v>
      </c>
      <c r="H3257" s="105">
        <v>12900</v>
      </c>
      <c r="I3257" s="105">
        <v>24250</v>
      </c>
      <c r="J3257" s="31">
        <v>16000</v>
      </c>
      <c r="K3257" s="32">
        <v>16000</v>
      </c>
      <c r="L3257" s="105">
        <v>17950</v>
      </c>
      <c r="M3257" s="105">
        <v>17950</v>
      </c>
      <c r="N3257" s="106">
        <v>3600</v>
      </c>
      <c r="O3257" s="107">
        <v>10500</v>
      </c>
      <c r="P3257" s="113">
        <v>5750</v>
      </c>
      <c r="Q3257" s="113">
        <v>0</v>
      </c>
      <c r="R3257" s="106">
        <v>21550</v>
      </c>
      <c r="S3257" s="107">
        <v>3400</v>
      </c>
      <c r="T3257" s="105">
        <v>9000</v>
      </c>
      <c r="U3257" s="105">
        <v>10450</v>
      </c>
      <c r="V3257" s="106">
        <v>8550</v>
      </c>
      <c r="W3257" s="107">
        <v>10750</v>
      </c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1707</v>
      </c>
      <c r="B3258" s="111" t="s">
        <v>1461</v>
      </c>
      <c r="C3258" s="112" t="s">
        <v>67</v>
      </c>
      <c r="D3258" s="21">
        <f t="shared" si="100"/>
        <v>8336804.9000000004</v>
      </c>
      <c r="E3258" s="24">
        <f t="shared" si="101"/>
        <v>8613615.8499999996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>
        <v>1170333.3500000001</v>
      </c>
      <c r="K3258" s="107">
        <v>1170333.3500000001</v>
      </c>
      <c r="L3258" s="105">
        <v>881045.6</v>
      </c>
      <c r="M3258" s="105">
        <v>881045.6</v>
      </c>
      <c r="N3258" s="106">
        <v>1031624.9</v>
      </c>
      <c r="O3258" s="107">
        <v>1031624.9</v>
      </c>
      <c r="P3258" s="105">
        <v>1128617</v>
      </c>
      <c r="Q3258" s="105">
        <v>1128617</v>
      </c>
      <c r="R3258" s="106">
        <v>918505.5</v>
      </c>
      <c r="S3258" s="107">
        <v>918505.5</v>
      </c>
      <c r="T3258" s="105">
        <v>725052.25</v>
      </c>
      <c r="U3258" s="105">
        <v>725052.25</v>
      </c>
      <c r="V3258" s="106">
        <v>899572.75</v>
      </c>
      <c r="W3258" s="107">
        <v>899572.75</v>
      </c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1707</v>
      </c>
      <c r="B3259" s="111" t="s">
        <v>1462</v>
      </c>
      <c r="C3259" s="112" t="s">
        <v>1463</v>
      </c>
      <c r="D3259" s="21">
        <f t="shared" si="100"/>
        <v>3031665.5</v>
      </c>
      <c r="E3259" s="24">
        <f t="shared" si="101"/>
        <v>2483052.0499999998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>
        <v>311667.5</v>
      </c>
      <c r="K3259" s="107">
        <v>588478.44999999995</v>
      </c>
      <c r="L3259" s="105">
        <v>431517</v>
      </c>
      <c r="M3259" s="105">
        <v>286169.5</v>
      </c>
      <c r="N3259" s="106">
        <v>251422.65</v>
      </c>
      <c r="O3259" s="107">
        <v>274014.25</v>
      </c>
      <c r="P3259" s="105">
        <v>377624.5</v>
      </c>
      <c r="Q3259" s="105">
        <v>217438.9</v>
      </c>
      <c r="R3259" s="106">
        <v>458536.65</v>
      </c>
      <c r="S3259" s="107">
        <v>500748.5</v>
      </c>
      <c r="T3259" s="105">
        <v>349051.25</v>
      </c>
      <c r="U3259" s="105">
        <v>525111.65</v>
      </c>
      <c r="V3259" s="106">
        <v>337300</v>
      </c>
      <c r="W3259" s="107">
        <v>256278</v>
      </c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1707</v>
      </c>
      <c r="B3260" s="111" t="s">
        <v>1464</v>
      </c>
      <c r="C3260" s="112" t="s">
        <v>1465</v>
      </c>
      <c r="D3260" s="21">
        <f t="shared" si="100"/>
        <v>96042</v>
      </c>
      <c r="E3260" s="24">
        <f t="shared" si="101"/>
        <v>96042</v>
      </c>
      <c r="F3260" s="104">
        <v>7972</v>
      </c>
      <c r="G3260" s="104">
        <v>7972</v>
      </c>
      <c r="H3260" s="113">
        <v>12740</v>
      </c>
      <c r="I3260" s="113">
        <v>12740</v>
      </c>
      <c r="J3260" s="106">
        <v>17466</v>
      </c>
      <c r="K3260" s="107">
        <v>17466</v>
      </c>
      <c r="L3260" s="113">
        <v>5849</v>
      </c>
      <c r="M3260" s="113">
        <v>5849</v>
      </c>
      <c r="N3260" s="31">
        <v>2745</v>
      </c>
      <c r="O3260" s="32">
        <v>2745</v>
      </c>
      <c r="P3260" s="105">
        <v>20179</v>
      </c>
      <c r="Q3260" s="105">
        <v>20179</v>
      </c>
      <c r="R3260" s="31">
        <v>11205</v>
      </c>
      <c r="S3260" s="32">
        <v>11205</v>
      </c>
      <c r="T3260" s="113">
        <v>20472</v>
      </c>
      <c r="U3260" s="113">
        <v>20472</v>
      </c>
      <c r="V3260" s="31">
        <v>14880</v>
      </c>
      <c r="W3260" s="32">
        <v>14880</v>
      </c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1707</v>
      </c>
      <c r="B3261" s="111" t="s">
        <v>1466</v>
      </c>
      <c r="C3261" s="112" t="s">
        <v>1467</v>
      </c>
      <c r="D3261" s="21">
        <f t="shared" si="100"/>
        <v>40151</v>
      </c>
      <c r="E3261" s="24">
        <f t="shared" si="101"/>
        <v>40151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1707</v>
      </c>
      <c r="B3262" s="111" t="s">
        <v>1468</v>
      </c>
      <c r="C3262" s="112" t="s">
        <v>68</v>
      </c>
      <c r="D3262" s="21">
        <f t="shared" si="100"/>
        <v>1010088.5</v>
      </c>
      <c r="E3262" s="24">
        <f t="shared" si="101"/>
        <v>1051426</v>
      </c>
      <c r="F3262" s="104">
        <v>32491</v>
      </c>
      <c r="G3262" s="104">
        <v>32491</v>
      </c>
      <c r="H3262" s="105">
        <v>51546</v>
      </c>
      <c r="I3262" s="105">
        <v>51546</v>
      </c>
      <c r="J3262" s="31">
        <v>40151</v>
      </c>
      <c r="K3262" s="32">
        <v>40151</v>
      </c>
      <c r="L3262" s="105">
        <v>33942</v>
      </c>
      <c r="M3262" s="105">
        <v>33942</v>
      </c>
      <c r="N3262" s="106">
        <v>58302</v>
      </c>
      <c r="O3262" s="107">
        <v>58302</v>
      </c>
      <c r="P3262" s="113">
        <v>101317</v>
      </c>
      <c r="Q3262" s="113">
        <v>101317</v>
      </c>
      <c r="R3262" s="106">
        <v>236949</v>
      </c>
      <c r="S3262" s="107">
        <v>236949</v>
      </c>
      <c r="T3262" s="105">
        <v>207077</v>
      </c>
      <c r="U3262" s="105">
        <v>207077</v>
      </c>
      <c r="V3262" s="106">
        <v>261761</v>
      </c>
      <c r="W3262" s="107">
        <v>261761</v>
      </c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1707</v>
      </c>
      <c r="B3263" s="111" t="s">
        <v>1469</v>
      </c>
      <c r="C3263" s="112" t="s">
        <v>1470</v>
      </c>
      <c r="D3263" s="21">
        <f t="shared" si="100"/>
        <v>214295</v>
      </c>
      <c r="E3263" s="24">
        <f t="shared" si="101"/>
        <v>188674</v>
      </c>
      <c r="F3263" s="104">
        <v>12233.5</v>
      </c>
      <c r="G3263" s="104">
        <v>0</v>
      </c>
      <c r="H3263" s="105">
        <v>12283.5</v>
      </c>
      <c r="I3263" s="105">
        <v>0</v>
      </c>
      <c r="J3263" s="106">
        <v>26703.5</v>
      </c>
      <c r="K3263" s="107">
        <v>68041</v>
      </c>
      <c r="L3263" s="105">
        <v>28987</v>
      </c>
      <c r="M3263" s="105">
        <v>36348.5</v>
      </c>
      <c r="N3263" s="106">
        <v>9891</v>
      </c>
      <c r="O3263" s="107">
        <v>0</v>
      </c>
      <c r="P3263" s="105">
        <v>55050</v>
      </c>
      <c r="Q3263" s="105">
        <v>68185.5</v>
      </c>
      <c r="R3263" s="106">
        <v>28723</v>
      </c>
      <c r="S3263" s="107">
        <v>29911</v>
      </c>
      <c r="T3263" s="105">
        <v>31214</v>
      </c>
      <c r="U3263" s="105">
        <v>20960</v>
      </c>
      <c r="V3263" s="106">
        <v>30247</v>
      </c>
      <c r="W3263" s="107">
        <v>27603</v>
      </c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1707</v>
      </c>
      <c r="B3264" s="111" t="s">
        <v>1471</v>
      </c>
      <c r="C3264" s="112" t="s">
        <v>1472</v>
      </c>
      <c r="D3264" s="21">
        <f t="shared" si="100"/>
        <v>52130</v>
      </c>
      <c r="E3264" s="24">
        <f t="shared" si="101"/>
        <v>52130</v>
      </c>
      <c r="F3264" s="104">
        <v>2270</v>
      </c>
      <c r="G3264" s="104">
        <v>0</v>
      </c>
      <c r="H3264" s="105">
        <v>4236</v>
      </c>
      <c r="I3264" s="105">
        <v>6506</v>
      </c>
      <c r="J3264" s="106">
        <v>5666</v>
      </c>
      <c r="K3264" s="107">
        <v>5666</v>
      </c>
      <c r="L3264" s="105">
        <v>1515</v>
      </c>
      <c r="M3264" s="105">
        <v>1515</v>
      </c>
      <c r="N3264" s="106">
        <v>10293</v>
      </c>
      <c r="O3264" s="107">
        <v>10293</v>
      </c>
      <c r="P3264" s="105">
        <v>3324</v>
      </c>
      <c r="Q3264" s="105">
        <v>3324</v>
      </c>
      <c r="R3264" s="106">
        <v>17408</v>
      </c>
      <c r="S3264" s="107">
        <v>17408</v>
      </c>
      <c r="T3264" s="105">
        <v>6648</v>
      </c>
      <c r="U3264" s="105">
        <v>6648</v>
      </c>
      <c r="V3264" s="106">
        <v>6436</v>
      </c>
      <c r="W3264" s="107">
        <v>6436</v>
      </c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1707</v>
      </c>
      <c r="B3265" s="111" t="s">
        <v>1473</v>
      </c>
      <c r="C3265" s="112" t="s">
        <v>1474</v>
      </c>
      <c r="D3265" s="21">
        <f t="shared" si="100"/>
        <v>0</v>
      </c>
      <c r="E3265" s="24">
        <f t="shared" si="101"/>
        <v>0</v>
      </c>
      <c r="F3265" s="104"/>
      <c r="G3265" s="104"/>
      <c r="H3265" s="113"/>
      <c r="I3265" s="113"/>
      <c r="J3265" s="106"/>
      <c r="K3265" s="107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1707</v>
      </c>
      <c r="B3266" s="111" t="s">
        <v>1475</v>
      </c>
      <c r="C3266" s="112" t="s">
        <v>1476</v>
      </c>
      <c r="D3266" s="21">
        <f t="shared" si="100"/>
        <v>800</v>
      </c>
      <c r="E3266" s="24">
        <f t="shared" si="101"/>
        <v>800</v>
      </c>
      <c r="F3266" s="104"/>
      <c r="G3266" s="104"/>
      <c r="H3266" s="105"/>
      <c r="I3266" s="105"/>
      <c r="J3266" s="31"/>
      <c r="K3266" s="32"/>
      <c r="L3266" s="105"/>
      <c r="M3266" s="105"/>
      <c r="N3266" s="106"/>
      <c r="O3266" s="107"/>
      <c r="P3266" s="113"/>
      <c r="Q3266" s="113"/>
      <c r="R3266" s="106"/>
      <c r="S3266" s="107"/>
      <c r="T3266" s="105">
        <v>600</v>
      </c>
      <c r="U3266" s="105">
        <v>600</v>
      </c>
      <c r="V3266" s="106">
        <v>200</v>
      </c>
      <c r="W3266" s="107">
        <v>200</v>
      </c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1707</v>
      </c>
      <c r="B3267" s="111" t="s">
        <v>1477</v>
      </c>
      <c r="C3267" s="112" t="s">
        <v>1478</v>
      </c>
      <c r="D3267" s="21">
        <f t="shared" ref="D3267:D3330" si="102">F3267+H3267+J3268+L3267+N3267+P3267+R3267+T3267+V3267+X3267+Z3267+AB3267</f>
        <v>82798.75</v>
      </c>
      <c r="E3267" s="24">
        <f t="shared" ref="E3267:E3330" si="103">G3267+I3267+K3268+M3267+O3267+Q3267+S3267+U3267+W3267+Y3267+AA3267+AC3267</f>
        <v>51180</v>
      </c>
      <c r="F3267" s="104"/>
      <c r="G3267" s="104"/>
      <c r="H3267" s="113"/>
      <c r="I3267" s="113"/>
      <c r="J3267" s="106"/>
      <c r="K3267" s="107"/>
      <c r="L3267" s="113"/>
      <c r="M3267" s="113"/>
      <c r="N3267" s="31"/>
      <c r="O3267" s="32"/>
      <c r="P3267" s="105"/>
      <c r="Q3267" s="105"/>
      <c r="R3267" s="31"/>
      <c r="S3267" s="32"/>
      <c r="T3267" s="113">
        <v>51180</v>
      </c>
      <c r="U3267" s="113">
        <v>51180</v>
      </c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1707</v>
      </c>
      <c r="B3268" s="111" t="s">
        <v>1479</v>
      </c>
      <c r="C3268" s="112" t="s">
        <v>1480</v>
      </c>
      <c r="D3268" s="21">
        <f t="shared" si="102"/>
        <v>304850.3</v>
      </c>
      <c r="E3268" s="24">
        <f t="shared" si="103"/>
        <v>513702.91000000003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>
        <v>31618.75</v>
      </c>
      <c r="K3268" s="32">
        <v>0</v>
      </c>
      <c r="L3268" s="113">
        <v>32875.5</v>
      </c>
      <c r="M3268" s="113">
        <v>0</v>
      </c>
      <c r="N3268" s="31">
        <v>18396.5</v>
      </c>
      <c r="O3268" s="32">
        <v>0</v>
      </c>
      <c r="P3268" s="113">
        <v>36647.75</v>
      </c>
      <c r="Q3268" s="113">
        <v>216236.96</v>
      </c>
      <c r="R3268" s="31">
        <v>24264.5</v>
      </c>
      <c r="S3268" s="32">
        <v>110812.57</v>
      </c>
      <c r="T3268" s="113">
        <v>23171.75</v>
      </c>
      <c r="U3268" s="113">
        <v>43677.95</v>
      </c>
      <c r="V3268" s="31">
        <v>88463.5</v>
      </c>
      <c r="W3268" s="32">
        <v>140813.1</v>
      </c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1707</v>
      </c>
      <c r="B3269" s="111" t="s">
        <v>1481</v>
      </c>
      <c r="C3269" s="112" t="s">
        <v>1482</v>
      </c>
      <c r="D3269" s="21">
        <f t="shared" si="102"/>
        <v>151267.45000000001</v>
      </c>
      <c r="E3269" s="24">
        <f t="shared" si="103"/>
        <v>181980.82000000004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>
        <v>7080.75</v>
      </c>
      <c r="K3269" s="32">
        <v>0</v>
      </c>
      <c r="L3269" s="113">
        <v>13158.7</v>
      </c>
      <c r="M3269" s="113">
        <v>0</v>
      </c>
      <c r="N3269" s="31">
        <v>34110.5</v>
      </c>
      <c r="O3269" s="32">
        <v>19357.240000000002</v>
      </c>
      <c r="P3269" s="113">
        <v>4690.5</v>
      </c>
      <c r="Q3269" s="113">
        <v>42161.52</v>
      </c>
      <c r="R3269" s="31">
        <v>52617</v>
      </c>
      <c r="S3269" s="32">
        <v>76546.02</v>
      </c>
      <c r="T3269" s="113">
        <v>5410.75</v>
      </c>
      <c r="U3269" s="113">
        <v>13158.7</v>
      </c>
      <c r="V3269" s="31">
        <v>18243.5</v>
      </c>
      <c r="W3269" s="32">
        <v>27209.35</v>
      </c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1707</v>
      </c>
      <c r="B3270" s="111" t="s">
        <v>1483</v>
      </c>
      <c r="C3270" s="112" t="s">
        <v>1484</v>
      </c>
      <c r="D3270" s="21">
        <f t="shared" si="102"/>
        <v>0</v>
      </c>
      <c r="E3270" s="24">
        <f t="shared" si="103"/>
        <v>36527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36527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1707</v>
      </c>
      <c r="B3271" s="111" t="s">
        <v>1485</v>
      </c>
      <c r="C3271" s="112" t="s">
        <v>1486</v>
      </c>
      <c r="D3271" s="21">
        <f t="shared" si="102"/>
        <v>54163</v>
      </c>
      <c r="E3271" s="24">
        <f t="shared" si="103"/>
        <v>35333</v>
      </c>
      <c r="F3271" s="104"/>
      <c r="G3271" s="104"/>
      <c r="H3271" s="113">
        <v>3426</v>
      </c>
      <c r="I3271" s="113">
        <v>0</v>
      </c>
      <c r="J3271" s="31">
        <v>0</v>
      </c>
      <c r="K3271" s="32">
        <v>0</v>
      </c>
      <c r="L3271" s="113">
        <v>5527</v>
      </c>
      <c r="M3271" s="113">
        <v>0</v>
      </c>
      <c r="N3271" s="31">
        <v>36527</v>
      </c>
      <c r="O3271" s="32">
        <v>0</v>
      </c>
      <c r="P3271" s="113">
        <v>518</v>
      </c>
      <c r="Q3271" s="113">
        <v>28867</v>
      </c>
      <c r="R3271" s="31">
        <v>4120</v>
      </c>
      <c r="S3271" s="32">
        <v>0</v>
      </c>
      <c r="T3271" s="113">
        <v>0</v>
      </c>
      <c r="U3271" s="113">
        <v>3426</v>
      </c>
      <c r="V3271" s="31">
        <v>3095</v>
      </c>
      <c r="W3271" s="32">
        <v>0</v>
      </c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1707</v>
      </c>
      <c r="B3272" s="111" t="s">
        <v>1487</v>
      </c>
      <c r="C3272" s="112" t="s">
        <v>1488</v>
      </c>
      <c r="D3272" s="21">
        <f t="shared" si="102"/>
        <v>31990</v>
      </c>
      <c r="E3272" s="24">
        <f t="shared" si="103"/>
        <v>33800</v>
      </c>
      <c r="F3272" s="104">
        <v>4110</v>
      </c>
      <c r="G3272" s="104">
        <v>8030</v>
      </c>
      <c r="H3272" s="113">
        <v>6130</v>
      </c>
      <c r="I3272" s="113">
        <v>5260</v>
      </c>
      <c r="J3272" s="31">
        <v>950</v>
      </c>
      <c r="K3272" s="32">
        <v>3040</v>
      </c>
      <c r="L3272" s="113">
        <v>900</v>
      </c>
      <c r="M3272" s="113">
        <v>3520</v>
      </c>
      <c r="N3272" s="31">
        <v>10160</v>
      </c>
      <c r="O3272" s="32">
        <v>3490</v>
      </c>
      <c r="P3272" s="113">
        <v>6520</v>
      </c>
      <c r="Q3272" s="113">
        <v>6500</v>
      </c>
      <c r="R3272" s="31">
        <v>1190</v>
      </c>
      <c r="S3272" s="32">
        <v>4370</v>
      </c>
      <c r="T3272" s="113">
        <v>2320</v>
      </c>
      <c r="U3272" s="113">
        <v>0</v>
      </c>
      <c r="V3272" s="31">
        <v>660</v>
      </c>
      <c r="W3272" s="32">
        <v>2630</v>
      </c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1707</v>
      </c>
      <c r="B3273" s="111" t="s">
        <v>1489</v>
      </c>
      <c r="C3273" s="112" t="s">
        <v>70</v>
      </c>
      <c r="D3273" s="21">
        <f t="shared" si="102"/>
        <v>0</v>
      </c>
      <c r="E3273" s="24">
        <f t="shared" si="103"/>
        <v>0</v>
      </c>
      <c r="F3273" s="104">
        <v>0</v>
      </c>
      <c r="G3273" s="104">
        <v>0</v>
      </c>
      <c r="H3273" s="105">
        <v>0</v>
      </c>
      <c r="I3273" s="105">
        <v>0</v>
      </c>
      <c r="J3273" s="31">
        <v>0</v>
      </c>
      <c r="K3273" s="32">
        <v>0</v>
      </c>
      <c r="L3273" s="105">
        <v>0</v>
      </c>
      <c r="M3273" s="105">
        <v>0</v>
      </c>
      <c r="N3273" s="106">
        <v>0</v>
      </c>
      <c r="O3273" s="107">
        <v>0</v>
      </c>
      <c r="P3273" s="113">
        <v>0</v>
      </c>
      <c r="Q3273" s="113">
        <v>0</v>
      </c>
      <c r="R3273" s="106">
        <v>0</v>
      </c>
      <c r="S3273" s="107">
        <v>0</v>
      </c>
      <c r="T3273" s="105">
        <v>0</v>
      </c>
      <c r="U3273" s="105">
        <v>0</v>
      </c>
      <c r="V3273" s="106">
        <v>0</v>
      </c>
      <c r="W3273" s="107">
        <v>0</v>
      </c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1707</v>
      </c>
      <c r="B3274" s="111" t="s">
        <v>1490</v>
      </c>
      <c r="C3274" s="112" t="s">
        <v>1491</v>
      </c>
      <c r="D3274" s="21">
        <f t="shared" si="102"/>
        <v>0</v>
      </c>
      <c r="E3274" s="24">
        <f t="shared" si="103"/>
        <v>0</v>
      </c>
      <c r="F3274" s="104"/>
      <c r="G3274" s="104"/>
      <c r="H3274" s="113"/>
      <c r="I3274" s="113"/>
      <c r="J3274" s="106"/>
      <c r="K3274" s="107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1707</v>
      </c>
      <c r="B3275" s="111" t="s">
        <v>1492</v>
      </c>
      <c r="C3275" s="112" t="s">
        <v>1493</v>
      </c>
      <c r="D3275" s="21">
        <f t="shared" si="102"/>
        <v>180700</v>
      </c>
      <c r="E3275" s="24">
        <f t="shared" si="103"/>
        <v>366896</v>
      </c>
      <c r="F3275" s="104"/>
      <c r="G3275" s="104"/>
      <c r="H3275" s="105"/>
      <c r="I3275" s="105"/>
      <c r="J3275" s="31"/>
      <c r="K3275" s="32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1707</v>
      </c>
      <c r="B3276" s="111" t="s">
        <v>1494</v>
      </c>
      <c r="C3276" s="112" t="s">
        <v>71</v>
      </c>
      <c r="D3276" s="21">
        <f t="shared" si="102"/>
        <v>1447932</v>
      </c>
      <c r="E3276" s="24">
        <f t="shared" si="103"/>
        <v>1611126.3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>
        <v>180700</v>
      </c>
      <c r="K3276" s="107">
        <v>366896</v>
      </c>
      <c r="L3276" s="105">
        <v>152752</v>
      </c>
      <c r="M3276" s="105">
        <v>191667</v>
      </c>
      <c r="N3276" s="106">
        <v>194078</v>
      </c>
      <c r="O3276" s="107">
        <v>112092</v>
      </c>
      <c r="P3276" s="105">
        <v>166067</v>
      </c>
      <c r="Q3276" s="105">
        <v>220738</v>
      </c>
      <c r="R3276" s="106">
        <v>146798</v>
      </c>
      <c r="S3276" s="107">
        <v>188907</v>
      </c>
      <c r="T3276" s="105">
        <v>146379</v>
      </c>
      <c r="U3276" s="105">
        <v>172816</v>
      </c>
      <c r="V3276" s="106">
        <v>222780</v>
      </c>
      <c r="W3276" s="107">
        <v>204002</v>
      </c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1707</v>
      </c>
      <c r="B3277" s="111" t="s">
        <v>1495</v>
      </c>
      <c r="C3277" s="112" t="s">
        <v>1496</v>
      </c>
      <c r="D3277" s="21">
        <f t="shared" si="102"/>
        <v>418663</v>
      </c>
      <c r="E3277" s="24">
        <f t="shared" si="103"/>
        <v>361460.31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106">
        <v>43924</v>
      </c>
      <c r="K3277" s="107">
        <v>128149.3</v>
      </c>
      <c r="L3277" s="113">
        <v>40716</v>
      </c>
      <c r="M3277" s="113">
        <v>103821.39</v>
      </c>
      <c r="N3277" s="31">
        <v>39605</v>
      </c>
      <c r="O3277" s="32">
        <v>75600.63</v>
      </c>
      <c r="P3277" s="105">
        <v>29479</v>
      </c>
      <c r="Q3277" s="105">
        <v>8433.27</v>
      </c>
      <c r="R3277" s="31">
        <v>37279</v>
      </c>
      <c r="S3277" s="32">
        <v>1710.68</v>
      </c>
      <c r="T3277" s="113">
        <v>46595</v>
      </c>
      <c r="U3277" s="113">
        <v>88741.03</v>
      </c>
      <c r="V3277" s="31">
        <v>20428</v>
      </c>
      <c r="W3277" s="32">
        <v>54975.69</v>
      </c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1707</v>
      </c>
      <c r="B3278" s="111" t="s">
        <v>1497</v>
      </c>
      <c r="C3278" s="112" t="s">
        <v>1498</v>
      </c>
      <c r="D3278" s="21">
        <f t="shared" si="102"/>
        <v>8034</v>
      </c>
      <c r="E3278" s="24">
        <f t="shared" si="103"/>
        <v>8034</v>
      </c>
      <c r="F3278" s="104"/>
      <c r="G3278" s="104"/>
      <c r="H3278" s="105"/>
      <c r="I3278" s="105"/>
      <c r="J3278" s="31"/>
      <c r="K3278" s="32"/>
      <c r="L3278" s="105"/>
      <c r="M3278" s="105"/>
      <c r="N3278" s="106">
        <v>2345</v>
      </c>
      <c r="O3278" s="107">
        <v>2345</v>
      </c>
      <c r="P3278" s="113">
        <v>3899</v>
      </c>
      <c r="Q3278" s="113">
        <v>3899</v>
      </c>
      <c r="R3278" s="106"/>
      <c r="S3278" s="107"/>
      <c r="T3278" s="105">
        <v>990</v>
      </c>
      <c r="U3278" s="105">
        <v>990</v>
      </c>
      <c r="V3278" s="106">
        <v>800</v>
      </c>
      <c r="W3278" s="107">
        <v>800</v>
      </c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1707</v>
      </c>
      <c r="B3279" s="111" t="s">
        <v>1499</v>
      </c>
      <c r="C3279" s="112" t="s">
        <v>1500</v>
      </c>
      <c r="D3279" s="21">
        <f t="shared" si="102"/>
        <v>0</v>
      </c>
      <c r="E3279" s="24">
        <f t="shared" si="103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1707</v>
      </c>
      <c r="B3280" s="111" t="s">
        <v>1501</v>
      </c>
      <c r="C3280" s="112" t="s">
        <v>1502</v>
      </c>
      <c r="D3280" s="21">
        <f t="shared" si="102"/>
        <v>0</v>
      </c>
      <c r="E3280" s="24">
        <f t="shared" si="103"/>
        <v>0</v>
      </c>
      <c r="F3280" s="104"/>
      <c r="G3280" s="104"/>
      <c r="H3280" s="113"/>
      <c r="I3280" s="113"/>
      <c r="J3280" s="106"/>
      <c r="K3280" s="107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1707</v>
      </c>
      <c r="B3281" s="111" t="s">
        <v>1503</v>
      </c>
      <c r="C3281" s="112" t="s">
        <v>1504</v>
      </c>
      <c r="D3281" s="21">
        <f t="shared" si="102"/>
        <v>0</v>
      </c>
      <c r="E3281" s="24">
        <f t="shared" si="103"/>
        <v>0</v>
      </c>
      <c r="F3281" s="104"/>
      <c r="G3281" s="104"/>
      <c r="H3281" s="105"/>
      <c r="I3281" s="105"/>
      <c r="J3281" s="31"/>
      <c r="K3281" s="32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1707</v>
      </c>
      <c r="B3282" s="111" t="s">
        <v>1505</v>
      </c>
      <c r="C3282" s="112" t="s">
        <v>1662</v>
      </c>
      <c r="D3282" s="21">
        <f t="shared" si="102"/>
        <v>0</v>
      </c>
      <c r="E3282" s="24">
        <f t="shared" si="103"/>
        <v>0</v>
      </c>
      <c r="F3282" s="104"/>
      <c r="G3282" s="104"/>
      <c r="H3282" s="113"/>
      <c r="I3282" s="113"/>
      <c r="J3282" s="106"/>
      <c r="K3282" s="107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1707</v>
      </c>
      <c r="B3283" s="111" t="s">
        <v>1506</v>
      </c>
      <c r="C3283" s="112" t="s">
        <v>1507</v>
      </c>
      <c r="D3283" s="21">
        <f t="shared" si="102"/>
        <v>14249.5</v>
      </c>
      <c r="E3283" s="24">
        <f t="shared" si="103"/>
        <v>14249.5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1707</v>
      </c>
      <c r="B3284" s="111" t="s">
        <v>1508</v>
      </c>
      <c r="C3284" s="112" t="s">
        <v>1509</v>
      </c>
      <c r="D3284" s="21">
        <f t="shared" si="102"/>
        <v>149127.75</v>
      </c>
      <c r="E3284" s="24">
        <f t="shared" si="103"/>
        <v>149127.75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>
        <v>14249.5</v>
      </c>
      <c r="K3284" s="32">
        <v>14249.5</v>
      </c>
      <c r="L3284" s="113">
        <v>8567</v>
      </c>
      <c r="M3284" s="113">
        <v>8567</v>
      </c>
      <c r="N3284" s="31">
        <v>16168.75</v>
      </c>
      <c r="O3284" s="32">
        <v>16168.75</v>
      </c>
      <c r="P3284" s="113">
        <v>22167.5</v>
      </c>
      <c r="Q3284" s="113">
        <v>22167.5</v>
      </c>
      <c r="R3284" s="31">
        <v>16861.75</v>
      </c>
      <c r="S3284" s="32">
        <v>16861.75</v>
      </c>
      <c r="T3284" s="113">
        <v>16379.75</v>
      </c>
      <c r="U3284" s="113">
        <v>16379.75</v>
      </c>
      <c r="V3284" s="31">
        <v>27596.5</v>
      </c>
      <c r="W3284" s="32">
        <v>27596.5</v>
      </c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1707</v>
      </c>
      <c r="B3285" s="111" t="s">
        <v>1510</v>
      </c>
      <c r="C3285" s="112" t="s">
        <v>1511</v>
      </c>
      <c r="D3285" s="21">
        <f t="shared" si="102"/>
        <v>0</v>
      </c>
      <c r="E3285" s="24">
        <f t="shared" si="103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1707</v>
      </c>
      <c r="B3286" s="111" t="s">
        <v>1512</v>
      </c>
      <c r="C3286" s="112" t="s">
        <v>1513</v>
      </c>
      <c r="D3286" s="21">
        <f t="shared" si="102"/>
        <v>0</v>
      </c>
      <c r="E3286" s="24">
        <f t="shared" si="103"/>
        <v>23255.040000000001</v>
      </c>
      <c r="F3286" s="104"/>
      <c r="G3286" s="104"/>
      <c r="H3286" s="105"/>
      <c r="I3286" s="105"/>
      <c r="J3286" s="31"/>
      <c r="K3286" s="32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1707</v>
      </c>
      <c r="B3287" s="111" t="s">
        <v>1514</v>
      </c>
      <c r="C3287" s="112" t="s">
        <v>1515</v>
      </c>
      <c r="D3287" s="21">
        <f t="shared" si="102"/>
        <v>67289.05</v>
      </c>
      <c r="E3287" s="24">
        <f t="shared" si="103"/>
        <v>115288.76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>
        <v>0</v>
      </c>
      <c r="K3287" s="107">
        <v>23255.040000000001</v>
      </c>
      <c r="L3287" s="105">
        <v>7301.5</v>
      </c>
      <c r="M3287" s="105">
        <v>50003.54</v>
      </c>
      <c r="N3287" s="106">
        <v>10101.25</v>
      </c>
      <c r="O3287" s="107">
        <v>0</v>
      </c>
      <c r="P3287" s="105">
        <v>14648.5</v>
      </c>
      <c r="Q3287" s="105">
        <v>7301.5</v>
      </c>
      <c r="R3287" s="106">
        <v>6805.75</v>
      </c>
      <c r="S3287" s="107">
        <v>0</v>
      </c>
      <c r="T3287" s="105">
        <v>13868.5</v>
      </c>
      <c r="U3287" s="105">
        <v>10101.25</v>
      </c>
      <c r="V3287" s="106">
        <v>0</v>
      </c>
      <c r="W3287" s="107">
        <v>21454.25</v>
      </c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1707</v>
      </c>
      <c r="B3288" s="111" t="s">
        <v>1516</v>
      </c>
      <c r="C3288" s="112" t="s">
        <v>57</v>
      </c>
      <c r="D3288" s="21">
        <f t="shared" si="102"/>
        <v>0</v>
      </c>
      <c r="E3288" s="24">
        <f t="shared" si="103"/>
        <v>0</v>
      </c>
      <c r="F3288" s="104"/>
      <c r="G3288" s="104"/>
      <c r="H3288" s="113"/>
      <c r="I3288" s="113"/>
      <c r="J3288" s="106"/>
      <c r="K3288" s="107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1707</v>
      </c>
      <c r="B3289" s="111" t="s">
        <v>1517</v>
      </c>
      <c r="C3289" s="112" t="s">
        <v>1518</v>
      </c>
      <c r="D3289" s="21">
        <f t="shared" si="102"/>
        <v>0</v>
      </c>
      <c r="E3289" s="24">
        <f t="shared" si="103"/>
        <v>0</v>
      </c>
      <c r="F3289" s="104"/>
      <c r="G3289" s="104"/>
      <c r="H3289" s="105"/>
      <c r="I3289" s="105"/>
      <c r="J3289" s="31"/>
      <c r="K3289" s="32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1707</v>
      </c>
      <c r="B3290" s="111" t="s">
        <v>1519</v>
      </c>
      <c r="C3290" s="112" t="s">
        <v>60</v>
      </c>
      <c r="D3290" s="21">
        <f t="shared" si="102"/>
        <v>0</v>
      </c>
      <c r="E3290" s="24">
        <f t="shared" si="103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1707</v>
      </c>
      <c r="B3291" s="111" t="s">
        <v>1520</v>
      </c>
      <c r="C3291" s="112" t="s">
        <v>62</v>
      </c>
      <c r="D3291" s="21">
        <f t="shared" si="102"/>
        <v>5566</v>
      </c>
      <c r="E3291" s="24">
        <f t="shared" si="103"/>
        <v>4143</v>
      </c>
      <c r="F3291" s="104"/>
      <c r="G3291" s="104"/>
      <c r="H3291" s="113"/>
      <c r="I3291" s="113"/>
      <c r="J3291" s="106"/>
      <c r="K3291" s="107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1707</v>
      </c>
      <c r="B3292" s="111" t="s">
        <v>1521</v>
      </c>
      <c r="C3292" s="112" t="s">
        <v>1522</v>
      </c>
      <c r="D3292" s="21">
        <f t="shared" si="102"/>
        <v>71246</v>
      </c>
      <c r="E3292" s="24">
        <f t="shared" si="103"/>
        <v>11839</v>
      </c>
      <c r="F3292" s="104">
        <v>4656</v>
      </c>
      <c r="G3292" s="104">
        <v>0</v>
      </c>
      <c r="H3292" s="113">
        <v>2685</v>
      </c>
      <c r="I3292" s="113">
        <v>0</v>
      </c>
      <c r="J3292" s="31">
        <v>5566</v>
      </c>
      <c r="K3292" s="32">
        <v>4143</v>
      </c>
      <c r="L3292" s="113">
        <v>5615</v>
      </c>
      <c r="M3292" s="113">
        <v>0</v>
      </c>
      <c r="N3292" s="31">
        <v>23974</v>
      </c>
      <c r="O3292" s="32">
        <v>0</v>
      </c>
      <c r="P3292" s="113">
        <v>5278</v>
      </c>
      <c r="Q3292" s="113">
        <v>2417</v>
      </c>
      <c r="R3292" s="31">
        <v>10085</v>
      </c>
      <c r="S3292" s="32">
        <v>9422</v>
      </c>
      <c r="T3292" s="113">
        <v>2342</v>
      </c>
      <c r="U3292" s="113">
        <v>0</v>
      </c>
      <c r="V3292" s="31">
        <v>15089</v>
      </c>
      <c r="W3292" s="32">
        <v>0</v>
      </c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1707</v>
      </c>
      <c r="B3293" s="111" t="s">
        <v>1523</v>
      </c>
      <c r="C3293" s="112" t="s">
        <v>1524</v>
      </c>
      <c r="D3293" s="21">
        <f t="shared" si="102"/>
        <v>13655</v>
      </c>
      <c r="E3293" s="24">
        <f t="shared" si="103"/>
        <v>1522</v>
      </c>
      <c r="F3293" s="104">
        <v>0</v>
      </c>
      <c r="G3293" s="104">
        <v>0</v>
      </c>
      <c r="H3293" s="113">
        <v>6301</v>
      </c>
      <c r="I3293" s="113">
        <v>0</v>
      </c>
      <c r="J3293" s="31">
        <v>1522</v>
      </c>
      <c r="K3293" s="32">
        <v>0</v>
      </c>
      <c r="L3293" s="113">
        <v>0</v>
      </c>
      <c r="M3293" s="113">
        <v>1522</v>
      </c>
      <c r="N3293" s="31">
        <v>0</v>
      </c>
      <c r="O3293" s="32">
        <v>0</v>
      </c>
      <c r="P3293" s="113">
        <v>0</v>
      </c>
      <c r="Q3293" s="113">
        <v>0</v>
      </c>
      <c r="R3293" s="31">
        <v>0</v>
      </c>
      <c r="S3293" s="32">
        <v>0</v>
      </c>
      <c r="T3293" s="113">
        <v>0</v>
      </c>
      <c r="U3293" s="113">
        <v>0</v>
      </c>
      <c r="V3293" s="31">
        <v>7354</v>
      </c>
      <c r="W3293" s="32">
        <v>0</v>
      </c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1707</v>
      </c>
      <c r="B3294" s="111" t="s">
        <v>1525</v>
      </c>
      <c r="C3294" s="112" t="s">
        <v>1526</v>
      </c>
      <c r="D3294" s="21">
        <f t="shared" si="102"/>
        <v>7847</v>
      </c>
      <c r="E3294" s="24">
        <f t="shared" si="103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1707</v>
      </c>
      <c r="B3295" s="111" t="s">
        <v>1527</v>
      </c>
      <c r="C3295" s="112" t="s">
        <v>1528</v>
      </c>
      <c r="D3295" s="21">
        <f t="shared" si="102"/>
        <v>19932</v>
      </c>
      <c r="E3295" s="24">
        <f t="shared" si="103"/>
        <v>19932</v>
      </c>
      <c r="F3295" s="104">
        <v>0</v>
      </c>
      <c r="G3295" s="104">
        <v>0</v>
      </c>
      <c r="H3295" s="113">
        <v>0</v>
      </c>
      <c r="I3295" s="113">
        <v>0</v>
      </c>
      <c r="J3295" s="31">
        <v>7847</v>
      </c>
      <c r="K3295" s="32">
        <v>0</v>
      </c>
      <c r="L3295" s="113">
        <v>6970</v>
      </c>
      <c r="M3295" s="113">
        <v>6970</v>
      </c>
      <c r="N3295" s="31">
        <v>0</v>
      </c>
      <c r="O3295" s="32">
        <v>0</v>
      </c>
      <c r="P3295" s="113">
        <v>12962</v>
      </c>
      <c r="Q3295" s="113">
        <v>0</v>
      </c>
      <c r="R3295" s="31">
        <v>0</v>
      </c>
      <c r="S3295" s="32">
        <v>0</v>
      </c>
      <c r="T3295" s="113">
        <v>0</v>
      </c>
      <c r="U3295" s="113">
        <v>12962</v>
      </c>
      <c r="V3295" s="31">
        <v>0</v>
      </c>
      <c r="W3295" s="32">
        <v>0</v>
      </c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1707</v>
      </c>
      <c r="B3296" s="111" t="s">
        <v>1529</v>
      </c>
      <c r="C3296" s="112" t="s">
        <v>1530</v>
      </c>
      <c r="D3296" s="21">
        <f t="shared" si="102"/>
        <v>0</v>
      </c>
      <c r="E3296" s="24">
        <f t="shared" si="103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1707</v>
      </c>
      <c r="B3297" s="111" t="s">
        <v>1531</v>
      </c>
      <c r="C3297" s="112" t="s">
        <v>1532</v>
      </c>
      <c r="D3297" s="21">
        <f t="shared" si="102"/>
        <v>0</v>
      </c>
      <c r="E3297" s="24">
        <f t="shared" si="103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1707</v>
      </c>
      <c r="B3298" s="111" t="s">
        <v>1533</v>
      </c>
      <c r="C3298" s="112" t="s">
        <v>69</v>
      </c>
      <c r="D3298" s="21">
        <f t="shared" si="102"/>
        <v>0</v>
      </c>
      <c r="E3298" s="24">
        <f t="shared" si="103"/>
        <v>0</v>
      </c>
      <c r="F3298" s="104"/>
      <c r="G3298" s="104"/>
      <c r="H3298" s="105"/>
      <c r="I3298" s="105"/>
      <c r="J3298" s="31"/>
      <c r="K3298" s="32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1707</v>
      </c>
      <c r="B3299" s="111" t="s">
        <v>1534</v>
      </c>
      <c r="C3299" s="112" t="s">
        <v>1535</v>
      </c>
      <c r="D3299" s="21">
        <f t="shared" si="102"/>
        <v>0</v>
      </c>
      <c r="E3299" s="24">
        <f t="shared" si="103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1707</v>
      </c>
      <c r="B3300" s="111" t="s">
        <v>1536</v>
      </c>
      <c r="C3300" s="112" t="s">
        <v>1537</v>
      </c>
      <c r="D3300" s="21">
        <f t="shared" si="102"/>
        <v>24554.75</v>
      </c>
      <c r="E3300" s="24">
        <f t="shared" si="103"/>
        <v>20065</v>
      </c>
      <c r="F3300" s="104"/>
      <c r="G3300" s="104"/>
      <c r="H3300" s="113"/>
      <c r="I3300" s="113"/>
      <c r="J3300" s="106"/>
      <c r="K3300" s="107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1707</v>
      </c>
      <c r="B3301" s="111" t="s">
        <v>1538</v>
      </c>
      <c r="C3301" s="112" t="s">
        <v>1539</v>
      </c>
      <c r="D3301" s="21">
        <f t="shared" si="102"/>
        <v>183005.25</v>
      </c>
      <c r="E3301" s="24">
        <f t="shared" si="103"/>
        <v>164503.75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31">
        <v>24554.75</v>
      </c>
      <c r="K3301" s="32">
        <v>20065</v>
      </c>
      <c r="L3301" s="105">
        <v>9382.75</v>
      </c>
      <c r="M3301" s="105">
        <v>37915.5</v>
      </c>
      <c r="N3301" s="106">
        <v>18502.5</v>
      </c>
      <c r="O3301" s="107">
        <v>15532.75</v>
      </c>
      <c r="P3301" s="113">
        <v>30436.5</v>
      </c>
      <c r="Q3301" s="113">
        <v>16364.25</v>
      </c>
      <c r="R3301" s="106">
        <v>18556</v>
      </c>
      <c r="S3301" s="107">
        <v>26211</v>
      </c>
      <c r="T3301" s="105">
        <v>19303</v>
      </c>
      <c r="U3301" s="105">
        <v>2029</v>
      </c>
      <c r="V3301" s="106">
        <v>20269.5</v>
      </c>
      <c r="W3301" s="107">
        <v>19999</v>
      </c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1707</v>
      </c>
      <c r="B3302" s="111" t="s">
        <v>1540</v>
      </c>
      <c r="C3302" s="112" t="s">
        <v>1541</v>
      </c>
      <c r="D3302" s="21">
        <f t="shared" si="102"/>
        <v>159870.25</v>
      </c>
      <c r="E3302" s="24">
        <f t="shared" si="103"/>
        <v>100651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>
        <v>18900</v>
      </c>
      <c r="K3302" s="107">
        <v>16540</v>
      </c>
      <c r="L3302" s="105">
        <v>13405.5</v>
      </c>
      <c r="M3302" s="105">
        <v>15674</v>
      </c>
      <c r="N3302" s="106">
        <v>11336.5</v>
      </c>
      <c r="O3302" s="107">
        <v>14488</v>
      </c>
      <c r="P3302" s="105">
        <v>22544.5</v>
      </c>
      <c r="Q3302" s="105">
        <v>7772</v>
      </c>
      <c r="R3302" s="106">
        <v>12892.75</v>
      </c>
      <c r="S3302" s="107">
        <v>15054.5</v>
      </c>
      <c r="T3302" s="105">
        <v>18309</v>
      </c>
      <c r="U3302" s="105">
        <v>0</v>
      </c>
      <c r="V3302" s="106">
        <v>8936.5</v>
      </c>
      <c r="W3302" s="107">
        <v>34377.75</v>
      </c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1707</v>
      </c>
      <c r="B3303" s="111" t="s">
        <v>1542</v>
      </c>
      <c r="C3303" s="112" t="s">
        <v>1543</v>
      </c>
      <c r="D3303" s="21">
        <f t="shared" si="102"/>
        <v>306340</v>
      </c>
      <c r="E3303" s="24">
        <f t="shared" si="103"/>
        <v>325994</v>
      </c>
      <c r="F3303" s="104">
        <v>61865</v>
      </c>
      <c r="G3303" s="104">
        <v>0</v>
      </c>
      <c r="H3303" s="113">
        <v>44342</v>
      </c>
      <c r="I3303" s="113">
        <v>0</v>
      </c>
      <c r="J3303" s="106">
        <v>37978</v>
      </c>
      <c r="K3303" s="107">
        <v>0</v>
      </c>
      <c r="L3303" s="113">
        <v>32932</v>
      </c>
      <c r="M3303" s="113">
        <v>149566</v>
      </c>
      <c r="N3303" s="31">
        <v>51007</v>
      </c>
      <c r="O3303" s="32">
        <v>35857</v>
      </c>
      <c r="P3303" s="105">
        <v>24199</v>
      </c>
      <c r="Q3303" s="105">
        <v>32782</v>
      </c>
      <c r="R3303" s="31">
        <v>32487</v>
      </c>
      <c r="S3303" s="32">
        <v>0</v>
      </c>
      <c r="T3303" s="113">
        <v>26076</v>
      </c>
      <c r="U3303" s="113">
        <v>107789</v>
      </c>
      <c r="V3303" s="31">
        <v>31243</v>
      </c>
      <c r="W3303" s="32">
        <v>0</v>
      </c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1707</v>
      </c>
      <c r="B3304" s="111" t="s">
        <v>1544</v>
      </c>
      <c r="C3304" s="112" t="s">
        <v>1545</v>
      </c>
      <c r="D3304" s="21">
        <f t="shared" si="102"/>
        <v>65040</v>
      </c>
      <c r="E3304" s="24">
        <f t="shared" si="103"/>
        <v>74498.39</v>
      </c>
      <c r="F3304" s="104">
        <v>34703</v>
      </c>
      <c r="G3304" s="104">
        <v>4289.5</v>
      </c>
      <c r="H3304" s="113">
        <v>0</v>
      </c>
      <c r="I3304" s="113">
        <v>0</v>
      </c>
      <c r="J3304" s="31">
        <v>2189</v>
      </c>
      <c r="K3304" s="32">
        <v>0</v>
      </c>
      <c r="L3304" s="113">
        <v>10481</v>
      </c>
      <c r="M3304" s="113">
        <v>45061.5</v>
      </c>
      <c r="N3304" s="31">
        <v>3275</v>
      </c>
      <c r="O3304" s="32">
        <v>827.47</v>
      </c>
      <c r="P3304" s="113">
        <v>9982</v>
      </c>
      <c r="Q3304" s="113">
        <v>403.3</v>
      </c>
      <c r="R3304" s="31">
        <v>4403</v>
      </c>
      <c r="S3304" s="32">
        <v>530.13</v>
      </c>
      <c r="T3304" s="113">
        <v>0</v>
      </c>
      <c r="U3304" s="113">
        <v>23386.49</v>
      </c>
      <c r="V3304" s="31">
        <v>0</v>
      </c>
      <c r="W3304" s="32">
        <v>0</v>
      </c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1707</v>
      </c>
      <c r="B3305" s="111" t="s">
        <v>1546</v>
      </c>
      <c r="C3305" s="112" t="s">
        <v>1547</v>
      </c>
      <c r="D3305" s="21">
        <f t="shared" si="102"/>
        <v>24850</v>
      </c>
      <c r="E3305" s="24">
        <f t="shared" si="103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31">
        <v>2196</v>
      </c>
      <c r="K3305" s="32">
        <v>0</v>
      </c>
      <c r="L3305" s="105">
        <v>4872</v>
      </c>
      <c r="M3305" s="105">
        <v>0</v>
      </c>
      <c r="N3305" s="106">
        <v>1815</v>
      </c>
      <c r="O3305" s="107">
        <v>0</v>
      </c>
      <c r="P3305" s="113">
        <v>2368</v>
      </c>
      <c r="Q3305" s="113">
        <v>0</v>
      </c>
      <c r="R3305" s="106">
        <v>3446</v>
      </c>
      <c r="S3305" s="107">
        <v>0</v>
      </c>
      <c r="T3305" s="105">
        <v>1785</v>
      </c>
      <c r="U3305" s="105">
        <v>0</v>
      </c>
      <c r="V3305" s="106">
        <v>5909</v>
      </c>
      <c r="W3305" s="107">
        <v>0</v>
      </c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1707</v>
      </c>
      <c r="B3306" s="111" t="s">
        <v>1548</v>
      </c>
      <c r="C3306" s="112" t="s">
        <v>1549</v>
      </c>
      <c r="D3306" s="21">
        <f t="shared" si="102"/>
        <v>6970</v>
      </c>
      <c r="E3306" s="24">
        <f t="shared" si="103"/>
        <v>6970</v>
      </c>
      <c r="F3306" s="104"/>
      <c r="G3306" s="104"/>
      <c r="H3306" s="113">
        <v>6970</v>
      </c>
      <c r="I3306" s="113">
        <v>0</v>
      </c>
      <c r="J3306" s="106">
        <v>0</v>
      </c>
      <c r="K3306" s="107">
        <v>0</v>
      </c>
      <c r="L3306" s="113">
        <v>0</v>
      </c>
      <c r="M3306" s="113">
        <v>6970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1707</v>
      </c>
      <c r="B3307" s="111" t="s">
        <v>41</v>
      </c>
      <c r="C3307" s="112" t="s">
        <v>1550</v>
      </c>
      <c r="D3307" s="21">
        <f t="shared" si="102"/>
        <v>0</v>
      </c>
      <c r="E3307" s="24">
        <f t="shared" si="103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1707</v>
      </c>
      <c r="B3308" s="111" t="s">
        <v>42</v>
      </c>
      <c r="C3308" s="112" t="s">
        <v>1551</v>
      </c>
      <c r="D3308" s="21">
        <f t="shared" si="102"/>
        <v>0</v>
      </c>
      <c r="E3308" s="24">
        <f t="shared" si="103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1707</v>
      </c>
      <c r="B3309" s="111" t="s">
        <v>43</v>
      </c>
      <c r="C3309" s="112" t="s">
        <v>44</v>
      </c>
      <c r="D3309" s="21">
        <f t="shared" si="102"/>
        <v>0</v>
      </c>
      <c r="E3309" s="24">
        <f t="shared" si="103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1707</v>
      </c>
      <c r="B3310" s="111" t="s">
        <v>45</v>
      </c>
      <c r="C3310" s="112" t="s">
        <v>1552</v>
      </c>
      <c r="D3310" s="21">
        <f t="shared" si="102"/>
        <v>7656.44</v>
      </c>
      <c r="E3310" s="24">
        <f t="shared" si="103"/>
        <v>44845.4</v>
      </c>
      <c r="F3310" s="104"/>
      <c r="G3310" s="104"/>
      <c r="H3310" s="105"/>
      <c r="I3310" s="105"/>
      <c r="J3310" s="31"/>
      <c r="K3310" s="32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1707</v>
      </c>
      <c r="B3311" s="111" t="s">
        <v>46</v>
      </c>
      <c r="C3311" s="112" t="s">
        <v>1553</v>
      </c>
      <c r="D3311" s="21">
        <f t="shared" si="102"/>
        <v>70326.2</v>
      </c>
      <c r="E3311" s="24">
        <f t="shared" si="103"/>
        <v>62564.35</v>
      </c>
      <c r="F3311" s="104">
        <v>12953.2</v>
      </c>
      <c r="G3311" s="104">
        <v>0</v>
      </c>
      <c r="H3311" s="105">
        <v>16533.97</v>
      </c>
      <c r="I3311" s="105">
        <v>0</v>
      </c>
      <c r="J3311" s="106">
        <v>7656.44</v>
      </c>
      <c r="K3311" s="107">
        <v>44845.4</v>
      </c>
      <c r="L3311" s="105">
        <v>0</v>
      </c>
      <c r="M3311" s="105">
        <v>32177.55</v>
      </c>
      <c r="N3311" s="106">
        <v>2814.67</v>
      </c>
      <c r="O3311" s="107">
        <v>6258.44</v>
      </c>
      <c r="P3311" s="105">
        <v>5239.6899999999996</v>
      </c>
      <c r="Q3311" s="105">
        <v>0</v>
      </c>
      <c r="R3311" s="106">
        <v>6226.95</v>
      </c>
      <c r="S3311" s="107">
        <v>0</v>
      </c>
      <c r="T3311" s="105">
        <v>6476.13</v>
      </c>
      <c r="U3311" s="105">
        <v>7669.94</v>
      </c>
      <c r="V3311" s="106">
        <v>20081.59</v>
      </c>
      <c r="W3311" s="107">
        <v>16458.419999999998</v>
      </c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1707</v>
      </c>
      <c r="B3312" s="111" t="s">
        <v>47</v>
      </c>
      <c r="C3312" s="112" t="s">
        <v>1554</v>
      </c>
      <c r="D3312" s="21">
        <f t="shared" si="102"/>
        <v>316666.99</v>
      </c>
      <c r="E3312" s="24">
        <f t="shared" si="103"/>
        <v>316666.99</v>
      </c>
      <c r="F3312" s="104"/>
      <c r="G3312" s="104"/>
      <c r="H3312" s="113"/>
      <c r="I3312" s="113"/>
      <c r="J3312" s="106"/>
      <c r="K3312" s="107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1707</v>
      </c>
      <c r="B3313" s="111" t="s">
        <v>48</v>
      </c>
      <c r="C3313" s="112" t="s">
        <v>1555</v>
      </c>
      <c r="D3313" s="21">
        <f t="shared" si="102"/>
        <v>1601251.94</v>
      </c>
      <c r="E3313" s="24">
        <f t="shared" si="103"/>
        <v>1601251.94</v>
      </c>
      <c r="F3313" s="104"/>
      <c r="G3313" s="104"/>
      <c r="H3313" s="113">
        <v>212188.02</v>
      </c>
      <c r="I3313" s="113">
        <v>212188.02</v>
      </c>
      <c r="J3313" s="31">
        <v>316666.99</v>
      </c>
      <c r="K3313" s="32">
        <v>316666.99</v>
      </c>
      <c r="L3313" s="113">
        <v>213304.06</v>
      </c>
      <c r="M3313" s="113">
        <v>213304.06</v>
      </c>
      <c r="N3313" s="31">
        <v>187742.41</v>
      </c>
      <c r="O3313" s="32">
        <v>187742.41</v>
      </c>
      <c r="P3313" s="113">
        <v>142459.51999999999</v>
      </c>
      <c r="Q3313" s="113">
        <v>142459.51999999999</v>
      </c>
      <c r="R3313" s="31">
        <v>324201.21999999997</v>
      </c>
      <c r="S3313" s="32">
        <v>324201.21999999997</v>
      </c>
      <c r="T3313" s="113">
        <v>326936.28999999998</v>
      </c>
      <c r="U3313" s="113">
        <v>326936.28999999998</v>
      </c>
      <c r="V3313" s="31">
        <v>194420.42</v>
      </c>
      <c r="W3313" s="32">
        <v>194420.42</v>
      </c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1707</v>
      </c>
      <c r="B3314" s="111" t="s">
        <v>49</v>
      </c>
      <c r="C3314" s="112" t="s">
        <v>1556</v>
      </c>
      <c r="D3314" s="21">
        <f t="shared" si="102"/>
        <v>0</v>
      </c>
      <c r="E3314" s="24">
        <f t="shared" si="103"/>
        <v>0</v>
      </c>
      <c r="F3314" s="104"/>
      <c r="G3314" s="104"/>
      <c r="H3314" s="105"/>
      <c r="I3314" s="105"/>
      <c r="J3314" s="31"/>
      <c r="K3314" s="32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1707</v>
      </c>
      <c r="B3315" s="111" t="s">
        <v>50</v>
      </c>
      <c r="C3315" s="112" t="s">
        <v>1557</v>
      </c>
      <c r="D3315" s="21">
        <f t="shared" si="102"/>
        <v>0</v>
      </c>
      <c r="E3315" s="24">
        <f t="shared" si="103"/>
        <v>0</v>
      </c>
      <c r="F3315" s="104"/>
      <c r="G3315" s="104"/>
      <c r="H3315" s="113"/>
      <c r="I3315" s="113"/>
      <c r="J3315" s="106"/>
      <c r="K3315" s="107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1707</v>
      </c>
      <c r="B3316" s="111" t="s">
        <v>1558</v>
      </c>
      <c r="C3316" s="112" t="s">
        <v>1559</v>
      </c>
      <c r="D3316" s="21">
        <f t="shared" si="102"/>
        <v>67586.8</v>
      </c>
      <c r="E3316" s="24">
        <f t="shared" si="103"/>
        <v>68938.649999999994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1707</v>
      </c>
      <c r="B3317" s="111" t="s">
        <v>51</v>
      </c>
      <c r="C3317" s="112" t="s">
        <v>1560</v>
      </c>
      <c r="D3317" s="21">
        <f t="shared" si="102"/>
        <v>585872.21</v>
      </c>
      <c r="E3317" s="24">
        <f t="shared" si="103"/>
        <v>535202.29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>
        <v>67586.8</v>
      </c>
      <c r="K3317" s="32">
        <v>68938.649999999994</v>
      </c>
      <c r="L3317" s="113">
        <v>68938.649999999994</v>
      </c>
      <c r="M3317" s="113">
        <v>74272.899999999994</v>
      </c>
      <c r="N3317" s="31">
        <v>74272.899999999994</v>
      </c>
      <c r="O3317" s="32">
        <v>97048.2</v>
      </c>
      <c r="P3317" s="113">
        <v>97048.2</v>
      </c>
      <c r="Q3317" s="113">
        <v>99766.15</v>
      </c>
      <c r="R3317" s="31">
        <v>99766.15</v>
      </c>
      <c r="S3317" s="32">
        <v>100396</v>
      </c>
      <c r="T3317" s="113">
        <v>100396</v>
      </c>
      <c r="U3317" s="113">
        <v>8641.76</v>
      </c>
      <c r="V3317" s="31">
        <v>8641.76</v>
      </c>
      <c r="W3317" s="32">
        <v>9848.8799999999992</v>
      </c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1707</v>
      </c>
      <c r="B3318" s="111" t="s">
        <v>52</v>
      </c>
      <c r="C3318" s="112" t="s">
        <v>1561</v>
      </c>
      <c r="D3318" s="21">
        <f t="shared" si="102"/>
        <v>68531.31</v>
      </c>
      <c r="E3318" s="24">
        <f t="shared" si="103"/>
        <v>63439.790000000008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>
        <v>11159.65</v>
      </c>
      <c r="K3318" s="32">
        <v>12605.55</v>
      </c>
      <c r="L3318" s="113">
        <v>12605.55</v>
      </c>
      <c r="M3318" s="113">
        <v>11159.65</v>
      </c>
      <c r="N3318" s="31">
        <v>11159.65</v>
      </c>
      <c r="O3318" s="32">
        <v>11159.65</v>
      </c>
      <c r="P3318" s="113">
        <v>11159.65</v>
      </c>
      <c r="Q3318" s="113">
        <v>11159.65</v>
      </c>
      <c r="R3318" s="31">
        <v>11159.65</v>
      </c>
      <c r="S3318" s="32">
        <v>11159.65</v>
      </c>
      <c r="T3318" s="113">
        <v>11159.65</v>
      </c>
      <c r="U3318" s="113">
        <v>939.76</v>
      </c>
      <c r="V3318" s="31">
        <v>939.76</v>
      </c>
      <c r="W3318" s="32">
        <v>1528.08</v>
      </c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1707</v>
      </c>
      <c r="B3319" s="111" t="s">
        <v>1697</v>
      </c>
      <c r="C3319" s="112" t="s">
        <v>1562</v>
      </c>
      <c r="D3319" s="21">
        <f t="shared" si="102"/>
        <v>0</v>
      </c>
      <c r="E3319" s="24">
        <f t="shared" si="103"/>
        <v>0</v>
      </c>
      <c r="F3319" s="104"/>
      <c r="G3319" s="104"/>
      <c r="H3319" s="105"/>
      <c r="I3319" s="105"/>
      <c r="J3319" s="31"/>
      <c r="K3319" s="32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1707</v>
      </c>
      <c r="B3320" s="111" t="s">
        <v>1698</v>
      </c>
      <c r="C3320" s="112" t="s">
        <v>1663</v>
      </c>
      <c r="D3320" s="21">
        <f t="shared" si="102"/>
        <v>0</v>
      </c>
      <c r="E3320" s="24">
        <f t="shared" si="103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1707</v>
      </c>
      <c r="B3321" s="111" t="s">
        <v>53</v>
      </c>
      <c r="C3321" s="112" t="s">
        <v>1563</v>
      </c>
      <c r="D3321" s="21">
        <f t="shared" si="102"/>
        <v>0</v>
      </c>
      <c r="E3321" s="24">
        <f t="shared" si="103"/>
        <v>0</v>
      </c>
      <c r="F3321" s="104"/>
      <c r="G3321" s="104"/>
      <c r="H3321" s="113"/>
      <c r="I3321" s="113"/>
      <c r="J3321" s="106"/>
      <c r="K3321" s="107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1707</v>
      </c>
      <c r="B3322" s="111" t="s">
        <v>54</v>
      </c>
      <c r="C3322" s="112" t="s">
        <v>55</v>
      </c>
      <c r="D3322" s="21">
        <f t="shared" si="102"/>
        <v>0</v>
      </c>
      <c r="E3322" s="24">
        <f t="shared" si="103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1707</v>
      </c>
      <c r="B3323" s="111" t="s">
        <v>63</v>
      </c>
      <c r="C3323" s="112" t="s">
        <v>64</v>
      </c>
      <c r="D3323" s="21">
        <f t="shared" si="102"/>
        <v>0</v>
      </c>
      <c r="E3323" s="24">
        <f t="shared" si="103"/>
        <v>0</v>
      </c>
      <c r="F3323" s="104"/>
      <c r="G3323" s="104"/>
      <c r="H3323" s="105"/>
      <c r="I3323" s="105"/>
      <c r="J3323" s="31"/>
      <c r="K3323" s="32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1707</v>
      </c>
      <c r="B3324" s="111" t="s">
        <v>65</v>
      </c>
      <c r="C3324" s="112" t="s">
        <v>66</v>
      </c>
      <c r="D3324" s="21">
        <f t="shared" si="102"/>
        <v>0</v>
      </c>
      <c r="E3324" s="24">
        <f t="shared" si="103"/>
        <v>0</v>
      </c>
      <c r="F3324" s="104"/>
      <c r="G3324" s="104"/>
      <c r="H3324" s="113"/>
      <c r="I3324" s="113"/>
      <c r="J3324" s="106"/>
      <c r="K3324" s="107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1707</v>
      </c>
      <c r="B3325" s="111" t="s">
        <v>72</v>
      </c>
      <c r="C3325" s="112" t="s">
        <v>73</v>
      </c>
      <c r="D3325" s="21">
        <f t="shared" si="102"/>
        <v>0</v>
      </c>
      <c r="E3325" s="24">
        <f t="shared" si="103"/>
        <v>0</v>
      </c>
      <c r="F3325" s="104"/>
      <c r="G3325" s="104"/>
      <c r="H3325" s="105"/>
      <c r="I3325" s="105"/>
      <c r="J3325" s="31"/>
      <c r="K3325" s="32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1707</v>
      </c>
      <c r="B3326" s="111" t="s">
        <v>74</v>
      </c>
      <c r="C3326" s="112" t="s">
        <v>75</v>
      </c>
      <c r="D3326" s="21">
        <f t="shared" si="102"/>
        <v>0</v>
      </c>
      <c r="E3326" s="24">
        <f t="shared" si="103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1707</v>
      </c>
      <c r="B3327" s="111" t="s">
        <v>76</v>
      </c>
      <c r="C3327" s="112" t="s">
        <v>77</v>
      </c>
      <c r="D3327" s="21">
        <f t="shared" si="102"/>
        <v>0</v>
      </c>
      <c r="E3327" s="24">
        <f t="shared" si="103"/>
        <v>0</v>
      </c>
      <c r="F3327" s="104"/>
      <c r="G3327" s="104"/>
      <c r="H3327" s="113"/>
      <c r="I3327" s="113"/>
      <c r="J3327" s="106"/>
      <c r="K3327" s="107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1707</v>
      </c>
      <c r="B3328" s="111" t="s">
        <v>78</v>
      </c>
      <c r="C3328" s="112" t="s">
        <v>79</v>
      </c>
      <c r="D3328" s="21">
        <f t="shared" si="102"/>
        <v>0</v>
      </c>
      <c r="E3328" s="24">
        <f t="shared" si="103"/>
        <v>0</v>
      </c>
      <c r="F3328" s="104"/>
      <c r="G3328" s="104"/>
      <c r="H3328" s="105"/>
      <c r="I3328" s="105"/>
      <c r="J3328" s="31"/>
      <c r="K3328" s="32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1707</v>
      </c>
      <c r="B3329" s="111" t="s">
        <v>80</v>
      </c>
      <c r="C3329" s="112" t="s">
        <v>81</v>
      </c>
      <c r="D3329" s="21">
        <f t="shared" si="102"/>
        <v>325535.98</v>
      </c>
      <c r="E3329" s="24">
        <f t="shared" si="103"/>
        <v>172886.72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1707</v>
      </c>
      <c r="B3330" s="111" t="s">
        <v>82</v>
      </c>
      <c r="C3330" s="112" t="s">
        <v>83</v>
      </c>
      <c r="D3330" s="21">
        <f t="shared" si="102"/>
        <v>3222770.14</v>
      </c>
      <c r="E3330" s="24">
        <f t="shared" si="103"/>
        <v>3381281.27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106">
        <v>325535.98</v>
      </c>
      <c r="K3330" s="107">
        <v>172886.72</v>
      </c>
      <c r="L3330" s="113">
        <v>450911.6</v>
      </c>
      <c r="M3330" s="113">
        <v>339288.28</v>
      </c>
      <c r="N3330" s="31">
        <v>284379.73</v>
      </c>
      <c r="O3330" s="32">
        <v>268354.52</v>
      </c>
      <c r="P3330" s="105">
        <v>391627.36</v>
      </c>
      <c r="Q3330" s="105">
        <v>715728.02</v>
      </c>
      <c r="R3330" s="31">
        <v>380399.23</v>
      </c>
      <c r="S3330" s="32">
        <v>496723.57</v>
      </c>
      <c r="T3330" s="113">
        <v>333707.99</v>
      </c>
      <c r="U3330" s="113">
        <v>410291.3</v>
      </c>
      <c r="V3330" s="31">
        <v>333901.39</v>
      </c>
      <c r="W3330" s="32">
        <v>385105.04</v>
      </c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1707</v>
      </c>
      <c r="B3331" s="111" t="s">
        <v>84</v>
      </c>
      <c r="C3331" s="112" t="s">
        <v>85</v>
      </c>
      <c r="D3331" s="21">
        <f t="shared" ref="D3331:D3394" si="104">F3331+H3331+J3332+L3331+N3331+P3331+R3331+T3331+V3331+X3331+Z3331+AB3331</f>
        <v>146714.9</v>
      </c>
      <c r="E3331" s="24">
        <f t="shared" ref="E3331:E3394" si="105">G3331+I3331+K3332+M3331+O3331+Q3331+S3331+U3331+W3331+Y3331+AA3331+AC3331</f>
        <v>171041.27</v>
      </c>
      <c r="F3331" s="104"/>
      <c r="G3331" s="104"/>
      <c r="H3331" s="105"/>
      <c r="I3331" s="105"/>
      <c r="J3331" s="31"/>
      <c r="K3331" s="32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1707</v>
      </c>
      <c r="B3332" s="111" t="s">
        <v>86</v>
      </c>
      <c r="C3332" s="112" t="s">
        <v>87</v>
      </c>
      <c r="D3332" s="21">
        <f t="shared" si="104"/>
        <v>1418042.0600000003</v>
      </c>
      <c r="E3332" s="24">
        <f t="shared" si="105"/>
        <v>1414636.92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106">
        <v>146714.9</v>
      </c>
      <c r="K3332" s="107">
        <v>171041.27</v>
      </c>
      <c r="L3332" s="113">
        <v>225493.5</v>
      </c>
      <c r="M3332" s="113">
        <v>104550.13</v>
      </c>
      <c r="N3332" s="31">
        <v>167042.6</v>
      </c>
      <c r="O3332" s="32">
        <v>130006.17</v>
      </c>
      <c r="P3332" s="105">
        <v>126373.5</v>
      </c>
      <c r="Q3332" s="105">
        <v>118544.51</v>
      </c>
      <c r="R3332" s="31">
        <v>137001.70000000001</v>
      </c>
      <c r="S3332" s="32">
        <v>105516.49</v>
      </c>
      <c r="T3332" s="113">
        <v>60688.35</v>
      </c>
      <c r="U3332" s="113">
        <v>139827.78</v>
      </c>
      <c r="V3332" s="31">
        <v>53876.6</v>
      </c>
      <c r="W3332" s="32">
        <v>110294.2</v>
      </c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1707</v>
      </c>
      <c r="B3333" s="111" t="s">
        <v>88</v>
      </c>
      <c r="C3333" s="112" t="s">
        <v>89</v>
      </c>
      <c r="D3333" s="21">
        <f t="shared" si="104"/>
        <v>1710553</v>
      </c>
      <c r="E3333" s="24">
        <f t="shared" si="105"/>
        <v>1724977.2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>
        <v>244905</v>
      </c>
      <c r="K3333" s="32">
        <v>409516</v>
      </c>
      <c r="L3333" s="113">
        <v>348719</v>
      </c>
      <c r="M3333" s="113">
        <v>473715</v>
      </c>
      <c r="N3333" s="31">
        <v>222110</v>
      </c>
      <c r="O3333" s="32">
        <v>177451.5</v>
      </c>
      <c r="P3333" s="113">
        <v>184925</v>
      </c>
      <c r="Q3333" s="113">
        <v>86035.05</v>
      </c>
      <c r="R3333" s="31">
        <v>0</v>
      </c>
      <c r="S3333" s="32">
        <v>74218</v>
      </c>
      <c r="T3333" s="113">
        <v>257770</v>
      </c>
      <c r="U3333" s="113">
        <v>175719.5</v>
      </c>
      <c r="V3333" s="31">
        <v>167877</v>
      </c>
      <c r="W3333" s="32">
        <v>182952.95</v>
      </c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1707</v>
      </c>
      <c r="B3334" s="111" t="s">
        <v>90</v>
      </c>
      <c r="C3334" s="112" t="s">
        <v>91</v>
      </c>
      <c r="D3334" s="21">
        <f t="shared" si="104"/>
        <v>25336</v>
      </c>
      <c r="E3334" s="24">
        <f t="shared" si="105"/>
        <v>41934.199999999997</v>
      </c>
      <c r="F3334" s="104"/>
      <c r="G3334" s="104"/>
      <c r="H3334" s="113"/>
      <c r="I3334" s="113"/>
      <c r="J3334" s="31"/>
      <c r="K3334" s="32"/>
      <c r="L3334" s="113"/>
      <c r="M3334" s="113"/>
      <c r="N3334" s="31">
        <v>20200</v>
      </c>
      <c r="O3334" s="32">
        <v>20200</v>
      </c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1707</v>
      </c>
      <c r="B3335" s="111" t="s">
        <v>92</v>
      </c>
      <c r="C3335" s="112" t="s">
        <v>93</v>
      </c>
      <c r="D3335" s="21">
        <f t="shared" si="104"/>
        <v>229052.36</v>
      </c>
      <c r="E3335" s="24">
        <f t="shared" si="105"/>
        <v>187878.14</v>
      </c>
      <c r="F3335" s="104">
        <v>0</v>
      </c>
      <c r="G3335" s="104">
        <v>29925.8</v>
      </c>
      <c r="H3335" s="105">
        <v>21002.16</v>
      </c>
      <c r="I3335" s="105">
        <v>6774</v>
      </c>
      <c r="J3335" s="31">
        <v>5136</v>
      </c>
      <c r="K3335" s="32">
        <v>21734.2</v>
      </c>
      <c r="L3335" s="105">
        <v>31739.5</v>
      </c>
      <c r="M3335" s="105">
        <v>5350</v>
      </c>
      <c r="N3335" s="106">
        <v>0</v>
      </c>
      <c r="O3335" s="107">
        <v>22616.61</v>
      </c>
      <c r="P3335" s="113">
        <v>51584.7</v>
      </c>
      <c r="Q3335" s="113">
        <v>27520.11</v>
      </c>
      <c r="R3335" s="106">
        <v>55811</v>
      </c>
      <c r="S3335" s="107">
        <v>38978.42</v>
      </c>
      <c r="T3335" s="105">
        <v>26045</v>
      </c>
      <c r="U3335" s="105">
        <v>10096</v>
      </c>
      <c r="V3335" s="106">
        <v>0</v>
      </c>
      <c r="W3335" s="107">
        <v>3747.2</v>
      </c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1707</v>
      </c>
      <c r="B3336" s="111" t="s">
        <v>94</v>
      </c>
      <c r="C3336" s="112" t="s">
        <v>95</v>
      </c>
      <c r="D3336" s="21">
        <f t="shared" si="104"/>
        <v>156060</v>
      </c>
      <c r="E3336" s="24">
        <f t="shared" si="105"/>
        <v>156060</v>
      </c>
      <c r="F3336" s="104"/>
      <c r="G3336" s="104"/>
      <c r="H3336" s="113">
        <v>47805</v>
      </c>
      <c r="I3336" s="113">
        <v>47805</v>
      </c>
      <c r="J3336" s="106">
        <v>42870</v>
      </c>
      <c r="K3336" s="107">
        <v>42870</v>
      </c>
      <c r="L3336" s="113"/>
      <c r="M3336" s="113"/>
      <c r="N3336" s="31">
        <v>19620</v>
      </c>
      <c r="O3336" s="32">
        <v>19620</v>
      </c>
      <c r="P3336" s="105">
        <v>17130</v>
      </c>
      <c r="Q3336" s="105">
        <v>17130</v>
      </c>
      <c r="R3336" s="31">
        <v>16860</v>
      </c>
      <c r="S3336" s="32">
        <v>16860</v>
      </c>
      <c r="T3336" s="113">
        <v>35010</v>
      </c>
      <c r="U3336" s="113">
        <v>35010</v>
      </c>
      <c r="V3336" s="31">
        <v>19635</v>
      </c>
      <c r="W3336" s="32">
        <v>19635</v>
      </c>
      <c r="X3336" s="113"/>
      <c r="Y3336" s="113"/>
      <c r="Z3336" s="31"/>
      <c r="AA3336" s="32"/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1707</v>
      </c>
      <c r="B3337" s="111" t="s">
        <v>96</v>
      </c>
      <c r="C3337" s="112" t="s">
        <v>97</v>
      </c>
      <c r="D3337" s="21">
        <f t="shared" si="104"/>
        <v>102956</v>
      </c>
      <c r="E3337" s="24">
        <f t="shared" si="105"/>
        <v>87380</v>
      </c>
      <c r="F3337" s="104"/>
      <c r="G3337" s="104"/>
      <c r="H3337" s="105"/>
      <c r="I3337" s="105"/>
      <c r="J3337" s="31"/>
      <c r="K3337" s="32"/>
      <c r="L3337" s="105">
        <v>3300</v>
      </c>
      <c r="M3337" s="105">
        <v>3300</v>
      </c>
      <c r="N3337" s="106"/>
      <c r="O3337" s="107"/>
      <c r="P3337" s="113"/>
      <c r="Q3337" s="113"/>
      <c r="R3337" s="106"/>
      <c r="S3337" s="107"/>
      <c r="T3337" s="105">
        <v>65620</v>
      </c>
      <c r="U3337" s="105">
        <v>65620</v>
      </c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1707</v>
      </c>
      <c r="B3338" s="111" t="s">
        <v>98</v>
      </c>
      <c r="C3338" s="112" t="s">
        <v>99</v>
      </c>
      <c r="D3338" s="21">
        <f t="shared" si="104"/>
        <v>133874</v>
      </c>
      <c r="E3338" s="24">
        <f t="shared" si="105"/>
        <v>127466.5</v>
      </c>
      <c r="F3338" s="104">
        <v>26685</v>
      </c>
      <c r="G3338" s="104">
        <v>15324</v>
      </c>
      <c r="H3338" s="113">
        <v>3705</v>
      </c>
      <c r="I3338" s="113">
        <v>19556</v>
      </c>
      <c r="J3338" s="106">
        <v>34036</v>
      </c>
      <c r="K3338" s="107">
        <v>18460</v>
      </c>
      <c r="L3338" s="113">
        <v>26774</v>
      </c>
      <c r="M3338" s="113">
        <v>20474</v>
      </c>
      <c r="N3338" s="31">
        <v>0</v>
      </c>
      <c r="O3338" s="32">
        <v>10486</v>
      </c>
      <c r="P3338" s="105">
        <v>29706</v>
      </c>
      <c r="Q3338" s="105">
        <v>16005.5</v>
      </c>
      <c r="R3338" s="31">
        <v>4558</v>
      </c>
      <c r="S3338" s="32">
        <v>11354.5</v>
      </c>
      <c r="T3338" s="113">
        <v>11226</v>
      </c>
      <c r="U3338" s="113">
        <v>16301</v>
      </c>
      <c r="V3338" s="31">
        <v>30000</v>
      </c>
      <c r="W3338" s="32">
        <v>16745.5</v>
      </c>
      <c r="X3338" s="113"/>
      <c r="Y3338" s="113"/>
      <c r="Z3338" s="31"/>
      <c r="AA3338" s="32"/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1707</v>
      </c>
      <c r="B3339" s="111" t="s">
        <v>100</v>
      </c>
      <c r="C3339" s="112" t="s">
        <v>101</v>
      </c>
      <c r="D3339" s="21">
        <f t="shared" si="104"/>
        <v>18958.2</v>
      </c>
      <c r="E3339" s="24">
        <f t="shared" si="105"/>
        <v>18958.2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>
        <v>1220</v>
      </c>
      <c r="K3339" s="32">
        <v>1220</v>
      </c>
      <c r="L3339" s="113">
        <v>10000</v>
      </c>
      <c r="M3339" s="113">
        <v>10000</v>
      </c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1707</v>
      </c>
      <c r="B3340" s="111" t="s">
        <v>102</v>
      </c>
      <c r="C3340" s="112" t="s">
        <v>103</v>
      </c>
      <c r="D3340" s="21">
        <f t="shared" si="104"/>
        <v>281004.13</v>
      </c>
      <c r="E3340" s="24">
        <f t="shared" si="105"/>
        <v>291816.13</v>
      </c>
      <c r="F3340" s="104"/>
      <c r="G3340" s="104"/>
      <c r="H3340" s="113">
        <v>67044.23</v>
      </c>
      <c r="I3340" s="113">
        <v>67044.23</v>
      </c>
      <c r="J3340" s="31">
        <v>3300</v>
      </c>
      <c r="K3340" s="32">
        <v>3300</v>
      </c>
      <c r="L3340" s="113">
        <v>33637.1</v>
      </c>
      <c r="M3340" s="113">
        <v>33637.1</v>
      </c>
      <c r="N3340" s="31">
        <v>31539.65</v>
      </c>
      <c r="O3340" s="32">
        <v>31539.65</v>
      </c>
      <c r="P3340" s="113">
        <v>33699.949999999997</v>
      </c>
      <c r="Q3340" s="113">
        <v>33699.949999999997</v>
      </c>
      <c r="R3340" s="31">
        <v>58486.15</v>
      </c>
      <c r="S3340" s="32">
        <v>58486.15</v>
      </c>
      <c r="T3340" s="113">
        <v>40824.050000000003</v>
      </c>
      <c r="U3340" s="113">
        <v>40824.050000000003</v>
      </c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1707</v>
      </c>
      <c r="B3341" s="111" t="s">
        <v>104</v>
      </c>
      <c r="C3341" s="112" t="s">
        <v>105</v>
      </c>
      <c r="D3341" s="21">
        <f t="shared" si="104"/>
        <v>144387</v>
      </c>
      <c r="E3341" s="24">
        <f t="shared" si="105"/>
        <v>139862</v>
      </c>
      <c r="F3341" s="104">
        <v>4270</v>
      </c>
      <c r="G3341" s="104">
        <v>11375</v>
      </c>
      <c r="H3341" s="105">
        <v>17070</v>
      </c>
      <c r="I3341" s="105">
        <v>0</v>
      </c>
      <c r="J3341" s="31">
        <v>15773</v>
      </c>
      <c r="K3341" s="32">
        <v>26585</v>
      </c>
      <c r="L3341" s="105">
        <v>13489</v>
      </c>
      <c r="M3341" s="105">
        <v>12758</v>
      </c>
      <c r="N3341" s="106">
        <v>4080</v>
      </c>
      <c r="O3341" s="107">
        <v>6456</v>
      </c>
      <c r="P3341" s="113">
        <v>1180</v>
      </c>
      <c r="Q3341" s="113">
        <v>597</v>
      </c>
      <c r="R3341" s="106">
        <v>83750</v>
      </c>
      <c r="S3341" s="107">
        <v>88640</v>
      </c>
      <c r="T3341" s="105">
        <v>17868</v>
      </c>
      <c r="U3341" s="105">
        <v>8689</v>
      </c>
      <c r="V3341" s="106">
        <v>1000</v>
      </c>
      <c r="W3341" s="107">
        <v>9667</v>
      </c>
      <c r="X3341" s="105"/>
      <c r="Y3341" s="105"/>
      <c r="Z3341" s="106"/>
      <c r="AA3341" s="107"/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1707</v>
      </c>
      <c r="B3342" s="111" t="s">
        <v>106</v>
      </c>
      <c r="C3342" s="112" t="s">
        <v>107</v>
      </c>
      <c r="D3342" s="21">
        <f t="shared" si="104"/>
        <v>24522</v>
      </c>
      <c r="E3342" s="24">
        <f t="shared" si="105"/>
        <v>19922</v>
      </c>
      <c r="F3342" s="104">
        <v>7422</v>
      </c>
      <c r="G3342" s="104">
        <v>7422</v>
      </c>
      <c r="H3342" s="113"/>
      <c r="I3342" s="113"/>
      <c r="J3342" s="106">
        <v>1680</v>
      </c>
      <c r="K3342" s="107">
        <v>1680</v>
      </c>
      <c r="L3342" s="113">
        <v>1470</v>
      </c>
      <c r="M3342" s="113">
        <v>1470</v>
      </c>
      <c r="N3342" s="31"/>
      <c r="O3342" s="32"/>
      <c r="P3342" s="105">
        <v>1640</v>
      </c>
      <c r="Q3342" s="105">
        <v>1640</v>
      </c>
      <c r="R3342" s="31">
        <v>720</v>
      </c>
      <c r="S3342" s="32">
        <v>720</v>
      </c>
      <c r="T3342" s="113">
        <v>3720</v>
      </c>
      <c r="U3342" s="113">
        <v>3720</v>
      </c>
      <c r="V3342" s="31">
        <v>3150</v>
      </c>
      <c r="W3342" s="32">
        <v>3150</v>
      </c>
      <c r="X3342" s="113"/>
      <c r="Y3342" s="113"/>
      <c r="Z3342" s="31"/>
      <c r="AA3342" s="32"/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1707</v>
      </c>
      <c r="B3343" s="111" t="s">
        <v>108</v>
      </c>
      <c r="C3343" s="112" t="s">
        <v>109</v>
      </c>
      <c r="D3343" s="21">
        <f t="shared" si="104"/>
        <v>65322</v>
      </c>
      <c r="E3343" s="24">
        <f t="shared" si="105"/>
        <v>83625</v>
      </c>
      <c r="F3343" s="104">
        <v>22220</v>
      </c>
      <c r="G3343" s="104">
        <v>9130</v>
      </c>
      <c r="H3343" s="105">
        <v>14400</v>
      </c>
      <c r="I3343" s="105">
        <v>6120</v>
      </c>
      <c r="J3343" s="31">
        <v>6400</v>
      </c>
      <c r="K3343" s="32">
        <v>1800</v>
      </c>
      <c r="L3343" s="105">
        <v>4500</v>
      </c>
      <c r="M3343" s="105">
        <v>9400</v>
      </c>
      <c r="N3343" s="106">
        <v>0</v>
      </c>
      <c r="O3343" s="107">
        <v>5750</v>
      </c>
      <c r="P3343" s="113">
        <v>3852</v>
      </c>
      <c r="Q3343" s="113">
        <v>10071</v>
      </c>
      <c r="R3343" s="106">
        <v>14400</v>
      </c>
      <c r="S3343" s="107">
        <v>1200</v>
      </c>
      <c r="T3343" s="105">
        <v>0</v>
      </c>
      <c r="U3343" s="105">
        <v>6084</v>
      </c>
      <c r="V3343" s="106">
        <v>3660</v>
      </c>
      <c r="W3343" s="107">
        <v>3600</v>
      </c>
      <c r="X3343" s="105"/>
      <c r="Y3343" s="105"/>
      <c r="Z3343" s="106"/>
      <c r="AA3343" s="107"/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1707</v>
      </c>
      <c r="B3344" s="111" t="s">
        <v>110</v>
      </c>
      <c r="C3344" s="112" t="s">
        <v>111</v>
      </c>
      <c r="D3344" s="21">
        <f t="shared" si="104"/>
        <v>381177.5</v>
      </c>
      <c r="E3344" s="24">
        <f t="shared" si="105"/>
        <v>339734.5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>
        <v>2290</v>
      </c>
      <c r="K3344" s="107">
        <v>32270</v>
      </c>
      <c r="L3344" s="105">
        <v>18697</v>
      </c>
      <c r="M3344" s="105">
        <v>41862</v>
      </c>
      <c r="N3344" s="106">
        <v>21309.5</v>
      </c>
      <c r="O3344" s="107">
        <v>28622.5</v>
      </c>
      <c r="P3344" s="105">
        <v>65870</v>
      </c>
      <c r="Q3344" s="105">
        <v>45614</v>
      </c>
      <c r="R3344" s="106">
        <v>14575</v>
      </c>
      <c r="S3344" s="107">
        <v>30553</v>
      </c>
      <c r="T3344" s="105">
        <v>16460</v>
      </c>
      <c r="U3344" s="105">
        <v>40786</v>
      </c>
      <c r="V3344" s="106">
        <v>15500</v>
      </c>
      <c r="W3344" s="107">
        <v>49663</v>
      </c>
      <c r="X3344" s="105"/>
      <c r="Y3344" s="105"/>
      <c r="Z3344" s="106"/>
      <c r="AA3344" s="107"/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1707</v>
      </c>
      <c r="B3345" s="111" t="s">
        <v>112</v>
      </c>
      <c r="C3345" s="112" t="s">
        <v>113</v>
      </c>
      <c r="D3345" s="21">
        <f t="shared" si="104"/>
        <v>52086</v>
      </c>
      <c r="E3345" s="24">
        <f t="shared" si="105"/>
        <v>26526</v>
      </c>
      <c r="F3345" s="104">
        <v>5895</v>
      </c>
      <c r="G3345" s="104">
        <v>435</v>
      </c>
      <c r="H3345" s="113">
        <v>2060</v>
      </c>
      <c r="I3345" s="113">
        <v>4650</v>
      </c>
      <c r="J3345" s="106">
        <v>1229</v>
      </c>
      <c r="K3345" s="107">
        <v>7129</v>
      </c>
      <c r="L3345" s="113">
        <v>6977</v>
      </c>
      <c r="M3345" s="113">
        <v>8297</v>
      </c>
      <c r="N3345" s="31">
        <v>799</v>
      </c>
      <c r="O3345" s="32">
        <v>900</v>
      </c>
      <c r="P3345" s="105">
        <v>4000</v>
      </c>
      <c r="Q3345" s="105">
        <v>0</v>
      </c>
      <c r="R3345" s="31">
        <v>4215</v>
      </c>
      <c r="S3345" s="32">
        <v>7554</v>
      </c>
      <c r="T3345" s="113">
        <v>3110</v>
      </c>
      <c r="U3345" s="113">
        <v>2150</v>
      </c>
      <c r="V3345" s="31">
        <v>19895</v>
      </c>
      <c r="W3345" s="32">
        <v>1700</v>
      </c>
      <c r="X3345" s="113"/>
      <c r="Y3345" s="113"/>
      <c r="Z3345" s="31"/>
      <c r="AA3345" s="32"/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1707</v>
      </c>
      <c r="B3346" s="111" t="s">
        <v>114</v>
      </c>
      <c r="C3346" s="112" t="s">
        <v>115</v>
      </c>
      <c r="D3346" s="21">
        <f t="shared" si="104"/>
        <v>15364.9</v>
      </c>
      <c r="E3346" s="24">
        <f t="shared" si="105"/>
        <v>18174.900000000001</v>
      </c>
      <c r="F3346" s="104">
        <v>8058.9</v>
      </c>
      <c r="G3346" s="104">
        <v>7248.9</v>
      </c>
      <c r="H3346" s="105">
        <v>0</v>
      </c>
      <c r="I3346" s="105">
        <v>0</v>
      </c>
      <c r="J3346" s="31">
        <v>5135</v>
      </c>
      <c r="K3346" s="32">
        <v>840</v>
      </c>
      <c r="L3346" s="105">
        <v>6496</v>
      </c>
      <c r="M3346" s="105">
        <v>7111</v>
      </c>
      <c r="N3346" s="106">
        <v>530</v>
      </c>
      <c r="O3346" s="107">
        <v>280</v>
      </c>
      <c r="P3346" s="113">
        <v>0</v>
      </c>
      <c r="Q3346" s="113">
        <v>840</v>
      </c>
      <c r="R3346" s="106">
        <v>280</v>
      </c>
      <c r="S3346" s="107">
        <v>0</v>
      </c>
      <c r="T3346" s="105">
        <v>0</v>
      </c>
      <c r="U3346" s="105">
        <v>600</v>
      </c>
      <c r="V3346" s="106">
        <v>0</v>
      </c>
      <c r="W3346" s="107">
        <v>2095</v>
      </c>
      <c r="X3346" s="105"/>
      <c r="Y3346" s="105"/>
      <c r="Z3346" s="106"/>
      <c r="AA3346" s="107"/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1707</v>
      </c>
      <c r="B3347" s="111" t="s">
        <v>116</v>
      </c>
      <c r="C3347" s="112" t="s">
        <v>117</v>
      </c>
      <c r="D3347" s="21">
        <f t="shared" si="104"/>
        <v>0</v>
      </c>
      <c r="E3347" s="24">
        <f t="shared" si="105"/>
        <v>0</v>
      </c>
      <c r="F3347" s="104"/>
      <c r="G3347" s="104"/>
      <c r="H3347" s="113"/>
      <c r="I3347" s="113"/>
      <c r="J3347" s="106"/>
      <c r="K3347" s="107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1707</v>
      </c>
      <c r="B3348" s="111" t="s">
        <v>118</v>
      </c>
      <c r="C3348" s="112" t="s">
        <v>119</v>
      </c>
      <c r="D3348" s="21">
        <f t="shared" si="104"/>
        <v>365986.57</v>
      </c>
      <c r="E3348" s="24">
        <f t="shared" si="105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1707</v>
      </c>
      <c r="B3349" s="111" t="s">
        <v>120</v>
      </c>
      <c r="C3349" s="112" t="s">
        <v>121</v>
      </c>
      <c r="D3349" s="21">
        <f t="shared" si="104"/>
        <v>0</v>
      </c>
      <c r="E3349" s="24">
        <f t="shared" si="105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1707</v>
      </c>
      <c r="B3350" s="111" t="s">
        <v>122</v>
      </c>
      <c r="C3350" s="112" t="s">
        <v>123</v>
      </c>
      <c r="D3350" s="21">
        <f t="shared" si="104"/>
        <v>0</v>
      </c>
      <c r="E3350" s="24">
        <f t="shared" si="105"/>
        <v>0</v>
      </c>
      <c r="F3350" s="104"/>
      <c r="G3350" s="104"/>
      <c r="H3350" s="105"/>
      <c r="I3350" s="105"/>
      <c r="J3350" s="31"/>
      <c r="K3350" s="32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1707</v>
      </c>
      <c r="B3351" s="111" t="s">
        <v>124</v>
      </c>
      <c r="C3351" s="112" t="s">
        <v>125</v>
      </c>
      <c r="D3351" s="21">
        <f t="shared" si="104"/>
        <v>0</v>
      </c>
      <c r="E3351" s="24">
        <f t="shared" si="105"/>
        <v>0</v>
      </c>
      <c r="F3351" s="104"/>
      <c r="G3351" s="104"/>
      <c r="H3351" s="113"/>
      <c r="I3351" s="113"/>
      <c r="J3351" s="106"/>
      <c r="K3351" s="107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1707</v>
      </c>
      <c r="B3352" s="111" t="s">
        <v>126</v>
      </c>
      <c r="C3352" s="112" t="s">
        <v>127</v>
      </c>
      <c r="D3352" s="21">
        <f t="shared" si="104"/>
        <v>0</v>
      </c>
      <c r="E3352" s="24">
        <f t="shared" si="105"/>
        <v>0</v>
      </c>
      <c r="F3352" s="104"/>
      <c r="G3352" s="104"/>
      <c r="H3352" s="105"/>
      <c r="I3352" s="105"/>
      <c r="J3352" s="31"/>
      <c r="K3352" s="32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1707</v>
      </c>
      <c r="B3353" s="111" t="s">
        <v>128</v>
      </c>
      <c r="C3353" s="112" t="s">
        <v>129</v>
      </c>
      <c r="D3353" s="21">
        <f t="shared" si="104"/>
        <v>0</v>
      </c>
      <c r="E3353" s="24">
        <f t="shared" si="105"/>
        <v>0</v>
      </c>
      <c r="F3353" s="104"/>
      <c r="G3353" s="104"/>
      <c r="H3353" s="113"/>
      <c r="I3353" s="113"/>
      <c r="J3353" s="106"/>
      <c r="K3353" s="107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1707</v>
      </c>
      <c r="B3354" s="111" t="s">
        <v>130</v>
      </c>
      <c r="C3354" s="112" t="s">
        <v>131</v>
      </c>
      <c r="D3354" s="21">
        <f t="shared" si="104"/>
        <v>0</v>
      </c>
      <c r="E3354" s="24">
        <f t="shared" si="105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0</v>
      </c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1707</v>
      </c>
      <c r="B3355" s="111" t="s">
        <v>132</v>
      </c>
      <c r="C3355" s="112" t="s">
        <v>133</v>
      </c>
      <c r="D3355" s="21">
        <f t="shared" si="104"/>
        <v>0</v>
      </c>
      <c r="E3355" s="24">
        <f t="shared" si="105"/>
        <v>22194.67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1707</v>
      </c>
      <c r="B3356" s="111" t="s">
        <v>134</v>
      </c>
      <c r="C3356" s="112" t="s">
        <v>135</v>
      </c>
      <c r="D3356" s="21">
        <f t="shared" si="104"/>
        <v>0</v>
      </c>
      <c r="E3356" s="24">
        <f t="shared" si="105"/>
        <v>177557.36</v>
      </c>
      <c r="F3356" s="104">
        <v>0</v>
      </c>
      <c r="G3356" s="104">
        <v>24113.67</v>
      </c>
      <c r="H3356" s="113">
        <v>0</v>
      </c>
      <c r="I3356" s="113">
        <v>22194.67</v>
      </c>
      <c r="J3356" s="31">
        <v>0</v>
      </c>
      <c r="K3356" s="32">
        <v>22194.67</v>
      </c>
      <c r="L3356" s="113">
        <v>0</v>
      </c>
      <c r="M3356" s="113">
        <v>20275.669999999998</v>
      </c>
      <c r="N3356" s="31">
        <v>0</v>
      </c>
      <c r="O3356" s="32">
        <v>22194.67</v>
      </c>
      <c r="P3356" s="113">
        <v>0</v>
      </c>
      <c r="Q3356" s="113">
        <v>22194.67</v>
      </c>
      <c r="R3356" s="31">
        <v>0</v>
      </c>
      <c r="S3356" s="32">
        <v>22194.67</v>
      </c>
      <c r="T3356" s="113">
        <v>0</v>
      </c>
      <c r="U3356" s="113">
        <v>22194.67</v>
      </c>
      <c r="V3356" s="31">
        <v>0</v>
      </c>
      <c r="W3356" s="32">
        <v>22194.67</v>
      </c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1707</v>
      </c>
      <c r="B3357" s="111" t="s">
        <v>136</v>
      </c>
      <c r="C3357" s="112" t="s">
        <v>137</v>
      </c>
      <c r="D3357" s="21">
        <f t="shared" si="104"/>
        <v>0</v>
      </c>
      <c r="E3357" s="24">
        <f t="shared" si="105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0</v>
      </c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1707</v>
      </c>
      <c r="B3358" s="111" t="s">
        <v>138</v>
      </c>
      <c r="C3358" s="112" t="s">
        <v>139</v>
      </c>
      <c r="D3358" s="21">
        <f t="shared" si="104"/>
        <v>0</v>
      </c>
      <c r="E3358" s="24">
        <f t="shared" si="105"/>
        <v>42740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1707</v>
      </c>
      <c r="B3359" s="111" t="s">
        <v>140</v>
      </c>
      <c r="C3359" s="112" t="s">
        <v>141</v>
      </c>
      <c r="D3359" s="21">
        <f t="shared" si="104"/>
        <v>0</v>
      </c>
      <c r="E3359" s="24">
        <f t="shared" si="105"/>
        <v>341900</v>
      </c>
      <c r="F3359" s="104">
        <v>0</v>
      </c>
      <c r="G3359" s="104">
        <v>42740</v>
      </c>
      <c r="H3359" s="113">
        <v>0</v>
      </c>
      <c r="I3359" s="113">
        <v>42740</v>
      </c>
      <c r="J3359" s="31">
        <v>0</v>
      </c>
      <c r="K3359" s="32">
        <v>42740</v>
      </c>
      <c r="L3359" s="113">
        <v>0</v>
      </c>
      <c r="M3359" s="113">
        <v>42740</v>
      </c>
      <c r="N3359" s="31">
        <v>0</v>
      </c>
      <c r="O3359" s="32">
        <v>42740</v>
      </c>
      <c r="P3359" s="113">
        <v>0</v>
      </c>
      <c r="Q3359" s="113">
        <v>42740</v>
      </c>
      <c r="R3359" s="31">
        <v>0</v>
      </c>
      <c r="S3359" s="32">
        <v>42740</v>
      </c>
      <c r="T3359" s="113">
        <v>0</v>
      </c>
      <c r="U3359" s="113">
        <v>42740</v>
      </c>
      <c r="V3359" s="31">
        <v>0</v>
      </c>
      <c r="W3359" s="32">
        <v>42720</v>
      </c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1707</v>
      </c>
      <c r="B3360" s="111" t="s">
        <v>142</v>
      </c>
      <c r="C3360" s="112" t="s">
        <v>143</v>
      </c>
      <c r="D3360" s="21">
        <f t="shared" si="104"/>
        <v>0</v>
      </c>
      <c r="E3360" s="24">
        <f t="shared" si="105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>
        <v>0</v>
      </c>
      <c r="S3360" s="32">
        <v>0</v>
      </c>
      <c r="T3360" s="113">
        <v>0</v>
      </c>
      <c r="U3360" s="113">
        <v>0</v>
      </c>
      <c r="V3360" s="31">
        <v>0</v>
      </c>
      <c r="W3360" s="32">
        <v>0</v>
      </c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1707</v>
      </c>
      <c r="B3361" s="111" t="s">
        <v>144</v>
      </c>
      <c r="C3361" s="112" t="s">
        <v>145</v>
      </c>
      <c r="D3361" s="21">
        <f t="shared" si="104"/>
        <v>0</v>
      </c>
      <c r="E3361" s="24">
        <f t="shared" si="105"/>
        <v>5160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1707</v>
      </c>
      <c r="B3362" s="111" t="s">
        <v>146</v>
      </c>
      <c r="C3362" s="112" t="s">
        <v>147</v>
      </c>
      <c r="D3362" s="21">
        <f t="shared" si="104"/>
        <v>0</v>
      </c>
      <c r="E3362" s="24">
        <f t="shared" si="105"/>
        <v>41280</v>
      </c>
      <c r="F3362" s="104">
        <v>0</v>
      </c>
      <c r="G3362" s="104">
        <v>5160</v>
      </c>
      <c r="H3362" s="105">
        <v>0</v>
      </c>
      <c r="I3362" s="105">
        <v>5160</v>
      </c>
      <c r="J3362" s="31">
        <v>0</v>
      </c>
      <c r="K3362" s="32">
        <v>5160</v>
      </c>
      <c r="L3362" s="105">
        <v>0</v>
      </c>
      <c r="M3362" s="105">
        <v>5160</v>
      </c>
      <c r="N3362" s="106">
        <v>0</v>
      </c>
      <c r="O3362" s="107">
        <v>5160</v>
      </c>
      <c r="P3362" s="113">
        <v>0</v>
      </c>
      <c r="Q3362" s="113">
        <v>5160</v>
      </c>
      <c r="R3362" s="106">
        <v>0</v>
      </c>
      <c r="S3362" s="107">
        <v>5160</v>
      </c>
      <c r="T3362" s="105">
        <v>0</v>
      </c>
      <c r="U3362" s="105">
        <v>5160</v>
      </c>
      <c r="V3362" s="106">
        <v>0</v>
      </c>
      <c r="W3362" s="107">
        <v>5160</v>
      </c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1707</v>
      </c>
      <c r="B3363" s="111" t="s">
        <v>148</v>
      </c>
      <c r="C3363" s="112" t="s">
        <v>149</v>
      </c>
      <c r="D3363" s="21">
        <f t="shared" si="104"/>
        <v>0</v>
      </c>
      <c r="E3363" s="24">
        <f t="shared" si="105"/>
        <v>0</v>
      </c>
      <c r="F3363" s="104"/>
      <c r="G3363" s="104"/>
      <c r="H3363" s="113"/>
      <c r="I3363" s="113"/>
      <c r="J3363" s="106"/>
      <c r="K3363" s="107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1707</v>
      </c>
      <c r="B3364" s="111" t="s">
        <v>150</v>
      </c>
      <c r="C3364" s="112" t="s">
        <v>151</v>
      </c>
      <c r="D3364" s="21">
        <f t="shared" si="104"/>
        <v>0</v>
      </c>
      <c r="E3364" s="24">
        <f t="shared" si="105"/>
        <v>0</v>
      </c>
      <c r="F3364" s="104"/>
      <c r="G3364" s="104"/>
      <c r="H3364" s="105"/>
      <c r="I3364" s="105"/>
      <c r="J3364" s="31"/>
      <c r="K3364" s="32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1707</v>
      </c>
      <c r="B3365" s="111" t="s">
        <v>152</v>
      </c>
      <c r="C3365" s="112" t="s">
        <v>153</v>
      </c>
      <c r="D3365" s="21">
        <f t="shared" si="104"/>
        <v>0</v>
      </c>
      <c r="E3365" s="24">
        <f t="shared" si="105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1707</v>
      </c>
      <c r="B3366" s="111" t="s">
        <v>154</v>
      </c>
      <c r="C3366" s="112" t="s">
        <v>155</v>
      </c>
      <c r="D3366" s="21">
        <f t="shared" si="104"/>
        <v>0</v>
      </c>
      <c r="E3366" s="24">
        <f t="shared" si="105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1707</v>
      </c>
      <c r="B3367" s="111" t="s">
        <v>156</v>
      </c>
      <c r="C3367" s="112" t="s">
        <v>157</v>
      </c>
      <c r="D3367" s="21">
        <f t="shared" si="104"/>
        <v>0</v>
      </c>
      <c r="E3367" s="24">
        <f t="shared" si="105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1707</v>
      </c>
      <c r="B3368" s="111" t="s">
        <v>158</v>
      </c>
      <c r="C3368" s="112" t="s">
        <v>159</v>
      </c>
      <c r="D3368" s="21">
        <f t="shared" si="104"/>
        <v>0</v>
      </c>
      <c r="E3368" s="24">
        <f t="shared" si="105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1707</v>
      </c>
      <c r="B3369" s="111" t="s">
        <v>160</v>
      </c>
      <c r="C3369" s="112" t="s">
        <v>161</v>
      </c>
      <c r="D3369" s="21">
        <f t="shared" si="104"/>
        <v>0</v>
      </c>
      <c r="E3369" s="24">
        <f t="shared" si="105"/>
        <v>0</v>
      </c>
      <c r="F3369" s="104"/>
      <c r="G3369" s="104"/>
      <c r="H3369" s="113"/>
      <c r="I3369" s="113"/>
      <c r="J3369" s="106"/>
      <c r="K3369" s="107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1707</v>
      </c>
      <c r="B3370" s="111" t="s">
        <v>162</v>
      </c>
      <c r="C3370" s="112" t="s">
        <v>163</v>
      </c>
      <c r="D3370" s="21">
        <f t="shared" si="104"/>
        <v>0</v>
      </c>
      <c r="E3370" s="24">
        <f t="shared" si="105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>
        <v>0</v>
      </c>
      <c r="S3370" s="32">
        <v>0</v>
      </c>
      <c r="T3370" s="113">
        <v>0</v>
      </c>
      <c r="U3370" s="113">
        <v>0</v>
      </c>
      <c r="V3370" s="31">
        <v>0</v>
      </c>
      <c r="W3370" s="32">
        <v>0</v>
      </c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1707</v>
      </c>
      <c r="B3371" s="111" t="s">
        <v>164</v>
      </c>
      <c r="C3371" s="112" t="s">
        <v>165</v>
      </c>
      <c r="D3371" s="21">
        <f t="shared" si="104"/>
        <v>0</v>
      </c>
      <c r="E3371" s="24">
        <f t="shared" si="105"/>
        <v>0</v>
      </c>
      <c r="F3371" s="104">
        <v>0</v>
      </c>
      <c r="G3371" s="104">
        <v>0</v>
      </c>
      <c r="H3371" s="105">
        <v>0</v>
      </c>
      <c r="I3371" s="105">
        <v>0</v>
      </c>
      <c r="J3371" s="31">
        <v>0</v>
      </c>
      <c r="K3371" s="32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0</v>
      </c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1707</v>
      </c>
      <c r="B3372" s="111" t="s">
        <v>166</v>
      </c>
      <c r="C3372" s="112" t="s">
        <v>167</v>
      </c>
      <c r="D3372" s="21">
        <f t="shared" si="104"/>
        <v>0</v>
      </c>
      <c r="E3372" s="24">
        <f t="shared" si="105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1707</v>
      </c>
      <c r="B3373" s="111" t="s">
        <v>168</v>
      </c>
      <c r="C3373" s="112" t="s">
        <v>169</v>
      </c>
      <c r="D3373" s="21">
        <f t="shared" si="104"/>
        <v>0</v>
      </c>
      <c r="E3373" s="24">
        <f t="shared" si="105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1707</v>
      </c>
      <c r="B3374" s="111" t="s">
        <v>170</v>
      </c>
      <c r="C3374" s="112" t="s">
        <v>171</v>
      </c>
      <c r="D3374" s="21">
        <f t="shared" si="104"/>
        <v>0</v>
      </c>
      <c r="E3374" s="24">
        <f t="shared" si="105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1707</v>
      </c>
      <c r="B3375" s="111" t="s">
        <v>172</v>
      </c>
      <c r="C3375" s="112" t="s">
        <v>173</v>
      </c>
      <c r="D3375" s="21">
        <f t="shared" si="104"/>
        <v>0</v>
      </c>
      <c r="E3375" s="24">
        <f t="shared" si="105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1707</v>
      </c>
      <c r="B3376" s="111" t="s">
        <v>174</v>
      </c>
      <c r="C3376" s="112" t="s">
        <v>175</v>
      </c>
      <c r="D3376" s="21">
        <f t="shared" si="104"/>
        <v>0</v>
      </c>
      <c r="E3376" s="24">
        <f t="shared" si="105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1707</v>
      </c>
      <c r="B3377" s="111" t="s">
        <v>176</v>
      </c>
      <c r="C3377" s="112" t="s">
        <v>177</v>
      </c>
      <c r="D3377" s="21">
        <f t="shared" si="104"/>
        <v>0</v>
      </c>
      <c r="E3377" s="24">
        <f t="shared" si="105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1707</v>
      </c>
      <c r="B3378" s="111" t="s">
        <v>178</v>
      </c>
      <c r="C3378" s="112" t="s">
        <v>179</v>
      </c>
      <c r="D3378" s="21">
        <f t="shared" si="104"/>
        <v>0</v>
      </c>
      <c r="E3378" s="24">
        <f t="shared" si="105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1707</v>
      </c>
      <c r="B3379" s="111" t="s">
        <v>180</v>
      </c>
      <c r="C3379" s="112" t="s">
        <v>181</v>
      </c>
      <c r="D3379" s="21">
        <f t="shared" si="104"/>
        <v>0</v>
      </c>
      <c r="E3379" s="24">
        <f t="shared" si="105"/>
        <v>0</v>
      </c>
      <c r="F3379" s="104">
        <v>0</v>
      </c>
      <c r="G3379" s="104">
        <v>0</v>
      </c>
      <c r="H3379" s="113">
        <v>0</v>
      </c>
      <c r="I3379" s="113">
        <v>0</v>
      </c>
      <c r="J3379" s="106">
        <v>0</v>
      </c>
      <c r="K3379" s="107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>
        <v>0</v>
      </c>
      <c r="S3379" s="32">
        <v>0</v>
      </c>
      <c r="T3379" s="113">
        <v>0</v>
      </c>
      <c r="U3379" s="113">
        <v>0</v>
      </c>
      <c r="V3379" s="31">
        <v>0</v>
      </c>
      <c r="W3379" s="32">
        <v>0</v>
      </c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1707</v>
      </c>
      <c r="B3380" s="111" t="s">
        <v>182</v>
      </c>
      <c r="C3380" s="112" t="s">
        <v>183</v>
      </c>
      <c r="D3380" s="21">
        <f t="shared" si="104"/>
        <v>0</v>
      </c>
      <c r="E3380" s="24">
        <f t="shared" si="105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1707</v>
      </c>
      <c r="B3381" s="111" t="s">
        <v>184</v>
      </c>
      <c r="C3381" s="112" t="s">
        <v>185</v>
      </c>
      <c r="D3381" s="21">
        <f t="shared" si="104"/>
        <v>0</v>
      </c>
      <c r="E3381" s="24">
        <f t="shared" si="105"/>
        <v>0</v>
      </c>
      <c r="F3381" s="104"/>
      <c r="G3381" s="104"/>
      <c r="H3381" s="105"/>
      <c r="I3381" s="105"/>
      <c r="J3381" s="31"/>
      <c r="K3381" s="32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1707</v>
      </c>
      <c r="B3382" s="111" t="s">
        <v>186</v>
      </c>
      <c r="C3382" s="112" t="s">
        <v>187</v>
      </c>
      <c r="D3382" s="21">
        <f t="shared" si="104"/>
        <v>0</v>
      </c>
      <c r="E3382" s="24">
        <f t="shared" si="105"/>
        <v>3223.53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>
        <v>0</v>
      </c>
      <c r="Q3382" s="105">
        <v>0</v>
      </c>
      <c r="R3382" s="106">
        <v>0</v>
      </c>
      <c r="S3382" s="107">
        <v>0</v>
      </c>
      <c r="T3382" s="105">
        <v>0</v>
      </c>
      <c r="U3382" s="105">
        <v>0</v>
      </c>
      <c r="V3382" s="106">
        <v>0</v>
      </c>
      <c r="W3382" s="107">
        <v>0</v>
      </c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1707</v>
      </c>
      <c r="B3383" s="111" t="s">
        <v>188</v>
      </c>
      <c r="C3383" s="112" t="s">
        <v>189</v>
      </c>
      <c r="D3383" s="21">
        <f t="shared" si="104"/>
        <v>0</v>
      </c>
      <c r="E3383" s="24">
        <f t="shared" si="105"/>
        <v>25788.239999999998</v>
      </c>
      <c r="F3383" s="104">
        <v>0</v>
      </c>
      <c r="G3383" s="104">
        <v>3223.53</v>
      </c>
      <c r="H3383" s="105">
        <v>0</v>
      </c>
      <c r="I3383" s="105">
        <v>3223.53</v>
      </c>
      <c r="J3383" s="106">
        <v>0</v>
      </c>
      <c r="K3383" s="107">
        <v>3223.53</v>
      </c>
      <c r="L3383" s="105">
        <v>0</v>
      </c>
      <c r="M3383" s="105">
        <v>3223.53</v>
      </c>
      <c r="N3383" s="106">
        <v>0</v>
      </c>
      <c r="O3383" s="107">
        <v>3223.53</v>
      </c>
      <c r="P3383" s="105">
        <v>0</v>
      </c>
      <c r="Q3383" s="105">
        <v>3223.53</v>
      </c>
      <c r="R3383" s="106">
        <v>0</v>
      </c>
      <c r="S3383" s="107">
        <v>3223.53</v>
      </c>
      <c r="T3383" s="105">
        <v>0</v>
      </c>
      <c r="U3383" s="105">
        <v>3223.53</v>
      </c>
      <c r="V3383" s="106">
        <v>0</v>
      </c>
      <c r="W3383" s="107">
        <v>3223.53</v>
      </c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1707</v>
      </c>
      <c r="B3384" s="111" t="s">
        <v>190</v>
      </c>
      <c r="C3384" s="112" t="s">
        <v>191</v>
      </c>
      <c r="D3384" s="21">
        <f t="shared" si="104"/>
        <v>0</v>
      </c>
      <c r="E3384" s="24">
        <f t="shared" si="105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1707</v>
      </c>
      <c r="B3385" s="111" t="s">
        <v>192</v>
      </c>
      <c r="C3385" s="112" t="s">
        <v>193</v>
      </c>
      <c r="D3385" s="21">
        <f t="shared" si="104"/>
        <v>0</v>
      </c>
      <c r="E3385" s="24">
        <f t="shared" si="105"/>
        <v>0</v>
      </c>
      <c r="F3385" s="104">
        <v>0</v>
      </c>
      <c r="G3385" s="104">
        <v>0</v>
      </c>
      <c r="H3385" s="113">
        <v>0</v>
      </c>
      <c r="I3385" s="113">
        <v>0</v>
      </c>
      <c r="J3385" s="106">
        <v>0</v>
      </c>
      <c r="K3385" s="107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0</v>
      </c>
      <c r="S3385" s="32">
        <v>0</v>
      </c>
      <c r="T3385" s="113">
        <v>0</v>
      </c>
      <c r="U3385" s="113">
        <v>0</v>
      </c>
      <c r="V3385" s="31">
        <v>0</v>
      </c>
      <c r="W3385" s="32">
        <v>0</v>
      </c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1707</v>
      </c>
      <c r="B3386" s="111" t="s">
        <v>194</v>
      </c>
      <c r="C3386" s="112" t="s">
        <v>195</v>
      </c>
      <c r="D3386" s="21">
        <f t="shared" si="104"/>
        <v>267300</v>
      </c>
      <c r="E3386" s="24">
        <f t="shared" si="105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>
        <v>0</v>
      </c>
      <c r="Q3386" s="113">
        <v>0</v>
      </c>
      <c r="R3386" s="31">
        <v>0</v>
      </c>
      <c r="S3386" s="32">
        <v>0</v>
      </c>
      <c r="T3386" s="113">
        <v>0</v>
      </c>
      <c r="U3386" s="113">
        <v>0</v>
      </c>
      <c r="V3386" s="31">
        <v>0</v>
      </c>
      <c r="W3386" s="32">
        <v>0</v>
      </c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1707</v>
      </c>
      <c r="B3387" s="111" t="s">
        <v>196</v>
      </c>
      <c r="C3387" s="112" t="s">
        <v>197</v>
      </c>
      <c r="D3387" s="21">
        <f t="shared" si="104"/>
        <v>0</v>
      </c>
      <c r="E3387" s="24">
        <f t="shared" si="105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>
        <v>0</v>
      </c>
      <c r="S3387" s="32">
        <v>0</v>
      </c>
      <c r="T3387" s="113">
        <v>0</v>
      </c>
      <c r="U3387" s="113">
        <v>0</v>
      </c>
      <c r="V3387" s="31">
        <v>0</v>
      </c>
      <c r="W3387" s="32">
        <v>0</v>
      </c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1707</v>
      </c>
      <c r="B3388" s="111" t="s">
        <v>198</v>
      </c>
      <c r="C3388" s="112" t="s">
        <v>199</v>
      </c>
      <c r="D3388" s="21">
        <f t="shared" si="104"/>
        <v>0</v>
      </c>
      <c r="E3388" s="24">
        <f t="shared" si="105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1707</v>
      </c>
      <c r="B3389" s="111" t="s">
        <v>200</v>
      </c>
      <c r="C3389" s="112" t="s">
        <v>201</v>
      </c>
      <c r="D3389" s="21">
        <f t="shared" si="104"/>
        <v>0</v>
      </c>
      <c r="E3389" s="24">
        <f t="shared" si="105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1707</v>
      </c>
      <c r="B3390" s="111" t="s">
        <v>202</v>
      </c>
      <c r="C3390" s="112" t="s">
        <v>203</v>
      </c>
      <c r="D3390" s="21">
        <f t="shared" si="104"/>
        <v>0</v>
      </c>
      <c r="E3390" s="24">
        <f t="shared" si="105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1707</v>
      </c>
      <c r="B3391" s="111" t="s">
        <v>204</v>
      </c>
      <c r="C3391" s="112" t="s">
        <v>205</v>
      </c>
      <c r="D3391" s="21">
        <f t="shared" si="104"/>
        <v>0</v>
      </c>
      <c r="E3391" s="24">
        <f t="shared" si="105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1707</v>
      </c>
      <c r="B3392" s="111" t="s">
        <v>206</v>
      </c>
      <c r="C3392" s="112" t="s">
        <v>207</v>
      </c>
      <c r="D3392" s="21">
        <f t="shared" si="104"/>
        <v>0</v>
      </c>
      <c r="E3392" s="24">
        <f t="shared" si="105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1707</v>
      </c>
      <c r="B3393" s="111" t="s">
        <v>208</v>
      </c>
      <c r="C3393" s="112" t="s">
        <v>209</v>
      </c>
      <c r="D3393" s="21">
        <f t="shared" si="104"/>
        <v>0</v>
      </c>
      <c r="E3393" s="24">
        <f t="shared" si="105"/>
        <v>297.58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1707</v>
      </c>
      <c r="B3394" s="111" t="s">
        <v>210</v>
      </c>
      <c r="C3394" s="112" t="s">
        <v>211</v>
      </c>
      <c r="D3394" s="21">
        <f t="shared" si="104"/>
        <v>0</v>
      </c>
      <c r="E3394" s="24">
        <f t="shared" si="105"/>
        <v>4788.0999999999995</v>
      </c>
      <c r="F3394" s="104">
        <v>0</v>
      </c>
      <c r="G3394" s="104">
        <v>297.58</v>
      </c>
      <c r="H3394" s="105">
        <v>0</v>
      </c>
      <c r="I3394" s="105">
        <v>297.58</v>
      </c>
      <c r="J3394" s="31">
        <v>0</v>
      </c>
      <c r="K3394" s="32">
        <v>297.58</v>
      </c>
      <c r="L3394" s="105">
        <v>0</v>
      </c>
      <c r="M3394" s="105">
        <v>297.58</v>
      </c>
      <c r="N3394" s="106">
        <v>0</v>
      </c>
      <c r="O3394" s="107">
        <v>297.58</v>
      </c>
      <c r="P3394" s="113">
        <v>0</v>
      </c>
      <c r="Q3394" s="113">
        <v>297.58</v>
      </c>
      <c r="R3394" s="106">
        <v>0</v>
      </c>
      <c r="S3394" s="107">
        <v>297.58</v>
      </c>
      <c r="T3394" s="105">
        <v>0</v>
      </c>
      <c r="U3394" s="105">
        <v>297.58</v>
      </c>
      <c r="V3394" s="106">
        <v>0</v>
      </c>
      <c r="W3394" s="107">
        <v>297.58</v>
      </c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1707</v>
      </c>
      <c r="B3395" s="111" t="s">
        <v>212</v>
      </c>
      <c r="C3395" s="112" t="s">
        <v>213</v>
      </c>
      <c r="D3395" s="21">
        <f t="shared" ref="D3395:D3458" si="106">F3395+H3395+J3396+L3395+N3395+P3395+R3395+T3395+V3395+X3395+Z3395+AB3395</f>
        <v>0</v>
      </c>
      <c r="E3395" s="24">
        <f t="shared" ref="E3395:E3458" si="107">G3395+I3395+K3396+M3395+O3395+Q3395+S3395+U3395+W3395+Y3395+AA3395+AC3395</f>
        <v>24808.669999999995</v>
      </c>
      <c r="F3395" s="104">
        <v>0</v>
      </c>
      <c r="G3395" s="104">
        <v>2407.46</v>
      </c>
      <c r="H3395" s="113">
        <v>0</v>
      </c>
      <c r="I3395" s="113">
        <v>2407.46</v>
      </c>
      <c r="J3395" s="106">
        <v>0</v>
      </c>
      <c r="K3395" s="107">
        <v>2407.46</v>
      </c>
      <c r="L3395" s="113">
        <v>0</v>
      </c>
      <c r="M3395" s="113">
        <v>2407.46</v>
      </c>
      <c r="N3395" s="31">
        <v>0</v>
      </c>
      <c r="O3395" s="32">
        <v>2407.46</v>
      </c>
      <c r="P3395" s="105">
        <v>0</v>
      </c>
      <c r="Q3395" s="105">
        <v>2407.46</v>
      </c>
      <c r="R3395" s="31">
        <v>0</v>
      </c>
      <c r="S3395" s="32">
        <v>2407.46</v>
      </c>
      <c r="T3395" s="113">
        <v>0</v>
      </c>
      <c r="U3395" s="113">
        <v>2407.46</v>
      </c>
      <c r="V3395" s="31">
        <v>0</v>
      </c>
      <c r="W3395" s="32">
        <v>2407.46</v>
      </c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1707</v>
      </c>
      <c r="B3396" s="111" t="s">
        <v>214</v>
      </c>
      <c r="C3396" s="112" t="s">
        <v>215</v>
      </c>
      <c r="D3396" s="21">
        <f t="shared" si="106"/>
        <v>0</v>
      </c>
      <c r="E3396" s="24">
        <f t="shared" si="107"/>
        <v>44391.919999999991</v>
      </c>
      <c r="F3396" s="104">
        <v>0</v>
      </c>
      <c r="G3396" s="104">
        <v>5548.99</v>
      </c>
      <c r="H3396" s="113">
        <v>0</v>
      </c>
      <c r="I3396" s="113">
        <v>5548.99</v>
      </c>
      <c r="J3396" s="31">
        <v>0</v>
      </c>
      <c r="K3396" s="32">
        <v>5548.99</v>
      </c>
      <c r="L3396" s="113">
        <v>0</v>
      </c>
      <c r="M3396" s="113">
        <v>5548.99</v>
      </c>
      <c r="N3396" s="31">
        <v>0</v>
      </c>
      <c r="O3396" s="32">
        <v>5548.99</v>
      </c>
      <c r="P3396" s="113">
        <v>0</v>
      </c>
      <c r="Q3396" s="113">
        <v>5548.99</v>
      </c>
      <c r="R3396" s="31">
        <v>0</v>
      </c>
      <c r="S3396" s="32">
        <v>5548.99</v>
      </c>
      <c r="T3396" s="113">
        <v>0</v>
      </c>
      <c r="U3396" s="113">
        <v>5548.99</v>
      </c>
      <c r="V3396" s="31">
        <v>0</v>
      </c>
      <c r="W3396" s="32">
        <v>5548.99</v>
      </c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1707</v>
      </c>
      <c r="B3397" s="111" t="s">
        <v>216</v>
      </c>
      <c r="C3397" s="112" t="s">
        <v>217</v>
      </c>
      <c r="D3397" s="21">
        <f t="shared" si="106"/>
        <v>0</v>
      </c>
      <c r="E3397" s="24">
        <f t="shared" si="107"/>
        <v>0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1707</v>
      </c>
      <c r="B3398" s="111" t="s">
        <v>218</v>
      </c>
      <c r="C3398" s="112" t="s">
        <v>1564</v>
      </c>
      <c r="D3398" s="21">
        <f t="shared" si="106"/>
        <v>0</v>
      </c>
      <c r="E3398" s="24">
        <f t="shared" si="10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1707</v>
      </c>
      <c r="B3399" s="111" t="s">
        <v>219</v>
      </c>
      <c r="C3399" s="112" t="s">
        <v>1565</v>
      </c>
      <c r="D3399" s="21">
        <f t="shared" si="106"/>
        <v>0</v>
      </c>
      <c r="E3399" s="24">
        <f t="shared" si="10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1707</v>
      </c>
      <c r="B3400" s="111" t="s">
        <v>220</v>
      </c>
      <c r="C3400" s="112" t="s">
        <v>221</v>
      </c>
      <c r="D3400" s="21">
        <f t="shared" si="106"/>
        <v>0</v>
      </c>
      <c r="E3400" s="24">
        <f t="shared" si="10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1707</v>
      </c>
      <c r="B3401" s="111" t="s">
        <v>222</v>
      </c>
      <c r="C3401" s="112" t="s">
        <v>223</v>
      </c>
      <c r="D3401" s="21">
        <f t="shared" si="106"/>
        <v>0</v>
      </c>
      <c r="E3401" s="24">
        <f t="shared" si="10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1707</v>
      </c>
      <c r="B3402" s="111" t="s">
        <v>224</v>
      </c>
      <c r="C3402" s="112" t="s">
        <v>225</v>
      </c>
      <c r="D3402" s="21">
        <f t="shared" si="106"/>
        <v>0</v>
      </c>
      <c r="E3402" s="24">
        <f t="shared" si="10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1707</v>
      </c>
      <c r="B3403" s="111" t="s">
        <v>226</v>
      </c>
      <c r="C3403" s="112" t="s">
        <v>227</v>
      </c>
      <c r="D3403" s="21">
        <f t="shared" si="106"/>
        <v>0</v>
      </c>
      <c r="E3403" s="24">
        <f t="shared" si="10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1707</v>
      </c>
      <c r="B3404" s="111" t="s">
        <v>228</v>
      </c>
      <c r="C3404" s="112" t="s">
        <v>229</v>
      </c>
      <c r="D3404" s="21">
        <f t="shared" si="106"/>
        <v>0</v>
      </c>
      <c r="E3404" s="24">
        <f t="shared" si="10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1707</v>
      </c>
      <c r="B3405" s="111" t="s">
        <v>230</v>
      </c>
      <c r="C3405" s="112" t="s">
        <v>231</v>
      </c>
      <c r="D3405" s="21">
        <f t="shared" si="106"/>
        <v>0</v>
      </c>
      <c r="E3405" s="24">
        <f t="shared" si="10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1707</v>
      </c>
      <c r="B3406" s="111" t="s">
        <v>232</v>
      </c>
      <c r="C3406" s="112" t="s">
        <v>233</v>
      </c>
      <c r="D3406" s="21">
        <f t="shared" si="106"/>
        <v>0</v>
      </c>
      <c r="E3406" s="24">
        <f t="shared" si="10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>
        <v>0</v>
      </c>
      <c r="S3406" s="32">
        <v>0</v>
      </c>
      <c r="T3406" s="113">
        <v>0</v>
      </c>
      <c r="U3406" s="113">
        <v>0</v>
      </c>
      <c r="V3406" s="31">
        <v>0</v>
      </c>
      <c r="W3406" s="32">
        <v>0</v>
      </c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1707</v>
      </c>
      <c r="B3407" s="111" t="s">
        <v>234</v>
      </c>
      <c r="C3407" s="112" t="s">
        <v>235</v>
      </c>
      <c r="D3407" s="21">
        <f t="shared" si="106"/>
        <v>0</v>
      </c>
      <c r="E3407" s="24">
        <f t="shared" si="10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0</v>
      </c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1707</v>
      </c>
      <c r="B3408" s="111" t="s">
        <v>236</v>
      </c>
      <c r="C3408" s="112" t="s">
        <v>237</v>
      </c>
      <c r="D3408" s="21">
        <f t="shared" si="106"/>
        <v>0</v>
      </c>
      <c r="E3408" s="24">
        <f t="shared" si="107"/>
        <v>35000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1707</v>
      </c>
      <c r="B3409" s="111" t="s">
        <v>238</v>
      </c>
      <c r="C3409" s="112" t="s">
        <v>239</v>
      </c>
      <c r="D3409" s="21">
        <f t="shared" si="106"/>
        <v>0</v>
      </c>
      <c r="E3409" s="24">
        <f t="shared" si="107"/>
        <v>280000</v>
      </c>
      <c r="F3409" s="104">
        <v>0</v>
      </c>
      <c r="G3409" s="104">
        <v>35000</v>
      </c>
      <c r="H3409" s="113">
        <v>0</v>
      </c>
      <c r="I3409" s="113">
        <v>35000</v>
      </c>
      <c r="J3409" s="31">
        <v>0</v>
      </c>
      <c r="K3409" s="32">
        <v>35000</v>
      </c>
      <c r="L3409" s="113">
        <v>0</v>
      </c>
      <c r="M3409" s="113">
        <v>35000</v>
      </c>
      <c r="N3409" s="31">
        <v>0</v>
      </c>
      <c r="O3409" s="32">
        <v>35000</v>
      </c>
      <c r="P3409" s="113">
        <v>0</v>
      </c>
      <c r="Q3409" s="113">
        <v>35000</v>
      </c>
      <c r="R3409" s="31">
        <v>0</v>
      </c>
      <c r="S3409" s="32">
        <v>35000</v>
      </c>
      <c r="T3409" s="113">
        <v>0</v>
      </c>
      <c r="U3409" s="113">
        <v>35000</v>
      </c>
      <c r="V3409" s="31">
        <v>0</v>
      </c>
      <c r="W3409" s="32">
        <v>35000</v>
      </c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1707</v>
      </c>
      <c r="B3410" s="111" t="s">
        <v>240</v>
      </c>
      <c r="C3410" s="112" t="s">
        <v>241</v>
      </c>
      <c r="D3410" s="21">
        <f t="shared" si="106"/>
        <v>0</v>
      </c>
      <c r="E3410" s="24">
        <f t="shared" si="10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1707</v>
      </c>
      <c r="B3411" s="111" t="s">
        <v>242</v>
      </c>
      <c r="C3411" s="112" t="s">
        <v>243</v>
      </c>
      <c r="D3411" s="21">
        <f t="shared" si="106"/>
        <v>0</v>
      </c>
      <c r="E3411" s="24">
        <f t="shared" si="10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1707</v>
      </c>
      <c r="B3412" s="111" t="s">
        <v>244</v>
      </c>
      <c r="C3412" s="112" t="s">
        <v>245</v>
      </c>
      <c r="D3412" s="21">
        <f t="shared" si="106"/>
        <v>0</v>
      </c>
      <c r="E3412" s="24">
        <f t="shared" si="10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1707</v>
      </c>
      <c r="B3413" s="111" t="s">
        <v>246</v>
      </c>
      <c r="C3413" s="112" t="s">
        <v>247</v>
      </c>
      <c r="D3413" s="21">
        <f t="shared" si="106"/>
        <v>0</v>
      </c>
      <c r="E3413" s="24">
        <f t="shared" si="10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1707</v>
      </c>
      <c r="B3414" s="111" t="s">
        <v>248</v>
      </c>
      <c r="C3414" s="112" t="s">
        <v>249</v>
      </c>
      <c r="D3414" s="21">
        <f t="shared" si="106"/>
        <v>0</v>
      </c>
      <c r="E3414" s="24">
        <f t="shared" si="10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1707</v>
      </c>
      <c r="B3415" s="111" t="s">
        <v>250</v>
      </c>
      <c r="C3415" s="112" t="s">
        <v>251</v>
      </c>
      <c r="D3415" s="21">
        <f t="shared" si="106"/>
        <v>0</v>
      </c>
      <c r="E3415" s="24">
        <f t="shared" si="10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1707</v>
      </c>
      <c r="B3416" s="111" t="s">
        <v>252</v>
      </c>
      <c r="C3416" s="112" t="s">
        <v>253</v>
      </c>
      <c r="D3416" s="21">
        <f t="shared" si="106"/>
        <v>0</v>
      </c>
      <c r="E3416" s="24">
        <f t="shared" si="10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>
        <v>0</v>
      </c>
      <c r="Q3416" s="113">
        <v>0</v>
      </c>
      <c r="R3416" s="31">
        <v>0</v>
      </c>
      <c r="S3416" s="32">
        <v>0</v>
      </c>
      <c r="T3416" s="113">
        <v>0</v>
      </c>
      <c r="U3416" s="113">
        <v>0</v>
      </c>
      <c r="V3416" s="31">
        <v>0</v>
      </c>
      <c r="W3416" s="32">
        <v>0</v>
      </c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1707</v>
      </c>
      <c r="B3417" s="111" t="s">
        <v>254</v>
      </c>
      <c r="C3417" s="112" t="s">
        <v>255</v>
      </c>
      <c r="D3417" s="21">
        <f t="shared" si="106"/>
        <v>0</v>
      </c>
      <c r="E3417" s="24">
        <f t="shared" si="107"/>
        <v>0</v>
      </c>
      <c r="F3417" s="104"/>
      <c r="G3417" s="104"/>
      <c r="H3417" s="105"/>
      <c r="I3417" s="105"/>
      <c r="J3417" s="31"/>
      <c r="K3417" s="32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1707</v>
      </c>
      <c r="B3418" s="111" t="s">
        <v>256</v>
      </c>
      <c r="C3418" s="112" t="s">
        <v>257</v>
      </c>
      <c r="D3418" s="21">
        <f t="shared" si="106"/>
        <v>0</v>
      </c>
      <c r="E3418" s="24">
        <f t="shared" si="10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>
        <v>0</v>
      </c>
      <c r="Q3418" s="105">
        <v>0</v>
      </c>
      <c r="R3418" s="106">
        <v>0</v>
      </c>
      <c r="S3418" s="107">
        <v>0</v>
      </c>
      <c r="T3418" s="105">
        <v>0</v>
      </c>
      <c r="U3418" s="105">
        <v>0</v>
      </c>
      <c r="V3418" s="106">
        <v>0</v>
      </c>
      <c r="W3418" s="107">
        <v>0</v>
      </c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1707</v>
      </c>
      <c r="B3419" s="111" t="s">
        <v>258</v>
      </c>
      <c r="C3419" s="112" t="s">
        <v>259</v>
      </c>
      <c r="D3419" s="21">
        <f t="shared" si="106"/>
        <v>0</v>
      </c>
      <c r="E3419" s="24">
        <f t="shared" si="10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>
        <v>0</v>
      </c>
      <c r="S3419" s="107">
        <v>0</v>
      </c>
      <c r="T3419" s="105">
        <v>0</v>
      </c>
      <c r="U3419" s="105">
        <v>0</v>
      </c>
      <c r="V3419" s="106">
        <v>0</v>
      </c>
      <c r="W3419" s="107">
        <v>0</v>
      </c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1707</v>
      </c>
      <c r="B3420" s="111" t="s">
        <v>260</v>
      </c>
      <c r="C3420" s="112" t="s">
        <v>261</v>
      </c>
      <c r="D3420" s="21">
        <f t="shared" si="106"/>
        <v>0</v>
      </c>
      <c r="E3420" s="24">
        <f t="shared" si="10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1707</v>
      </c>
      <c r="B3421" s="111" t="s">
        <v>262</v>
      </c>
      <c r="C3421" s="112" t="s">
        <v>263</v>
      </c>
      <c r="D3421" s="21">
        <f t="shared" si="106"/>
        <v>0</v>
      </c>
      <c r="E3421" s="24">
        <f t="shared" si="10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>
        <v>0</v>
      </c>
      <c r="S3421" s="107">
        <v>0</v>
      </c>
      <c r="T3421" s="105">
        <v>0</v>
      </c>
      <c r="U3421" s="105">
        <v>0</v>
      </c>
      <c r="V3421" s="106">
        <v>0</v>
      </c>
      <c r="W3421" s="107">
        <v>0</v>
      </c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1707</v>
      </c>
      <c r="B3422" s="111" t="s">
        <v>264</v>
      </c>
      <c r="C3422" s="112" t="s">
        <v>265</v>
      </c>
      <c r="D3422" s="21">
        <f t="shared" si="106"/>
        <v>0</v>
      </c>
      <c r="E3422" s="24">
        <f t="shared" si="10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0</v>
      </c>
      <c r="U3422" s="105">
        <v>0</v>
      </c>
      <c r="V3422" s="106">
        <v>0</v>
      </c>
      <c r="W3422" s="107">
        <v>0</v>
      </c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1707</v>
      </c>
      <c r="B3423" s="111" t="s">
        <v>266</v>
      </c>
      <c r="C3423" s="112" t="s">
        <v>267</v>
      </c>
      <c r="D3423" s="21">
        <f t="shared" si="106"/>
        <v>0</v>
      </c>
      <c r="E3423" s="24">
        <f t="shared" si="107"/>
        <v>15300</v>
      </c>
      <c r="F3423" s="104"/>
      <c r="G3423" s="104"/>
      <c r="H3423" s="113"/>
      <c r="I3423" s="113"/>
      <c r="J3423" s="106"/>
      <c r="K3423" s="107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1707</v>
      </c>
      <c r="B3424" s="111" t="s">
        <v>268</v>
      </c>
      <c r="C3424" s="112" t="s">
        <v>269</v>
      </c>
      <c r="D3424" s="21">
        <f t="shared" si="106"/>
        <v>0</v>
      </c>
      <c r="E3424" s="24">
        <f t="shared" si="107"/>
        <v>122400</v>
      </c>
      <c r="F3424" s="104">
        <v>0</v>
      </c>
      <c r="G3424" s="104">
        <v>15300</v>
      </c>
      <c r="H3424" s="113">
        <v>0</v>
      </c>
      <c r="I3424" s="113">
        <v>15300</v>
      </c>
      <c r="J3424" s="31">
        <v>0</v>
      </c>
      <c r="K3424" s="32">
        <v>15300</v>
      </c>
      <c r="L3424" s="113">
        <v>0</v>
      </c>
      <c r="M3424" s="113">
        <v>15300</v>
      </c>
      <c r="N3424" s="31">
        <v>0</v>
      </c>
      <c r="O3424" s="32">
        <v>15300</v>
      </c>
      <c r="P3424" s="113">
        <v>0</v>
      </c>
      <c r="Q3424" s="113">
        <v>15300</v>
      </c>
      <c r="R3424" s="31">
        <v>0</v>
      </c>
      <c r="S3424" s="32">
        <v>15300</v>
      </c>
      <c r="T3424" s="113">
        <v>0</v>
      </c>
      <c r="U3424" s="113">
        <v>15300</v>
      </c>
      <c r="V3424" s="31">
        <v>0</v>
      </c>
      <c r="W3424" s="32">
        <v>15300</v>
      </c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1707</v>
      </c>
      <c r="B3425" s="111" t="s">
        <v>270</v>
      </c>
      <c r="C3425" s="112" t="s">
        <v>271</v>
      </c>
      <c r="D3425" s="21">
        <f t="shared" si="106"/>
        <v>0</v>
      </c>
      <c r="E3425" s="24">
        <f t="shared" si="10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1707</v>
      </c>
      <c r="B3426" s="111" t="s">
        <v>272</v>
      </c>
      <c r="C3426" s="112" t="s">
        <v>273</v>
      </c>
      <c r="D3426" s="21">
        <f t="shared" si="106"/>
        <v>0</v>
      </c>
      <c r="E3426" s="24">
        <f t="shared" si="107"/>
        <v>0</v>
      </c>
      <c r="F3426" s="104"/>
      <c r="G3426" s="104"/>
      <c r="H3426" s="105"/>
      <c r="I3426" s="105"/>
      <c r="J3426" s="31"/>
      <c r="K3426" s="32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1707</v>
      </c>
      <c r="B3427" s="111" t="s">
        <v>274</v>
      </c>
      <c r="C3427" s="112" t="s">
        <v>275</v>
      </c>
      <c r="D3427" s="21">
        <f t="shared" si="106"/>
        <v>0</v>
      </c>
      <c r="E3427" s="24">
        <f t="shared" si="10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1707</v>
      </c>
      <c r="B3428" s="111" t="s">
        <v>276</v>
      </c>
      <c r="C3428" s="112" t="s">
        <v>277</v>
      </c>
      <c r="D3428" s="21">
        <f t="shared" si="106"/>
        <v>0</v>
      </c>
      <c r="E3428" s="24">
        <f t="shared" si="10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1707</v>
      </c>
      <c r="B3429" s="111" t="s">
        <v>278</v>
      </c>
      <c r="C3429" s="112" t="s">
        <v>279</v>
      </c>
      <c r="D3429" s="21">
        <f t="shared" si="106"/>
        <v>0</v>
      </c>
      <c r="E3429" s="24">
        <f t="shared" si="107"/>
        <v>0</v>
      </c>
      <c r="F3429" s="104"/>
      <c r="G3429" s="104"/>
      <c r="H3429" s="113"/>
      <c r="I3429" s="113"/>
      <c r="J3429" s="106"/>
      <c r="K3429" s="107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1707</v>
      </c>
      <c r="B3430" s="111" t="s">
        <v>280</v>
      </c>
      <c r="C3430" s="112" t="s">
        <v>1566</v>
      </c>
      <c r="D3430" s="21">
        <f t="shared" si="106"/>
        <v>0</v>
      </c>
      <c r="E3430" s="24">
        <f t="shared" si="107"/>
        <v>0</v>
      </c>
      <c r="F3430" s="104"/>
      <c r="G3430" s="104"/>
      <c r="H3430" s="105"/>
      <c r="I3430" s="105"/>
      <c r="J3430" s="31"/>
      <c r="K3430" s="32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1707</v>
      </c>
      <c r="B3431" s="111" t="s">
        <v>281</v>
      </c>
      <c r="C3431" s="112" t="s">
        <v>282</v>
      </c>
      <c r="D3431" s="21">
        <f t="shared" si="106"/>
        <v>0</v>
      </c>
      <c r="E3431" s="24">
        <f t="shared" si="107"/>
        <v>0</v>
      </c>
      <c r="F3431" s="104">
        <v>0</v>
      </c>
      <c r="G3431" s="104">
        <v>0</v>
      </c>
      <c r="H3431" s="113">
        <v>0</v>
      </c>
      <c r="I3431" s="113">
        <v>0</v>
      </c>
      <c r="J3431" s="106">
        <v>0</v>
      </c>
      <c r="K3431" s="107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0</v>
      </c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1707</v>
      </c>
      <c r="B3432" s="111" t="s">
        <v>283</v>
      </c>
      <c r="C3432" s="112" t="s">
        <v>284</v>
      </c>
      <c r="D3432" s="21">
        <f t="shared" si="106"/>
        <v>0</v>
      </c>
      <c r="E3432" s="24">
        <f t="shared" si="10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1707</v>
      </c>
      <c r="B3433" s="111" t="s">
        <v>285</v>
      </c>
      <c r="C3433" s="112" t="s">
        <v>286</v>
      </c>
      <c r="D3433" s="21">
        <f t="shared" si="106"/>
        <v>0</v>
      </c>
      <c r="E3433" s="24">
        <f t="shared" si="10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>
        <v>0</v>
      </c>
      <c r="S3433" s="32">
        <v>0</v>
      </c>
      <c r="T3433" s="113">
        <v>0</v>
      </c>
      <c r="U3433" s="113">
        <v>0</v>
      </c>
      <c r="V3433" s="31">
        <v>0</v>
      </c>
      <c r="W3433" s="32">
        <v>0</v>
      </c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1707</v>
      </c>
      <c r="B3434" s="111" t="s">
        <v>287</v>
      </c>
      <c r="C3434" s="112" t="s">
        <v>288</v>
      </c>
      <c r="D3434" s="21">
        <f t="shared" si="106"/>
        <v>0</v>
      </c>
      <c r="E3434" s="24">
        <f t="shared" si="10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1707</v>
      </c>
      <c r="B3435" s="111" t="s">
        <v>289</v>
      </c>
      <c r="C3435" s="112" t="s">
        <v>290</v>
      </c>
      <c r="D3435" s="21">
        <f t="shared" si="106"/>
        <v>0</v>
      </c>
      <c r="E3435" s="24">
        <f t="shared" si="107"/>
        <v>0</v>
      </c>
      <c r="F3435" s="104"/>
      <c r="G3435" s="104"/>
      <c r="H3435" s="105"/>
      <c r="I3435" s="105"/>
      <c r="J3435" s="31"/>
      <c r="K3435" s="32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1707</v>
      </c>
      <c r="B3436" s="111" t="s">
        <v>291</v>
      </c>
      <c r="C3436" s="112" t="s">
        <v>1567</v>
      </c>
      <c r="D3436" s="21">
        <f t="shared" si="106"/>
        <v>0</v>
      </c>
      <c r="E3436" s="24">
        <f t="shared" si="107"/>
        <v>0</v>
      </c>
      <c r="F3436" s="104"/>
      <c r="G3436" s="104"/>
      <c r="H3436" s="113"/>
      <c r="I3436" s="113"/>
      <c r="J3436" s="106"/>
      <c r="K3436" s="107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1707</v>
      </c>
      <c r="B3437" s="111" t="s">
        <v>292</v>
      </c>
      <c r="C3437" s="112" t="s">
        <v>293</v>
      </c>
      <c r="D3437" s="21">
        <f t="shared" si="106"/>
        <v>0</v>
      </c>
      <c r="E3437" s="24">
        <f t="shared" si="107"/>
        <v>0</v>
      </c>
      <c r="F3437" s="104"/>
      <c r="G3437" s="104"/>
      <c r="H3437" s="105"/>
      <c r="I3437" s="105"/>
      <c r="J3437" s="31"/>
      <c r="K3437" s="32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1707</v>
      </c>
      <c r="B3438" s="111" t="s">
        <v>294</v>
      </c>
      <c r="C3438" s="112" t="s">
        <v>295</v>
      </c>
      <c r="D3438" s="21">
        <f t="shared" si="106"/>
        <v>0</v>
      </c>
      <c r="E3438" s="24">
        <f t="shared" si="107"/>
        <v>0</v>
      </c>
      <c r="F3438" s="104"/>
      <c r="G3438" s="104"/>
      <c r="H3438" s="113"/>
      <c r="I3438" s="113"/>
      <c r="J3438" s="106"/>
      <c r="K3438" s="107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1707</v>
      </c>
      <c r="B3439" s="111" t="s">
        <v>296</v>
      </c>
      <c r="C3439" s="112" t="s">
        <v>1568</v>
      </c>
      <c r="D3439" s="21">
        <f t="shared" si="106"/>
        <v>0</v>
      </c>
      <c r="E3439" s="24">
        <f t="shared" si="10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1707</v>
      </c>
      <c r="B3440" s="111" t="s">
        <v>297</v>
      </c>
      <c r="C3440" s="112" t="s">
        <v>298</v>
      </c>
      <c r="D3440" s="21">
        <f t="shared" si="106"/>
        <v>0</v>
      </c>
      <c r="E3440" s="24">
        <f t="shared" si="10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1707</v>
      </c>
      <c r="B3441" s="111" t="s">
        <v>299</v>
      </c>
      <c r="C3441" s="112" t="s">
        <v>300</v>
      </c>
      <c r="D3441" s="21">
        <f t="shared" si="106"/>
        <v>0</v>
      </c>
      <c r="E3441" s="24">
        <f t="shared" si="10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1707</v>
      </c>
      <c r="B3442" s="111" t="s">
        <v>301</v>
      </c>
      <c r="C3442" s="112" t="s">
        <v>1569</v>
      </c>
      <c r="D3442" s="21">
        <f t="shared" si="106"/>
        <v>0</v>
      </c>
      <c r="E3442" s="24">
        <f t="shared" si="10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1707</v>
      </c>
      <c r="B3443" s="111" t="s">
        <v>302</v>
      </c>
      <c r="C3443" s="112" t="s">
        <v>303</v>
      </c>
      <c r="D3443" s="21">
        <f t="shared" si="106"/>
        <v>0</v>
      </c>
      <c r="E3443" s="24">
        <f t="shared" si="10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>
        <v>0</v>
      </c>
      <c r="S3443" s="32">
        <v>0</v>
      </c>
      <c r="T3443" s="113">
        <v>0</v>
      </c>
      <c r="U3443" s="113">
        <v>0</v>
      </c>
      <c r="V3443" s="31">
        <v>0</v>
      </c>
      <c r="W3443" s="32">
        <v>0</v>
      </c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1707</v>
      </c>
      <c r="B3444" s="111" t="s">
        <v>304</v>
      </c>
      <c r="C3444" s="112" t="s">
        <v>305</v>
      </c>
      <c r="D3444" s="21">
        <f t="shared" si="106"/>
        <v>0</v>
      </c>
      <c r="E3444" s="24">
        <f t="shared" si="10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1707</v>
      </c>
      <c r="B3445" s="111" t="s">
        <v>306</v>
      </c>
      <c r="C3445" s="112" t="s">
        <v>307</v>
      </c>
      <c r="D3445" s="21">
        <f t="shared" si="106"/>
        <v>53500</v>
      </c>
      <c r="E3445" s="24">
        <f t="shared" si="10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>
        <v>0</v>
      </c>
      <c r="S3445" s="32">
        <v>0</v>
      </c>
      <c r="T3445" s="113">
        <v>0</v>
      </c>
      <c r="U3445" s="113">
        <v>0</v>
      </c>
      <c r="V3445" s="31">
        <v>0</v>
      </c>
      <c r="W3445" s="32">
        <v>0</v>
      </c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1707</v>
      </c>
      <c r="B3446" s="111" t="s">
        <v>308</v>
      </c>
      <c r="C3446" s="112" t="s">
        <v>309</v>
      </c>
      <c r="D3446" s="21">
        <f t="shared" si="106"/>
        <v>211188.15</v>
      </c>
      <c r="E3446" s="24">
        <f t="shared" si="10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>
        <v>53500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44988.15</v>
      </c>
      <c r="Q3446" s="113">
        <v>0</v>
      </c>
      <c r="R3446" s="31">
        <v>124200</v>
      </c>
      <c r="S3446" s="32">
        <v>0</v>
      </c>
      <c r="T3446" s="113">
        <v>0</v>
      </c>
      <c r="U3446" s="113">
        <v>0</v>
      </c>
      <c r="V3446" s="31">
        <v>0</v>
      </c>
      <c r="W3446" s="32">
        <v>0</v>
      </c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1707</v>
      </c>
      <c r="B3447" s="111" t="s">
        <v>310</v>
      </c>
      <c r="C3447" s="112" t="s">
        <v>311</v>
      </c>
      <c r="D3447" s="21">
        <f t="shared" si="106"/>
        <v>0</v>
      </c>
      <c r="E3447" s="24">
        <f t="shared" si="10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0</v>
      </c>
      <c r="U3447" s="113">
        <v>0</v>
      </c>
      <c r="V3447" s="31">
        <v>0</v>
      </c>
      <c r="W3447" s="32">
        <v>0</v>
      </c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1707</v>
      </c>
      <c r="B3448" s="111" t="s">
        <v>312</v>
      </c>
      <c r="C3448" s="112" t="s">
        <v>313</v>
      </c>
      <c r="D3448" s="21">
        <f t="shared" si="106"/>
        <v>134990</v>
      </c>
      <c r="E3448" s="24">
        <f t="shared" si="10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0</v>
      </c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1707</v>
      </c>
      <c r="B3449" s="111" t="s">
        <v>314</v>
      </c>
      <c r="C3449" s="112" t="s">
        <v>315</v>
      </c>
      <c r="D3449" s="21">
        <f t="shared" si="106"/>
        <v>0</v>
      </c>
      <c r="E3449" s="24">
        <f t="shared" si="10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0</v>
      </c>
      <c r="W3449" s="32">
        <v>0</v>
      </c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1707</v>
      </c>
      <c r="B3450" s="111" t="s">
        <v>316</v>
      </c>
      <c r="C3450" s="112" t="s">
        <v>317</v>
      </c>
      <c r="D3450" s="21">
        <f t="shared" si="106"/>
        <v>173340</v>
      </c>
      <c r="E3450" s="24">
        <f t="shared" si="10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131610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41730</v>
      </c>
      <c r="W3450" s="32">
        <v>0</v>
      </c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1707</v>
      </c>
      <c r="B3451" s="111" t="s">
        <v>318</v>
      </c>
      <c r="C3451" s="112" t="s">
        <v>319</v>
      </c>
      <c r="D3451" s="21">
        <f t="shared" si="106"/>
        <v>0</v>
      </c>
      <c r="E3451" s="24">
        <f t="shared" si="10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>
        <v>0</v>
      </c>
      <c r="S3451" s="32">
        <v>0</v>
      </c>
      <c r="T3451" s="113">
        <v>0</v>
      </c>
      <c r="U3451" s="113">
        <v>0</v>
      </c>
      <c r="V3451" s="31">
        <v>0</v>
      </c>
      <c r="W3451" s="32">
        <v>0</v>
      </c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1707</v>
      </c>
      <c r="B3452" s="111" t="s">
        <v>320</v>
      </c>
      <c r="C3452" s="112" t="s">
        <v>321</v>
      </c>
      <c r="D3452" s="21">
        <f t="shared" si="106"/>
        <v>775638</v>
      </c>
      <c r="E3452" s="24">
        <f t="shared" si="10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514388</v>
      </c>
      <c r="O3452" s="32">
        <v>0</v>
      </c>
      <c r="P3452" s="113">
        <v>137450</v>
      </c>
      <c r="Q3452" s="113">
        <v>0</v>
      </c>
      <c r="R3452" s="31">
        <v>100000</v>
      </c>
      <c r="S3452" s="32">
        <v>0</v>
      </c>
      <c r="T3452" s="113">
        <v>23800</v>
      </c>
      <c r="U3452" s="113">
        <v>0</v>
      </c>
      <c r="V3452" s="31">
        <v>0</v>
      </c>
      <c r="W3452" s="32">
        <v>0</v>
      </c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1707</v>
      </c>
      <c r="B3453" s="111" t="s">
        <v>322</v>
      </c>
      <c r="C3453" s="112" t="s">
        <v>323</v>
      </c>
      <c r="D3453" s="21">
        <f t="shared" si="106"/>
        <v>408678</v>
      </c>
      <c r="E3453" s="24">
        <f t="shared" si="10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110900</v>
      </c>
      <c r="M3453" s="113">
        <v>0</v>
      </c>
      <c r="N3453" s="31">
        <v>219778</v>
      </c>
      <c r="O3453" s="32">
        <v>0</v>
      </c>
      <c r="P3453" s="113">
        <v>32000</v>
      </c>
      <c r="Q3453" s="113">
        <v>0</v>
      </c>
      <c r="R3453" s="31">
        <v>46000</v>
      </c>
      <c r="S3453" s="32">
        <v>0</v>
      </c>
      <c r="T3453" s="113">
        <v>0</v>
      </c>
      <c r="U3453" s="113">
        <v>0</v>
      </c>
      <c r="V3453" s="31">
        <v>0</v>
      </c>
      <c r="W3453" s="32">
        <v>0</v>
      </c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1707</v>
      </c>
      <c r="B3454" s="111" t="s">
        <v>324</v>
      </c>
      <c r="C3454" s="112" t="s">
        <v>325</v>
      </c>
      <c r="D3454" s="21">
        <f t="shared" si="106"/>
        <v>200000</v>
      </c>
      <c r="E3454" s="24">
        <f t="shared" si="107"/>
        <v>0</v>
      </c>
      <c r="F3454" s="104">
        <v>0</v>
      </c>
      <c r="G3454" s="104">
        <v>0</v>
      </c>
      <c r="H3454" s="105">
        <v>0</v>
      </c>
      <c r="I3454" s="105">
        <v>0</v>
      </c>
      <c r="J3454" s="31">
        <v>0</v>
      </c>
      <c r="K3454" s="32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>
        <v>200000</v>
      </c>
      <c r="S3454" s="107">
        <v>0</v>
      </c>
      <c r="T3454" s="105">
        <v>0</v>
      </c>
      <c r="U3454" s="105">
        <v>0</v>
      </c>
      <c r="V3454" s="106">
        <v>0</v>
      </c>
      <c r="W3454" s="107">
        <v>0</v>
      </c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1707</v>
      </c>
      <c r="B3455" s="111" t="s">
        <v>326</v>
      </c>
      <c r="C3455" s="112" t="s">
        <v>327</v>
      </c>
      <c r="D3455" s="21">
        <f t="shared" si="106"/>
        <v>0</v>
      </c>
      <c r="E3455" s="24">
        <f t="shared" si="107"/>
        <v>3969.41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1707</v>
      </c>
      <c r="B3456" s="111" t="s">
        <v>328</v>
      </c>
      <c r="C3456" s="112" t="s">
        <v>329</v>
      </c>
      <c r="D3456" s="21">
        <f t="shared" si="106"/>
        <v>0</v>
      </c>
      <c r="E3456" s="24">
        <f t="shared" si="107"/>
        <v>51457.12999999999</v>
      </c>
      <c r="F3456" s="104">
        <v>0</v>
      </c>
      <c r="G3456" s="104">
        <v>1316.65</v>
      </c>
      <c r="H3456" s="113">
        <v>0</v>
      </c>
      <c r="I3456" s="113">
        <v>2483.31</v>
      </c>
      <c r="J3456" s="106">
        <v>0</v>
      </c>
      <c r="K3456" s="107">
        <v>3969.41</v>
      </c>
      <c r="L3456" s="113">
        <v>0</v>
      </c>
      <c r="M3456" s="113">
        <v>3969.41</v>
      </c>
      <c r="N3456" s="31">
        <v>0</v>
      </c>
      <c r="O3456" s="32">
        <v>3969.41</v>
      </c>
      <c r="P3456" s="105">
        <v>0</v>
      </c>
      <c r="Q3456" s="105">
        <v>7718.39</v>
      </c>
      <c r="R3456" s="31">
        <v>0</v>
      </c>
      <c r="S3456" s="32">
        <v>5996.84</v>
      </c>
      <c r="T3456" s="113">
        <v>0</v>
      </c>
      <c r="U3456" s="113">
        <v>8669.06</v>
      </c>
      <c r="V3456" s="31">
        <v>0</v>
      </c>
      <c r="W3456" s="32">
        <v>8669.06</v>
      </c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1707</v>
      </c>
      <c r="B3457" s="111" t="s">
        <v>330</v>
      </c>
      <c r="C3457" s="112" t="s">
        <v>331</v>
      </c>
      <c r="D3457" s="21">
        <f t="shared" si="106"/>
        <v>0</v>
      </c>
      <c r="E3457" s="24">
        <f t="shared" si="107"/>
        <v>75743.47</v>
      </c>
      <c r="F3457" s="104">
        <v>0</v>
      </c>
      <c r="G3457" s="104">
        <v>8665</v>
      </c>
      <c r="H3457" s="113">
        <v>0</v>
      </c>
      <c r="I3457" s="113">
        <v>8665</v>
      </c>
      <c r="J3457" s="31">
        <v>0</v>
      </c>
      <c r="K3457" s="32">
        <v>8665</v>
      </c>
      <c r="L3457" s="113">
        <v>0</v>
      </c>
      <c r="M3457" s="113">
        <v>8665</v>
      </c>
      <c r="N3457" s="31">
        <v>0</v>
      </c>
      <c r="O3457" s="32">
        <v>8665</v>
      </c>
      <c r="P3457" s="113">
        <v>0</v>
      </c>
      <c r="Q3457" s="113">
        <v>8665</v>
      </c>
      <c r="R3457" s="31">
        <v>0</v>
      </c>
      <c r="S3457" s="32">
        <v>8665</v>
      </c>
      <c r="T3457" s="113">
        <v>0</v>
      </c>
      <c r="U3457" s="113">
        <v>8665</v>
      </c>
      <c r="V3457" s="31">
        <v>0</v>
      </c>
      <c r="W3457" s="32">
        <v>8665</v>
      </c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1707</v>
      </c>
      <c r="B3458" s="111" t="s">
        <v>332</v>
      </c>
      <c r="C3458" s="112" t="s">
        <v>333</v>
      </c>
      <c r="D3458" s="21">
        <f t="shared" si="106"/>
        <v>0</v>
      </c>
      <c r="E3458" s="24">
        <f t="shared" si="107"/>
        <v>51350.09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>
        <v>0</v>
      </c>
      <c r="K3458" s="32">
        <v>6423.47</v>
      </c>
      <c r="L3458" s="113">
        <v>0</v>
      </c>
      <c r="M3458" s="113">
        <v>6423.47</v>
      </c>
      <c r="N3458" s="31">
        <v>0</v>
      </c>
      <c r="O3458" s="32">
        <v>6422.67</v>
      </c>
      <c r="P3458" s="113">
        <v>0</v>
      </c>
      <c r="Q3458" s="113">
        <v>6294.14</v>
      </c>
      <c r="R3458" s="31">
        <v>0</v>
      </c>
      <c r="S3458" s="32">
        <v>6294.14</v>
      </c>
      <c r="T3458" s="113">
        <v>0</v>
      </c>
      <c r="U3458" s="113">
        <v>6294.14</v>
      </c>
      <c r="V3458" s="31">
        <v>0</v>
      </c>
      <c r="W3458" s="32">
        <v>6294.14</v>
      </c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1707</v>
      </c>
      <c r="B3459" s="111" t="s">
        <v>334</v>
      </c>
      <c r="C3459" s="112" t="s">
        <v>335</v>
      </c>
      <c r="D3459" s="21">
        <f t="shared" ref="D3459:D3522" si="108">F3459+H3459+J3460+L3459+N3459+P3459+R3459+T3459+V3459+X3459+Z3459+AB3459</f>
        <v>0</v>
      </c>
      <c r="E3459" s="24">
        <f t="shared" ref="E3459:E3522" si="109">G3459+I3459+K3460+M3459+O3459+Q3459+S3459+U3459+W3459+Y3459+AA3459+AC3459</f>
        <v>20179.360000000004</v>
      </c>
      <c r="F3459" s="104">
        <v>0</v>
      </c>
      <c r="G3459" s="104">
        <v>2397.11</v>
      </c>
      <c r="H3459" s="105">
        <v>0</v>
      </c>
      <c r="I3459" s="105">
        <v>2397.11</v>
      </c>
      <c r="J3459" s="31">
        <v>0</v>
      </c>
      <c r="K3459" s="32">
        <v>2397.11</v>
      </c>
      <c r="L3459" s="105">
        <v>0</v>
      </c>
      <c r="M3459" s="105">
        <v>2397.11</v>
      </c>
      <c r="N3459" s="106">
        <v>0</v>
      </c>
      <c r="O3459" s="107">
        <v>2397.11</v>
      </c>
      <c r="P3459" s="113">
        <v>0</v>
      </c>
      <c r="Q3459" s="113">
        <v>2397.11</v>
      </c>
      <c r="R3459" s="106">
        <v>0</v>
      </c>
      <c r="S3459" s="107">
        <v>2371.11</v>
      </c>
      <c r="T3459" s="105">
        <v>0</v>
      </c>
      <c r="U3459" s="105">
        <v>2397.11</v>
      </c>
      <c r="V3459" s="106">
        <v>0</v>
      </c>
      <c r="W3459" s="107">
        <v>2423.11</v>
      </c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1707</v>
      </c>
      <c r="B3460" s="111" t="s">
        <v>336</v>
      </c>
      <c r="C3460" s="112" t="s">
        <v>337</v>
      </c>
      <c r="D3460" s="21">
        <f t="shared" si="108"/>
        <v>0</v>
      </c>
      <c r="E3460" s="24">
        <f t="shared" si="109"/>
        <v>19751.419999999998</v>
      </c>
      <c r="F3460" s="104">
        <v>0</v>
      </c>
      <c r="G3460" s="104">
        <v>1002.48</v>
      </c>
      <c r="H3460" s="113">
        <v>0</v>
      </c>
      <c r="I3460" s="113">
        <v>1002.48</v>
      </c>
      <c r="J3460" s="106">
        <v>0</v>
      </c>
      <c r="K3460" s="107">
        <v>1002.48</v>
      </c>
      <c r="L3460" s="113">
        <v>0</v>
      </c>
      <c r="M3460" s="113">
        <v>1697.98</v>
      </c>
      <c r="N3460" s="31">
        <v>0</v>
      </c>
      <c r="O3460" s="32">
        <v>3195.98</v>
      </c>
      <c r="P3460" s="105">
        <v>0</v>
      </c>
      <c r="Q3460" s="105">
        <v>3195.98</v>
      </c>
      <c r="R3460" s="31">
        <v>0</v>
      </c>
      <c r="S3460" s="32">
        <v>3195.38</v>
      </c>
      <c r="T3460" s="113">
        <v>0</v>
      </c>
      <c r="U3460" s="113">
        <v>2829.32</v>
      </c>
      <c r="V3460" s="31">
        <v>0</v>
      </c>
      <c r="W3460" s="32">
        <v>3631.82</v>
      </c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1707</v>
      </c>
      <c r="B3461" s="111" t="s">
        <v>338</v>
      </c>
      <c r="C3461" s="112" t="s">
        <v>339</v>
      </c>
      <c r="D3461" s="21">
        <f t="shared" si="108"/>
        <v>0</v>
      </c>
      <c r="E3461" s="24">
        <f t="shared" si="109"/>
        <v>91127.29</v>
      </c>
      <c r="F3461" s="104">
        <v>0</v>
      </c>
      <c r="G3461" s="104">
        <v>0</v>
      </c>
      <c r="H3461" s="105">
        <v>0</v>
      </c>
      <c r="I3461" s="105">
        <v>0</v>
      </c>
      <c r="J3461" s="31">
        <v>0</v>
      </c>
      <c r="K3461" s="32">
        <v>0</v>
      </c>
      <c r="L3461" s="105">
        <v>0</v>
      </c>
      <c r="M3461" s="105">
        <v>0</v>
      </c>
      <c r="N3461" s="106">
        <v>0</v>
      </c>
      <c r="O3461" s="107">
        <v>0</v>
      </c>
      <c r="P3461" s="113">
        <v>0</v>
      </c>
      <c r="Q3461" s="113">
        <v>0</v>
      </c>
      <c r="R3461" s="106">
        <v>0</v>
      </c>
      <c r="S3461" s="107">
        <v>0</v>
      </c>
      <c r="T3461" s="105">
        <v>0</v>
      </c>
      <c r="U3461" s="105">
        <v>0</v>
      </c>
      <c r="V3461" s="106">
        <v>0</v>
      </c>
      <c r="W3461" s="107">
        <v>0</v>
      </c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1707</v>
      </c>
      <c r="B3462" s="111" t="s">
        <v>340</v>
      </c>
      <c r="C3462" s="112" t="s">
        <v>341</v>
      </c>
      <c r="D3462" s="21">
        <f t="shared" si="108"/>
        <v>52500.14</v>
      </c>
      <c r="E3462" s="24">
        <f t="shared" si="109"/>
        <v>794259.5</v>
      </c>
      <c r="F3462" s="104">
        <v>0</v>
      </c>
      <c r="G3462" s="104">
        <v>98636.91</v>
      </c>
      <c r="H3462" s="113">
        <v>0</v>
      </c>
      <c r="I3462" s="113">
        <v>98636.91</v>
      </c>
      <c r="J3462" s="106">
        <v>0</v>
      </c>
      <c r="K3462" s="107">
        <v>91127.29</v>
      </c>
      <c r="L3462" s="113">
        <v>52500.14</v>
      </c>
      <c r="M3462" s="113">
        <v>88636.93</v>
      </c>
      <c r="N3462" s="31">
        <v>0</v>
      </c>
      <c r="O3462" s="32">
        <v>97204.43</v>
      </c>
      <c r="P3462" s="105">
        <v>0</v>
      </c>
      <c r="Q3462" s="105">
        <v>97541.74</v>
      </c>
      <c r="R3462" s="31">
        <v>0</v>
      </c>
      <c r="S3462" s="32">
        <v>103974.89</v>
      </c>
      <c r="T3462" s="113">
        <v>0</v>
      </c>
      <c r="U3462" s="113">
        <v>101872.55</v>
      </c>
      <c r="V3462" s="31">
        <v>0</v>
      </c>
      <c r="W3462" s="32">
        <v>101871.95</v>
      </c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1707</v>
      </c>
      <c r="B3463" s="111" t="s">
        <v>342</v>
      </c>
      <c r="C3463" s="112" t="s">
        <v>343</v>
      </c>
      <c r="D3463" s="21">
        <f t="shared" si="108"/>
        <v>0</v>
      </c>
      <c r="E3463" s="24">
        <f t="shared" si="109"/>
        <v>99186.57</v>
      </c>
      <c r="F3463" s="104">
        <v>0</v>
      </c>
      <c r="G3463" s="104">
        <v>5883.19</v>
      </c>
      <c r="H3463" s="113">
        <v>0</v>
      </c>
      <c r="I3463" s="113">
        <v>5883.19</v>
      </c>
      <c r="J3463" s="31">
        <v>0</v>
      </c>
      <c r="K3463" s="32">
        <v>5883.19</v>
      </c>
      <c r="L3463" s="113">
        <v>0</v>
      </c>
      <c r="M3463" s="113">
        <v>5883.19</v>
      </c>
      <c r="N3463" s="31">
        <v>0</v>
      </c>
      <c r="O3463" s="32">
        <v>15068.68</v>
      </c>
      <c r="P3463" s="113">
        <v>0</v>
      </c>
      <c r="Q3463" s="113">
        <v>15068.68</v>
      </c>
      <c r="R3463" s="31">
        <v>0</v>
      </c>
      <c r="S3463" s="32">
        <v>15957.57</v>
      </c>
      <c r="T3463" s="113">
        <v>0</v>
      </c>
      <c r="U3463" s="113">
        <v>17235.34</v>
      </c>
      <c r="V3463" s="31">
        <v>0</v>
      </c>
      <c r="W3463" s="32">
        <v>17235.349999999999</v>
      </c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1707</v>
      </c>
      <c r="B3464" s="111" t="s">
        <v>344</v>
      </c>
      <c r="C3464" s="112" t="s">
        <v>345</v>
      </c>
      <c r="D3464" s="21">
        <f t="shared" si="108"/>
        <v>0</v>
      </c>
      <c r="E3464" s="24">
        <f t="shared" si="109"/>
        <v>24437.690000000002</v>
      </c>
      <c r="F3464" s="104">
        <v>0</v>
      </c>
      <c r="G3464" s="104">
        <v>971.38</v>
      </c>
      <c r="H3464" s="113">
        <v>0</v>
      </c>
      <c r="I3464" s="113">
        <v>971.38</v>
      </c>
      <c r="J3464" s="31">
        <v>0</v>
      </c>
      <c r="K3464" s="32">
        <v>971.38</v>
      </c>
      <c r="L3464" s="113">
        <v>0</v>
      </c>
      <c r="M3464" s="113">
        <v>971.38</v>
      </c>
      <c r="N3464" s="31">
        <v>0</v>
      </c>
      <c r="O3464" s="32">
        <v>971.38</v>
      </c>
      <c r="P3464" s="113">
        <v>0</v>
      </c>
      <c r="Q3464" s="113">
        <v>971.38</v>
      </c>
      <c r="R3464" s="31">
        <v>0</v>
      </c>
      <c r="S3464" s="32">
        <v>6526.93</v>
      </c>
      <c r="T3464" s="113">
        <v>0</v>
      </c>
      <c r="U3464" s="113">
        <v>6526.93</v>
      </c>
      <c r="V3464" s="31">
        <v>0</v>
      </c>
      <c r="W3464" s="32">
        <v>6526.93</v>
      </c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1707</v>
      </c>
      <c r="B3465" s="111" t="s">
        <v>346</v>
      </c>
      <c r="C3465" s="112" t="s">
        <v>347</v>
      </c>
      <c r="D3465" s="21">
        <f t="shared" si="108"/>
        <v>0</v>
      </c>
      <c r="E3465" s="24">
        <f t="shared" si="109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1707</v>
      </c>
      <c r="B3466" s="111" t="s">
        <v>348</v>
      </c>
      <c r="C3466" s="112" t="s">
        <v>349</v>
      </c>
      <c r="D3466" s="21">
        <f t="shared" si="108"/>
        <v>0</v>
      </c>
      <c r="E3466" s="24">
        <f t="shared" si="109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1707</v>
      </c>
      <c r="B3467" s="111" t="s">
        <v>350</v>
      </c>
      <c r="C3467" s="112" t="s">
        <v>351</v>
      </c>
      <c r="D3467" s="21">
        <f t="shared" si="108"/>
        <v>0</v>
      </c>
      <c r="E3467" s="24">
        <f t="shared" si="109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1707</v>
      </c>
      <c r="B3468" s="111" t="s">
        <v>352</v>
      </c>
      <c r="C3468" s="112" t="s">
        <v>353</v>
      </c>
      <c r="D3468" s="21">
        <f t="shared" si="108"/>
        <v>0</v>
      </c>
      <c r="E3468" s="24">
        <f t="shared" si="109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>
        <v>0</v>
      </c>
      <c r="S3468" s="32">
        <v>0</v>
      </c>
      <c r="T3468" s="113">
        <v>0</v>
      </c>
      <c r="U3468" s="113">
        <v>0</v>
      </c>
      <c r="V3468" s="31">
        <v>0</v>
      </c>
      <c r="W3468" s="32">
        <v>0</v>
      </c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1707</v>
      </c>
      <c r="B3469" s="111" t="s">
        <v>354</v>
      </c>
      <c r="C3469" s="112" t="s">
        <v>355</v>
      </c>
      <c r="D3469" s="21">
        <f t="shared" si="108"/>
        <v>0</v>
      </c>
      <c r="E3469" s="24">
        <f t="shared" si="109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1707</v>
      </c>
      <c r="B3470" s="111" t="s">
        <v>356</v>
      </c>
      <c r="C3470" s="112" t="s">
        <v>357</v>
      </c>
      <c r="D3470" s="21">
        <f t="shared" si="108"/>
        <v>0</v>
      </c>
      <c r="E3470" s="24">
        <f t="shared" si="109"/>
        <v>0</v>
      </c>
      <c r="F3470" s="104">
        <v>0</v>
      </c>
      <c r="G3470" s="104">
        <v>0</v>
      </c>
      <c r="H3470" s="105">
        <v>0</v>
      </c>
      <c r="I3470" s="105">
        <v>0</v>
      </c>
      <c r="J3470" s="31">
        <v>0</v>
      </c>
      <c r="K3470" s="32">
        <v>0</v>
      </c>
      <c r="L3470" s="105">
        <v>0</v>
      </c>
      <c r="M3470" s="105">
        <v>0</v>
      </c>
      <c r="N3470" s="106">
        <v>0</v>
      </c>
      <c r="O3470" s="107">
        <v>0</v>
      </c>
      <c r="P3470" s="113">
        <v>0</v>
      </c>
      <c r="Q3470" s="113">
        <v>0</v>
      </c>
      <c r="R3470" s="106">
        <v>0</v>
      </c>
      <c r="S3470" s="107">
        <v>0</v>
      </c>
      <c r="T3470" s="105">
        <v>0</v>
      </c>
      <c r="U3470" s="105">
        <v>0</v>
      </c>
      <c r="V3470" s="106">
        <v>0</v>
      </c>
      <c r="W3470" s="107">
        <v>0</v>
      </c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1707</v>
      </c>
      <c r="B3471" s="111" t="s">
        <v>358</v>
      </c>
      <c r="C3471" s="112" t="s">
        <v>359</v>
      </c>
      <c r="D3471" s="21">
        <f t="shared" si="108"/>
        <v>179000</v>
      </c>
      <c r="E3471" s="24">
        <f t="shared" si="109"/>
        <v>0</v>
      </c>
      <c r="F3471" s="104"/>
      <c r="G3471" s="104"/>
      <c r="H3471" s="113"/>
      <c r="I3471" s="113"/>
      <c r="J3471" s="106"/>
      <c r="K3471" s="107"/>
      <c r="L3471" s="113"/>
      <c r="M3471" s="113"/>
      <c r="N3471" s="31"/>
      <c r="O3471" s="32"/>
      <c r="P3471" s="105"/>
      <c r="Q3471" s="105"/>
      <c r="R3471" s="31">
        <v>80000</v>
      </c>
      <c r="S3471" s="32">
        <v>0</v>
      </c>
      <c r="T3471" s="113">
        <v>99000</v>
      </c>
      <c r="U3471" s="113">
        <v>0</v>
      </c>
      <c r="V3471" s="31">
        <v>0</v>
      </c>
      <c r="W3471" s="32">
        <v>0</v>
      </c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1707</v>
      </c>
      <c r="B3472" s="111" t="s">
        <v>360</v>
      </c>
      <c r="C3472" s="112" t="s">
        <v>361</v>
      </c>
      <c r="D3472" s="21">
        <f t="shared" si="108"/>
        <v>0</v>
      </c>
      <c r="E3472" s="24">
        <f t="shared" si="109"/>
        <v>0</v>
      </c>
      <c r="F3472" s="104"/>
      <c r="G3472" s="104"/>
      <c r="H3472" s="105"/>
      <c r="I3472" s="105"/>
      <c r="J3472" s="31"/>
      <c r="K3472" s="32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1707</v>
      </c>
      <c r="B3473" s="111" t="s">
        <v>362</v>
      </c>
      <c r="C3473" s="112" t="s">
        <v>363</v>
      </c>
      <c r="D3473" s="21">
        <f t="shared" si="108"/>
        <v>0</v>
      </c>
      <c r="E3473" s="24">
        <f t="shared" si="109"/>
        <v>7194.4400000000005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>
        <v>0</v>
      </c>
      <c r="U3473" s="105">
        <v>2222.2199999999998</v>
      </c>
      <c r="V3473" s="106">
        <v>0</v>
      </c>
      <c r="W3473" s="107">
        <v>4972.22</v>
      </c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1707</v>
      </c>
      <c r="B3474" s="111" t="s">
        <v>364</v>
      </c>
      <c r="C3474" s="112" t="s">
        <v>365</v>
      </c>
      <c r="D3474" s="21">
        <f t="shared" si="108"/>
        <v>0</v>
      </c>
      <c r="E3474" s="24">
        <f t="shared" si="109"/>
        <v>0</v>
      </c>
      <c r="F3474" s="104"/>
      <c r="G3474" s="104"/>
      <c r="H3474" s="113"/>
      <c r="I3474" s="113"/>
      <c r="J3474" s="106"/>
      <c r="K3474" s="107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1707</v>
      </c>
      <c r="B3475" s="111" t="s">
        <v>366</v>
      </c>
      <c r="C3475" s="112" t="s">
        <v>367</v>
      </c>
      <c r="D3475" s="21">
        <f t="shared" si="108"/>
        <v>0</v>
      </c>
      <c r="E3475" s="24">
        <f t="shared" si="109"/>
        <v>0</v>
      </c>
      <c r="F3475" s="104"/>
      <c r="G3475" s="104"/>
      <c r="H3475" s="105"/>
      <c r="I3475" s="105"/>
      <c r="J3475" s="31"/>
      <c r="K3475" s="32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1707</v>
      </c>
      <c r="B3476" s="111" t="s">
        <v>368</v>
      </c>
      <c r="C3476" s="112" t="s">
        <v>369</v>
      </c>
      <c r="D3476" s="21">
        <f t="shared" si="108"/>
        <v>0</v>
      </c>
      <c r="E3476" s="24">
        <f t="shared" si="109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1707</v>
      </c>
      <c r="B3477" s="111" t="s">
        <v>370</v>
      </c>
      <c r="C3477" s="112" t="s">
        <v>371</v>
      </c>
      <c r="D3477" s="21">
        <f t="shared" si="108"/>
        <v>0</v>
      </c>
      <c r="E3477" s="24">
        <f t="shared" si="109"/>
        <v>0</v>
      </c>
      <c r="F3477" s="104"/>
      <c r="G3477" s="104"/>
      <c r="H3477" s="113"/>
      <c r="I3477" s="113"/>
      <c r="J3477" s="106"/>
      <c r="K3477" s="107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1707</v>
      </c>
      <c r="B3478" s="111" t="s">
        <v>372</v>
      </c>
      <c r="C3478" s="112" t="s">
        <v>373</v>
      </c>
      <c r="D3478" s="21">
        <f t="shared" si="108"/>
        <v>0</v>
      </c>
      <c r="E3478" s="24">
        <f t="shared" si="109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1707</v>
      </c>
      <c r="B3479" s="111" t="s">
        <v>374</v>
      </c>
      <c r="C3479" s="112" t="s">
        <v>375</v>
      </c>
      <c r="D3479" s="21">
        <f t="shared" si="108"/>
        <v>0</v>
      </c>
      <c r="E3479" s="24">
        <f t="shared" si="109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1707</v>
      </c>
      <c r="B3480" s="111" t="s">
        <v>376</v>
      </c>
      <c r="C3480" s="112" t="s">
        <v>377</v>
      </c>
      <c r="D3480" s="21">
        <f t="shared" si="108"/>
        <v>0</v>
      </c>
      <c r="E3480" s="24">
        <f t="shared" si="109"/>
        <v>0</v>
      </c>
      <c r="F3480" s="104"/>
      <c r="G3480" s="104"/>
      <c r="H3480" s="105"/>
      <c r="I3480" s="105"/>
      <c r="J3480" s="31"/>
      <c r="K3480" s="32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1707</v>
      </c>
      <c r="B3481" s="111" t="s">
        <v>378</v>
      </c>
      <c r="C3481" s="112" t="s">
        <v>379</v>
      </c>
      <c r="D3481" s="21">
        <f t="shared" si="108"/>
        <v>0</v>
      </c>
      <c r="E3481" s="24">
        <f t="shared" si="109"/>
        <v>0</v>
      </c>
      <c r="F3481" s="104"/>
      <c r="G3481" s="104"/>
      <c r="H3481" s="113"/>
      <c r="I3481" s="113"/>
      <c r="J3481" s="106"/>
      <c r="K3481" s="107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1707</v>
      </c>
      <c r="B3482" s="111" t="s">
        <v>380</v>
      </c>
      <c r="C3482" s="112" t="s">
        <v>381</v>
      </c>
      <c r="D3482" s="21">
        <f t="shared" si="108"/>
        <v>0</v>
      </c>
      <c r="E3482" s="24">
        <f t="shared" si="109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1707</v>
      </c>
      <c r="B3483" s="111" t="s">
        <v>382</v>
      </c>
      <c r="C3483" s="112" t="s">
        <v>383</v>
      </c>
      <c r="D3483" s="21">
        <f t="shared" si="108"/>
        <v>0</v>
      </c>
      <c r="E3483" s="24">
        <f t="shared" si="109"/>
        <v>0</v>
      </c>
      <c r="F3483" s="104"/>
      <c r="G3483" s="104"/>
      <c r="H3483" s="105"/>
      <c r="I3483" s="105"/>
      <c r="J3483" s="31"/>
      <c r="K3483" s="32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1707</v>
      </c>
      <c r="B3484" s="111" t="s">
        <v>384</v>
      </c>
      <c r="C3484" s="112" t="s">
        <v>1570</v>
      </c>
      <c r="D3484" s="21">
        <f t="shared" si="108"/>
        <v>0</v>
      </c>
      <c r="E3484" s="24">
        <f t="shared" si="109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1707</v>
      </c>
      <c r="B3485" s="111" t="s">
        <v>386</v>
      </c>
      <c r="C3485" s="112" t="s">
        <v>1664</v>
      </c>
      <c r="D3485" s="21">
        <f t="shared" si="108"/>
        <v>0</v>
      </c>
      <c r="E3485" s="24">
        <f t="shared" si="109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1707</v>
      </c>
      <c r="B3486" s="111" t="s">
        <v>388</v>
      </c>
      <c r="C3486" s="112" t="s">
        <v>1665</v>
      </c>
      <c r="D3486" s="21">
        <f t="shared" si="108"/>
        <v>0</v>
      </c>
      <c r="E3486" s="24">
        <f t="shared" si="109"/>
        <v>0</v>
      </c>
      <c r="F3486" s="104"/>
      <c r="G3486" s="104"/>
      <c r="H3486" s="113"/>
      <c r="I3486" s="113"/>
      <c r="J3486" s="106"/>
      <c r="K3486" s="107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1707</v>
      </c>
      <c r="B3487" s="111" t="s">
        <v>390</v>
      </c>
      <c r="C3487" s="112" t="s">
        <v>391</v>
      </c>
      <c r="D3487" s="21">
        <f t="shared" si="108"/>
        <v>0</v>
      </c>
      <c r="E3487" s="24">
        <f t="shared" si="109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1707</v>
      </c>
      <c r="B3488" s="111" t="s">
        <v>392</v>
      </c>
      <c r="C3488" s="112" t="s">
        <v>393</v>
      </c>
      <c r="D3488" s="21">
        <f t="shared" si="108"/>
        <v>0</v>
      </c>
      <c r="E3488" s="24">
        <f t="shared" si="109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1707</v>
      </c>
      <c r="B3489" s="111" t="s">
        <v>394</v>
      </c>
      <c r="C3489" s="112" t="s">
        <v>395</v>
      </c>
      <c r="D3489" s="21">
        <f t="shared" si="108"/>
        <v>0</v>
      </c>
      <c r="E3489" s="24">
        <f t="shared" si="109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1707</v>
      </c>
      <c r="B3490" s="111" t="s">
        <v>396</v>
      </c>
      <c r="C3490" s="112" t="s">
        <v>397</v>
      </c>
      <c r="D3490" s="21">
        <f t="shared" si="108"/>
        <v>0</v>
      </c>
      <c r="E3490" s="24">
        <f t="shared" si="109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1707</v>
      </c>
      <c r="B3491" s="111" t="s">
        <v>398</v>
      </c>
      <c r="C3491" s="112" t="s">
        <v>1571</v>
      </c>
      <c r="D3491" s="21">
        <f t="shared" si="108"/>
        <v>0</v>
      </c>
      <c r="E3491" s="24">
        <f t="shared" si="109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1707</v>
      </c>
      <c r="B3492" s="111" t="s">
        <v>400</v>
      </c>
      <c r="C3492" s="112" t="s">
        <v>1666</v>
      </c>
      <c r="D3492" s="21">
        <f t="shared" si="108"/>
        <v>0</v>
      </c>
      <c r="E3492" s="24">
        <f t="shared" si="109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1707</v>
      </c>
      <c r="B3493" s="111" t="s">
        <v>402</v>
      </c>
      <c r="C3493" s="112" t="s">
        <v>403</v>
      </c>
      <c r="D3493" s="21">
        <f t="shared" si="108"/>
        <v>0</v>
      </c>
      <c r="E3493" s="24">
        <f t="shared" si="109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1707</v>
      </c>
      <c r="B3494" s="111" t="s">
        <v>404</v>
      </c>
      <c r="C3494" s="112" t="s">
        <v>1572</v>
      </c>
      <c r="D3494" s="21">
        <f t="shared" si="108"/>
        <v>0</v>
      </c>
      <c r="E3494" s="24">
        <f t="shared" si="109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1707</v>
      </c>
      <c r="B3495" s="111" t="s">
        <v>406</v>
      </c>
      <c r="C3495" s="112" t="s">
        <v>1573</v>
      </c>
      <c r="D3495" s="21">
        <f t="shared" si="108"/>
        <v>0</v>
      </c>
      <c r="E3495" s="24">
        <f t="shared" si="109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1707</v>
      </c>
      <c r="B3496" s="111" t="s">
        <v>408</v>
      </c>
      <c r="C3496" s="112" t="s">
        <v>1574</v>
      </c>
      <c r="D3496" s="21">
        <f t="shared" si="108"/>
        <v>0</v>
      </c>
      <c r="E3496" s="24">
        <f t="shared" si="109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1707</v>
      </c>
      <c r="B3497" s="111" t="s">
        <v>410</v>
      </c>
      <c r="C3497" s="112" t="s">
        <v>1575</v>
      </c>
      <c r="D3497" s="21">
        <f t="shared" si="108"/>
        <v>237810.96</v>
      </c>
      <c r="E3497" s="24">
        <f t="shared" si="109"/>
        <v>300800.46000000002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1707</v>
      </c>
      <c r="B3498" s="111" t="s">
        <v>412</v>
      </c>
      <c r="C3498" s="112" t="s">
        <v>413</v>
      </c>
      <c r="D3498" s="21">
        <f t="shared" si="108"/>
        <v>3927237.35</v>
      </c>
      <c r="E3498" s="24">
        <f t="shared" si="109"/>
        <v>2840605.8499999992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>
        <v>237810.96</v>
      </c>
      <c r="K3498" s="32">
        <v>300800.46000000002</v>
      </c>
      <c r="L3498" s="113">
        <v>562278.61</v>
      </c>
      <c r="M3498" s="113">
        <v>288834.05</v>
      </c>
      <c r="N3498" s="31">
        <v>689799.58</v>
      </c>
      <c r="O3498" s="32">
        <v>256939.87</v>
      </c>
      <c r="P3498" s="113">
        <v>1474250.12</v>
      </c>
      <c r="Q3498" s="113">
        <v>339488.86</v>
      </c>
      <c r="R3498" s="31">
        <v>233989.6</v>
      </c>
      <c r="S3498" s="32">
        <v>309650.96000000002</v>
      </c>
      <c r="T3498" s="113">
        <v>37750</v>
      </c>
      <c r="U3498" s="113">
        <v>325549.3</v>
      </c>
      <c r="V3498" s="31">
        <v>239326.4</v>
      </c>
      <c r="W3498" s="32">
        <v>229604.05</v>
      </c>
      <c r="X3498" s="113"/>
      <c r="Y3498" s="113"/>
      <c r="Z3498" s="31"/>
      <c r="AA3498" s="32"/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1707</v>
      </c>
      <c r="B3499" s="111" t="s">
        <v>414</v>
      </c>
      <c r="C3499" s="112" t="s">
        <v>415</v>
      </c>
      <c r="D3499" s="21">
        <f t="shared" si="108"/>
        <v>1324719.31</v>
      </c>
      <c r="E3499" s="24">
        <f t="shared" si="109"/>
        <v>1418042.0600000003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>
        <v>183108.1</v>
      </c>
      <c r="K3499" s="32">
        <v>146714.9</v>
      </c>
      <c r="L3499" s="113">
        <v>67702.5</v>
      </c>
      <c r="M3499" s="113">
        <v>225493.5</v>
      </c>
      <c r="N3499" s="31">
        <v>217482.6</v>
      </c>
      <c r="O3499" s="32">
        <v>167042.6</v>
      </c>
      <c r="P3499" s="113">
        <v>213066.5</v>
      </c>
      <c r="Q3499" s="113">
        <v>126373.5</v>
      </c>
      <c r="R3499" s="31">
        <v>402353.71</v>
      </c>
      <c r="S3499" s="32">
        <v>137001.70000000001</v>
      </c>
      <c r="T3499" s="113">
        <v>32933</v>
      </c>
      <c r="U3499" s="113">
        <v>60688.35</v>
      </c>
      <c r="V3499" s="31">
        <v>108003.5</v>
      </c>
      <c r="W3499" s="32">
        <v>53876.6</v>
      </c>
      <c r="X3499" s="113"/>
      <c r="Y3499" s="113"/>
      <c r="Z3499" s="31"/>
      <c r="AA3499" s="32"/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1707</v>
      </c>
      <c r="B3500" s="111" t="s">
        <v>416</v>
      </c>
      <c r="C3500" s="112" t="s">
        <v>417</v>
      </c>
      <c r="D3500" s="21">
        <f t="shared" si="108"/>
        <v>2107516.2000000002</v>
      </c>
      <c r="E3500" s="24">
        <f t="shared" si="109"/>
        <v>1824486</v>
      </c>
      <c r="F3500" s="104">
        <v>415580</v>
      </c>
      <c r="G3500" s="104">
        <v>478812</v>
      </c>
      <c r="H3500" s="113">
        <v>0</v>
      </c>
      <c r="I3500" s="113">
        <v>50340</v>
      </c>
      <c r="J3500" s="31">
        <v>245392</v>
      </c>
      <c r="K3500" s="32">
        <v>244905</v>
      </c>
      <c r="L3500" s="113">
        <v>0</v>
      </c>
      <c r="M3500" s="113">
        <v>348719</v>
      </c>
      <c r="N3500" s="31">
        <v>572362</v>
      </c>
      <c r="O3500" s="32">
        <v>222110</v>
      </c>
      <c r="P3500" s="113">
        <v>0</v>
      </c>
      <c r="Q3500" s="113">
        <v>184925</v>
      </c>
      <c r="R3500" s="31">
        <v>830074</v>
      </c>
      <c r="S3500" s="32">
        <v>0</v>
      </c>
      <c r="T3500" s="113">
        <v>21825</v>
      </c>
      <c r="U3500" s="113">
        <v>257770</v>
      </c>
      <c r="V3500" s="31">
        <v>5400</v>
      </c>
      <c r="W3500" s="32">
        <v>167877</v>
      </c>
      <c r="X3500" s="113"/>
      <c r="Y3500" s="113"/>
      <c r="Z3500" s="31"/>
      <c r="AA3500" s="32"/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1707</v>
      </c>
      <c r="B3501" s="111" t="s">
        <v>418</v>
      </c>
      <c r="C3501" s="112" t="s">
        <v>419</v>
      </c>
      <c r="D3501" s="21">
        <f t="shared" si="108"/>
        <v>1285027.2300000002</v>
      </c>
      <c r="E3501" s="24">
        <f t="shared" si="109"/>
        <v>1334714.67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>
        <v>262275.20000000001</v>
      </c>
      <c r="K3501" s="32">
        <v>113933</v>
      </c>
      <c r="L3501" s="113">
        <v>125426.1</v>
      </c>
      <c r="M3501" s="113">
        <v>125340.1</v>
      </c>
      <c r="N3501" s="31">
        <v>115124.65</v>
      </c>
      <c r="O3501" s="32">
        <v>77878.149999999994</v>
      </c>
      <c r="P3501" s="113">
        <v>72133.45</v>
      </c>
      <c r="Q3501" s="113">
        <v>157077.95000000001</v>
      </c>
      <c r="R3501" s="31">
        <v>285618.15000000002</v>
      </c>
      <c r="S3501" s="32">
        <v>197844.15</v>
      </c>
      <c r="T3501" s="113">
        <v>98496</v>
      </c>
      <c r="U3501" s="113">
        <v>193838.05</v>
      </c>
      <c r="V3501" s="31">
        <v>137232.04999999999</v>
      </c>
      <c r="W3501" s="32">
        <v>92840</v>
      </c>
      <c r="X3501" s="113"/>
      <c r="Y3501" s="113"/>
      <c r="Z3501" s="31"/>
      <c r="AA3501" s="32"/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1707</v>
      </c>
      <c r="B3502" s="111" t="s">
        <v>420</v>
      </c>
      <c r="C3502" s="112" t="s">
        <v>421</v>
      </c>
      <c r="D3502" s="21">
        <f t="shared" si="108"/>
        <v>1035056.6600000001</v>
      </c>
      <c r="E3502" s="24">
        <f t="shared" si="109"/>
        <v>877071.58000000007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>
        <v>75167.83</v>
      </c>
      <c r="K3502" s="32">
        <v>30065.94</v>
      </c>
      <c r="L3502" s="113">
        <v>30220</v>
      </c>
      <c r="M3502" s="113">
        <v>98398.48</v>
      </c>
      <c r="N3502" s="31">
        <v>100459.78</v>
      </c>
      <c r="O3502" s="32">
        <v>61000</v>
      </c>
      <c r="P3502" s="113">
        <v>114435</v>
      </c>
      <c r="Q3502" s="113">
        <v>141288.28</v>
      </c>
      <c r="R3502" s="31">
        <v>242335.79</v>
      </c>
      <c r="S3502" s="32">
        <v>290605.86</v>
      </c>
      <c r="T3502" s="113">
        <v>121287.05</v>
      </c>
      <c r="U3502" s="113">
        <v>57884.3</v>
      </c>
      <c r="V3502" s="31">
        <v>85050.07</v>
      </c>
      <c r="W3502" s="32">
        <v>19665.77</v>
      </c>
      <c r="X3502" s="113"/>
      <c r="Y3502" s="113"/>
      <c r="Z3502" s="31"/>
      <c r="AA3502" s="32"/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1707</v>
      </c>
      <c r="B3503" s="111" t="s">
        <v>422</v>
      </c>
      <c r="C3503" s="112" t="s">
        <v>423</v>
      </c>
      <c r="D3503" s="21">
        <f t="shared" si="108"/>
        <v>1654615.15</v>
      </c>
      <c r="E3503" s="24">
        <f t="shared" si="109"/>
        <v>1837345.15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>
        <v>222500</v>
      </c>
      <c r="K3503" s="32">
        <v>53500</v>
      </c>
      <c r="L3503" s="113">
        <v>30000</v>
      </c>
      <c r="M3503" s="113">
        <v>308920</v>
      </c>
      <c r="N3503" s="31">
        <v>548728</v>
      </c>
      <c r="O3503" s="32">
        <v>509048</v>
      </c>
      <c r="P3503" s="113">
        <v>344117.15</v>
      </c>
      <c r="Q3503" s="113">
        <v>257038.15</v>
      </c>
      <c r="R3503" s="31">
        <v>327400</v>
      </c>
      <c r="S3503" s="32">
        <v>380139</v>
      </c>
      <c r="T3503" s="113">
        <v>242000</v>
      </c>
      <c r="U3503" s="113">
        <v>136100</v>
      </c>
      <c r="V3503" s="31">
        <v>30000</v>
      </c>
      <c r="W3503" s="32">
        <v>48710</v>
      </c>
      <c r="X3503" s="113"/>
      <c r="Y3503" s="113"/>
      <c r="Z3503" s="31"/>
      <c r="AA3503" s="32"/>
      <c r="AB3503" s="113"/>
      <c r="AC3503" s="113"/>
      <c r="AD3503" s="33"/>
      <c r="AF3503" s="19" t="s">
        <v>1699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1707</v>
      </c>
      <c r="B3504" s="111" t="s">
        <v>424</v>
      </c>
      <c r="C3504" s="112" t="s">
        <v>425</v>
      </c>
      <c r="D3504" s="21">
        <f t="shared" si="108"/>
        <v>267300</v>
      </c>
      <c r="E3504" s="24">
        <f t="shared" si="109"/>
        <v>267300</v>
      </c>
      <c r="F3504" s="104">
        <v>267300</v>
      </c>
      <c r="G3504" s="104">
        <v>267300</v>
      </c>
      <c r="H3504" s="105"/>
      <c r="I3504" s="105"/>
      <c r="J3504" s="31"/>
      <c r="K3504" s="32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1699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1707</v>
      </c>
      <c r="B3505" s="111" t="s">
        <v>426</v>
      </c>
      <c r="C3505" s="112" t="s">
        <v>427</v>
      </c>
      <c r="D3505" s="21">
        <f t="shared" si="108"/>
        <v>0</v>
      </c>
      <c r="E3505" s="24">
        <f t="shared" si="109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1707</v>
      </c>
      <c r="B3506" s="111" t="s">
        <v>428</v>
      </c>
      <c r="C3506" s="112" t="s">
        <v>429</v>
      </c>
      <c r="D3506" s="21">
        <f t="shared" si="108"/>
        <v>0</v>
      </c>
      <c r="E3506" s="24">
        <f t="shared" si="109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1707</v>
      </c>
      <c r="B3507" s="111" t="s">
        <v>430</v>
      </c>
      <c r="C3507" s="112" t="s">
        <v>431</v>
      </c>
      <c r="D3507" s="21">
        <f t="shared" si="108"/>
        <v>64524.99</v>
      </c>
      <c r="E3507" s="24">
        <f t="shared" si="109"/>
        <v>5136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1707</v>
      </c>
      <c r="B3508" s="111" t="s">
        <v>432</v>
      </c>
      <c r="C3508" s="112" t="s">
        <v>433</v>
      </c>
      <c r="D3508" s="21">
        <f t="shared" si="108"/>
        <v>171512.36</v>
      </c>
      <c r="E3508" s="24">
        <f t="shared" si="109"/>
        <v>186182.36</v>
      </c>
      <c r="F3508" s="104">
        <v>4800</v>
      </c>
      <c r="G3508" s="104">
        <v>0</v>
      </c>
      <c r="H3508" s="113">
        <v>0</v>
      </c>
      <c r="I3508" s="113">
        <v>21002.16</v>
      </c>
      <c r="J3508" s="106">
        <v>64524.99</v>
      </c>
      <c r="K3508" s="107">
        <v>5136</v>
      </c>
      <c r="L3508" s="113">
        <v>52600</v>
      </c>
      <c r="M3508" s="113">
        <v>31739.5</v>
      </c>
      <c r="N3508" s="31">
        <v>36152.160000000003</v>
      </c>
      <c r="O3508" s="32">
        <v>0</v>
      </c>
      <c r="P3508" s="105">
        <v>5136</v>
      </c>
      <c r="Q3508" s="105">
        <v>51584.7</v>
      </c>
      <c r="R3508" s="31">
        <v>21239.5</v>
      </c>
      <c r="S3508" s="32">
        <v>55811</v>
      </c>
      <c r="T3508" s="113">
        <v>0</v>
      </c>
      <c r="U3508" s="113">
        <v>26045</v>
      </c>
      <c r="V3508" s="31">
        <v>51584.7</v>
      </c>
      <c r="W3508" s="32">
        <v>0</v>
      </c>
      <c r="X3508" s="113"/>
      <c r="Y3508" s="113"/>
      <c r="Z3508" s="31"/>
      <c r="AA3508" s="32"/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1707</v>
      </c>
      <c r="B3509" s="111" t="s">
        <v>434</v>
      </c>
      <c r="C3509" s="112" t="s">
        <v>435</v>
      </c>
      <c r="D3509" s="21">
        <f t="shared" si="108"/>
        <v>20200</v>
      </c>
      <c r="E3509" s="24">
        <f t="shared" si="109"/>
        <v>20200</v>
      </c>
      <c r="F3509" s="104"/>
      <c r="G3509" s="104"/>
      <c r="H3509" s="113"/>
      <c r="I3509" s="113"/>
      <c r="J3509" s="31"/>
      <c r="K3509" s="32"/>
      <c r="L3509" s="113"/>
      <c r="M3509" s="113"/>
      <c r="N3509" s="31">
        <v>0</v>
      </c>
      <c r="O3509" s="32">
        <v>20200</v>
      </c>
      <c r="P3509" s="113">
        <v>0</v>
      </c>
      <c r="Q3509" s="113">
        <v>0</v>
      </c>
      <c r="R3509" s="31">
        <v>0</v>
      </c>
      <c r="S3509" s="32">
        <v>0</v>
      </c>
      <c r="T3509" s="113">
        <v>20200</v>
      </c>
      <c r="U3509" s="113">
        <v>0</v>
      </c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1707</v>
      </c>
      <c r="B3510" s="111" t="s">
        <v>436</v>
      </c>
      <c r="C3510" s="112" t="s">
        <v>437</v>
      </c>
      <c r="D3510" s="21">
        <f t="shared" si="108"/>
        <v>71727</v>
      </c>
      <c r="E3510" s="24">
        <f t="shared" si="109"/>
        <v>20292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1707</v>
      </c>
      <c r="B3511" s="111" t="s">
        <v>438</v>
      </c>
      <c r="C3511" s="112" t="s">
        <v>1576</v>
      </c>
      <c r="D3511" s="21">
        <f t="shared" si="108"/>
        <v>242235</v>
      </c>
      <c r="E3511" s="24">
        <f t="shared" si="109"/>
        <v>284690</v>
      </c>
      <c r="F3511" s="104">
        <v>45645</v>
      </c>
      <c r="G3511" s="104">
        <v>45645</v>
      </c>
      <c r="H3511" s="113">
        <v>0</v>
      </c>
      <c r="I3511" s="113">
        <v>22651</v>
      </c>
      <c r="J3511" s="31">
        <v>71727</v>
      </c>
      <c r="K3511" s="32">
        <v>20292</v>
      </c>
      <c r="L3511" s="113">
        <v>18286</v>
      </c>
      <c r="M3511" s="113">
        <v>53223</v>
      </c>
      <c r="N3511" s="31">
        <v>31989</v>
      </c>
      <c r="O3511" s="32">
        <v>11280</v>
      </c>
      <c r="P3511" s="113">
        <v>44420</v>
      </c>
      <c r="Q3511" s="113">
        <v>30562</v>
      </c>
      <c r="R3511" s="31">
        <v>84741</v>
      </c>
      <c r="S3511" s="32">
        <v>89198</v>
      </c>
      <c r="T3511" s="113">
        <v>6634</v>
      </c>
      <c r="U3511" s="113">
        <v>32131</v>
      </c>
      <c r="V3511" s="31">
        <v>10520</v>
      </c>
      <c r="W3511" s="32">
        <v>0</v>
      </c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1707</v>
      </c>
      <c r="B3512" s="111" t="s">
        <v>439</v>
      </c>
      <c r="C3512" s="112" t="s">
        <v>1577</v>
      </c>
      <c r="D3512" s="21">
        <f t="shared" si="108"/>
        <v>0</v>
      </c>
      <c r="E3512" s="24">
        <f t="shared" si="109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1707</v>
      </c>
      <c r="B3513" s="111" t="s">
        <v>440</v>
      </c>
      <c r="C3513" s="112" t="s">
        <v>441</v>
      </c>
      <c r="D3513" s="21">
        <f t="shared" si="108"/>
        <v>0</v>
      </c>
      <c r="E3513" s="24">
        <f t="shared" si="109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1707</v>
      </c>
      <c r="B3514" s="111" t="s">
        <v>442</v>
      </c>
      <c r="C3514" s="112" t="s">
        <v>443</v>
      </c>
      <c r="D3514" s="21">
        <f t="shared" si="108"/>
        <v>0</v>
      </c>
      <c r="E3514" s="24">
        <f t="shared" si="109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1707</v>
      </c>
      <c r="B3515" s="111" t="s">
        <v>1578</v>
      </c>
      <c r="C3515" s="112" t="s">
        <v>1579</v>
      </c>
      <c r="D3515" s="21">
        <f t="shared" si="108"/>
        <v>0</v>
      </c>
      <c r="E3515" s="24">
        <f t="shared" si="109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1707</v>
      </c>
      <c r="B3516" s="111" t="s">
        <v>444</v>
      </c>
      <c r="C3516" s="112" t="s">
        <v>445</v>
      </c>
      <c r="D3516" s="21">
        <f t="shared" si="108"/>
        <v>864388</v>
      </c>
      <c r="E3516" s="24">
        <f t="shared" si="109"/>
        <v>864388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399388</v>
      </c>
      <c r="O3516" s="32">
        <v>399388</v>
      </c>
      <c r="P3516" s="113"/>
      <c r="Q3516" s="113"/>
      <c r="R3516" s="31">
        <v>325000</v>
      </c>
      <c r="S3516" s="32">
        <v>325000</v>
      </c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1707</v>
      </c>
      <c r="B3517" s="111" t="s">
        <v>446</v>
      </c>
      <c r="C3517" s="112" t="s">
        <v>447</v>
      </c>
      <c r="D3517" s="21">
        <f t="shared" si="108"/>
        <v>1068000</v>
      </c>
      <c r="E3517" s="24">
        <f t="shared" si="109"/>
        <v>1068000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>
        <v>140000</v>
      </c>
      <c r="K3517" s="32">
        <v>140000</v>
      </c>
      <c r="L3517" s="113">
        <v>120800</v>
      </c>
      <c r="M3517" s="113">
        <v>120800</v>
      </c>
      <c r="N3517" s="31">
        <v>123200</v>
      </c>
      <c r="O3517" s="32">
        <v>123200</v>
      </c>
      <c r="P3517" s="113">
        <v>172400</v>
      </c>
      <c r="Q3517" s="113">
        <v>172400</v>
      </c>
      <c r="R3517" s="31">
        <v>114800</v>
      </c>
      <c r="S3517" s="32">
        <v>114800</v>
      </c>
      <c r="T3517" s="113">
        <v>106400</v>
      </c>
      <c r="U3517" s="113">
        <v>106400</v>
      </c>
      <c r="V3517" s="31">
        <v>132800</v>
      </c>
      <c r="W3517" s="32">
        <v>132800</v>
      </c>
      <c r="X3517" s="113"/>
      <c r="Y3517" s="113"/>
      <c r="Z3517" s="31"/>
      <c r="AA3517" s="32"/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1707</v>
      </c>
      <c r="B3518" s="111" t="s">
        <v>448</v>
      </c>
      <c r="C3518" s="112" t="s">
        <v>449</v>
      </c>
      <c r="D3518" s="21">
        <f t="shared" si="108"/>
        <v>0</v>
      </c>
      <c r="E3518" s="24">
        <f t="shared" si="109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1707</v>
      </c>
      <c r="B3519" s="111" t="s">
        <v>450</v>
      </c>
      <c r="C3519" s="112" t="s">
        <v>1580</v>
      </c>
      <c r="D3519" s="21">
        <f t="shared" si="108"/>
        <v>0</v>
      </c>
      <c r="E3519" s="24">
        <f t="shared" si="109"/>
        <v>0</v>
      </c>
      <c r="F3519" s="104"/>
      <c r="G3519" s="104"/>
      <c r="H3519" s="105"/>
      <c r="I3519" s="105"/>
      <c r="J3519" s="31"/>
      <c r="K3519" s="32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1707</v>
      </c>
      <c r="B3520" s="111" t="s">
        <v>452</v>
      </c>
      <c r="C3520" s="112" t="s">
        <v>453</v>
      </c>
      <c r="D3520" s="21">
        <f t="shared" si="108"/>
        <v>0</v>
      </c>
      <c r="E3520" s="24">
        <f t="shared" si="109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1707</v>
      </c>
      <c r="B3521" s="111" t="s">
        <v>454</v>
      </c>
      <c r="C3521" s="112" t="s">
        <v>1581</v>
      </c>
      <c r="D3521" s="21">
        <f t="shared" si="108"/>
        <v>0</v>
      </c>
      <c r="E3521" s="24">
        <f t="shared" si="109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1707</v>
      </c>
      <c r="B3522" s="111" t="s">
        <v>456</v>
      </c>
      <c r="C3522" s="112" t="s">
        <v>1582</v>
      </c>
      <c r="D3522" s="21">
        <f t="shared" si="108"/>
        <v>0</v>
      </c>
      <c r="E3522" s="24">
        <f t="shared" si="109"/>
        <v>0</v>
      </c>
      <c r="F3522" s="104"/>
      <c r="G3522" s="104"/>
      <c r="H3522" s="113"/>
      <c r="I3522" s="113"/>
      <c r="J3522" s="106"/>
      <c r="K3522" s="107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1707</v>
      </c>
      <c r="B3523" s="111" t="s">
        <v>458</v>
      </c>
      <c r="C3523" s="112" t="s">
        <v>459</v>
      </c>
      <c r="D3523" s="21">
        <f t="shared" ref="D3523:D3586" si="110">F3523+H3523+J3524+L3523+N3523+P3523+R3523+T3523+V3523+X3523+Z3523+AB3523</f>
        <v>0</v>
      </c>
      <c r="E3523" s="24">
        <f t="shared" ref="E3523:E3586" si="111">G3523+I3523+K3524+M3523+O3523+Q3523+S3523+U3523+W3523+Y3523+AA3523+AC3523</f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1707</v>
      </c>
      <c r="B3524" s="111" t="s">
        <v>460</v>
      </c>
      <c r="C3524" s="112" t="s">
        <v>461</v>
      </c>
      <c r="D3524" s="21">
        <f t="shared" si="110"/>
        <v>0</v>
      </c>
      <c r="E3524" s="24">
        <f t="shared" si="111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1707</v>
      </c>
      <c r="B3525" s="111" t="s">
        <v>462</v>
      </c>
      <c r="C3525" s="112" t="s">
        <v>463</v>
      </c>
      <c r="D3525" s="21">
        <f t="shared" si="110"/>
        <v>663616.74</v>
      </c>
      <c r="E3525" s="24">
        <f t="shared" si="111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1707</v>
      </c>
      <c r="B3526" s="111" t="s">
        <v>464</v>
      </c>
      <c r="C3526" s="112" t="s">
        <v>465</v>
      </c>
      <c r="D3526" s="21">
        <f t="shared" si="110"/>
        <v>0</v>
      </c>
      <c r="E3526" s="24">
        <f t="shared" si="111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1707</v>
      </c>
      <c r="B3527" s="111" t="s">
        <v>466</v>
      </c>
      <c r="C3527" s="112" t="s">
        <v>467</v>
      </c>
      <c r="D3527" s="21">
        <f t="shared" si="110"/>
        <v>0</v>
      </c>
      <c r="E3527" s="24">
        <f t="shared" si="111"/>
        <v>0</v>
      </c>
      <c r="F3527" s="104"/>
      <c r="G3527" s="104"/>
      <c r="H3527" s="105"/>
      <c r="I3527" s="105"/>
      <c r="J3527" s="31"/>
      <c r="K3527" s="32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1707</v>
      </c>
      <c r="B3528" s="111" t="s">
        <v>468</v>
      </c>
      <c r="C3528" s="112" t="s">
        <v>469</v>
      </c>
      <c r="D3528" s="21">
        <f t="shared" si="110"/>
        <v>0</v>
      </c>
      <c r="E3528" s="24">
        <f t="shared" si="111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1707</v>
      </c>
      <c r="B3529" s="111" t="s">
        <v>470</v>
      </c>
      <c r="C3529" s="112" t="s">
        <v>471</v>
      </c>
      <c r="D3529" s="21">
        <f t="shared" si="110"/>
        <v>0</v>
      </c>
      <c r="E3529" s="24">
        <f t="shared" si="111"/>
        <v>0</v>
      </c>
      <c r="F3529" s="104"/>
      <c r="G3529" s="104"/>
      <c r="H3529" s="113"/>
      <c r="I3529" s="113"/>
      <c r="J3529" s="106"/>
      <c r="K3529" s="107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1707</v>
      </c>
      <c r="B3530" s="111" t="s">
        <v>472</v>
      </c>
      <c r="C3530" s="112" t="s">
        <v>473</v>
      </c>
      <c r="D3530" s="21">
        <f t="shared" si="110"/>
        <v>0</v>
      </c>
      <c r="E3530" s="24">
        <f t="shared" si="111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1707</v>
      </c>
      <c r="B3531" s="111" t="s">
        <v>474</v>
      </c>
      <c r="C3531" s="112" t="s">
        <v>475</v>
      </c>
      <c r="D3531" s="21">
        <f t="shared" si="110"/>
        <v>0</v>
      </c>
      <c r="E3531" s="24">
        <f t="shared" si="111"/>
        <v>64125</v>
      </c>
      <c r="F3531" s="104"/>
      <c r="G3531" s="104"/>
      <c r="H3531" s="105"/>
      <c r="I3531" s="105"/>
      <c r="J3531" s="31"/>
      <c r="K3531" s="32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1707</v>
      </c>
      <c r="B3532" s="111" t="s">
        <v>476</v>
      </c>
      <c r="C3532" s="112" t="s">
        <v>477</v>
      </c>
      <c r="D3532" s="21">
        <f t="shared" si="110"/>
        <v>755432.5</v>
      </c>
      <c r="E3532" s="24">
        <f t="shared" si="111"/>
        <v>786880</v>
      </c>
      <c r="F3532" s="104">
        <v>62812.5</v>
      </c>
      <c r="G3532" s="104">
        <v>0</v>
      </c>
      <c r="H3532" s="113"/>
      <c r="I3532" s="113"/>
      <c r="J3532" s="106">
        <v>0</v>
      </c>
      <c r="K3532" s="107">
        <v>64125</v>
      </c>
      <c r="L3532" s="113">
        <v>64125</v>
      </c>
      <c r="M3532" s="113">
        <v>104225</v>
      </c>
      <c r="N3532" s="31">
        <v>104225</v>
      </c>
      <c r="O3532" s="32">
        <v>95875</v>
      </c>
      <c r="P3532" s="105">
        <v>95875</v>
      </c>
      <c r="Q3532" s="105">
        <v>144730</v>
      </c>
      <c r="R3532" s="31">
        <v>144730</v>
      </c>
      <c r="S3532" s="32">
        <v>133067.5</v>
      </c>
      <c r="T3532" s="113">
        <v>133067.5</v>
      </c>
      <c r="U3532" s="113">
        <v>150597.5</v>
      </c>
      <c r="V3532" s="31">
        <v>150597.5</v>
      </c>
      <c r="W3532" s="32">
        <v>158385</v>
      </c>
      <c r="X3532" s="113"/>
      <c r="Y3532" s="113"/>
      <c r="Z3532" s="31"/>
      <c r="AA3532" s="32"/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1707</v>
      </c>
      <c r="B3533" s="111" t="s">
        <v>478</v>
      </c>
      <c r="C3533" s="112" t="s">
        <v>479</v>
      </c>
      <c r="D3533" s="21">
        <f t="shared" si="110"/>
        <v>0</v>
      </c>
      <c r="E3533" s="24">
        <f t="shared" si="111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1707</v>
      </c>
      <c r="B3534" s="111" t="s">
        <v>480</v>
      </c>
      <c r="C3534" s="112" t="s">
        <v>481</v>
      </c>
      <c r="D3534" s="21">
        <f t="shared" si="110"/>
        <v>0</v>
      </c>
      <c r="E3534" s="24">
        <f t="shared" si="111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1707</v>
      </c>
      <c r="B3535" s="111" t="s">
        <v>482</v>
      </c>
      <c r="C3535" s="112" t="s">
        <v>483</v>
      </c>
      <c r="D3535" s="21">
        <f t="shared" si="110"/>
        <v>40000</v>
      </c>
      <c r="E3535" s="24">
        <f t="shared" si="111"/>
        <v>40000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1707</v>
      </c>
      <c r="B3536" s="111" t="s">
        <v>484</v>
      </c>
      <c r="C3536" s="112" t="s">
        <v>485</v>
      </c>
      <c r="D3536" s="21">
        <f t="shared" si="110"/>
        <v>730000</v>
      </c>
      <c r="E3536" s="24">
        <f t="shared" si="111"/>
        <v>741535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>
        <v>40000</v>
      </c>
      <c r="K3536" s="32">
        <v>40000</v>
      </c>
      <c r="L3536" s="113">
        <v>40000</v>
      </c>
      <c r="M3536" s="113">
        <v>40000</v>
      </c>
      <c r="N3536" s="31">
        <v>40000</v>
      </c>
      <c r="O3536" s="32">
        <v>40000</v>
      </c>
      <c r="P3536" s="113">
        <v>40000</v>
      </c>
      <c r="Q3536" s="113">
        <v>40000</v>
      </c>
      <c r="R3536" s="31">
        <v>40000</v>
      </c>
      <c r="S3536" s="32">
        <v>40000</v>
      </c>
      <c r="T3536" s="113">
        <v>40000</v>
      </c>
      <c r="U3536" s="113">
        <v>40000</v>
      </c>
      <c r="V3536" s="31">
        <v>40000</v>
      </c>
      <c r="W3536" s="32">
        <v>50000</v>
      </c>
      <c r="X3536" s="113"/>
      <c r="Y3536" s="113"/>
      <c r="Z3536" s="31"/>
      <c r="AA3536" s="32"/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1707</v>
      </c>
      <c r="B3537" s="111" t="s">
        <v>486</v>
      </c>
      <c r="C3537" s="112" t="s">
        <v>1583</v>
      </c>
      <c r="D3537" s="21">
        <f t="shared" si="110"/>
        <v>2725890</v>
      </c>
      <c r="E3537" s="24">
        <f t="shared" si="111"/>
        <v>2860112.5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31">
        <v>410000</v>
      </c>
      <c r="K3537" s="32">
        <v>411535</v>
      </c>
      <c r="L3537" s="105">
        <v>411535</v>
      </c>
      <c r="M3537" s="105">
        <v>365007.5</v>
      </c>
      <c r="N3537" s="106">
        <v>365007.5</v>
      </c>
      <c r="O3537" s="107">
        <v>330200</v>
      </c>
      <c r="P3537" s="113">
        <v>330200</v>
      </c>
      <c r="Q3537" s="113">
        <v>369515</v>
      </c>
      <c r="R3537" s="106">
        <v>369515</v>
      </c>
      <c r="S3537" s="107">
        <v>405200</v>
      </c>
      <c r="T3537" s="105">
        <v>405200</v>
      </c>
      <c r="U3537" s="105">
        <v>438102.5</v>
      </c>
      <c r="V3537" s="106">
        <v>438102.5</v>
      </c>
      <c r="W3537" s="107">
        <v>342087.5</v>
      </c>
      <c r="X3537" s="105"/>
      <c r="Y3537" s="105"/>
      <c r="Z3537" s="106"/>
      <c r="AA3537" s="107"/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1707</v>
      </c>
      <c r="B3538" s="111" t="s">
        <v>488</v>
      </c>
      <c r="C3538" s="112" t="s">
        <v>489</v>
      </c>
      <c r="D3538" s="21">
        <f t="shared" si="110"/>
        <v>13170</v>
      </c>
      <c r="E3538" s="24">
        <f t="shared" si="111"/>
        <v>1500</v>
      </c>
      <c r="F3538" s="104">
        <v>11670</v>
      </c>
      <c r="G3538" s="104">
        <v>0</v>
      </c>
      <c r="H3538" s="113"/>
      <c r="I3538" s="113"/>
      <c r="J3538" s="106"/>
      <c r="K3538" s="107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1707</v>
      </c>
      <c r="B3539" s="111" t="s">
        <v>490</v>
      </c>
      <c r="C3539" s="112" t="s">
        <v>1584</v>
      </c>
      <c r="D3539" s="21">
        <f t="shared" si="110"/>
        <v>23000</v>
      </c>
      <c r="E3539" s="24">
        <f t="shared" si="111"/>
        <v>26000</v>
      </c>
      <c r="F3539" s="104">
        <v>1500</v>
      </c>
      <c r="G3539" s="104">
        <v>1500</v>
      </c>
      <c r="H3539" s="105">
        <v>1500</v>
      </c>
      <c r="I3539" s="105">
        <v>1500</v>
      </c>
      <c r="J3539" s="31">
        <v>1500</v>
      </c>
      <c r="K3539" s="32">
        <v>1500</v>
      </c>
      <c r="L3539" s="105">
        <v>1500</v>
      </c>
      <c r="M3539" s="105">
        <v>6500</v>
      </c>
      <c r="N3539" s="106">
        <v>6500</v>
      </c>
      <c r="O3539" s="107">
        <v>1500</v>
      </c>
      <c r="P3539" s="113">
        <v>1500</v>
      </c>
      <c r="Q3539" s="113">
        <v>3000</v>
      </c>
      <c r="R3539" s="106">
        <v>3000</v>
      </c>
      <c r="S3539" s="107">
        <v>3000</v>
      </c>
      <c r="T3539" s="105">
        <v>3000</v>
      </c>
      <c r="U3539" s="105">
        <v>4500</v>
      </c>
      <c r="V3539" s="106">
        <v>4500</v>
      </c>
      <c r="W3539" s="107">
        <v>4500</v>
      </c>
      <c r="X3539" s="105"/>
      <c r="Y3539" s="105"/>
      <c r="Z3539" s="106"/>
      <c r="AA3539" s="107"/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1707</v>
      </c>
      <c r="B3540" s="111" t="s">
        <v>492</v>
      </c>
      <c r="C3540" s="112" t="s">
        <v>493</v>
      </c>
      <c r="D3540" s="21">
        <f t="shared" si="110"/>
        <v>408100</v>
      </c>
      <c r="E3540" s="24">
        <f t="shared" si="111"/>
        <v>722800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1707</v>
      </c>
      <c r="B3541" s="111" t="s">
        <v>494</v>
      </c>
      <c r="C3541" s="112" t="s">
        <v>495</v>
      </c>
      <c r="D3541" s="21">
        <f t="shared" si="110"/>
        <v>2659500</v>
      </c>
      <c r="E3541" s="24">
        <f t="shared" si="111"/>
        <v>4299900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>
        <v>408100</v>
      </c>
      <c r="K3541" s="107">
        <v>722800</v>
      </c>
      <c r="L3541" s="105">
        <v>94000</v>
      </c>
      <c r="M3541" s="105">
        <v>417400</v>
      </c>
      <c r="N3541" s="106">
        <v>417400</v>
      </c>
      <c r="O3541" s="107">
        <v>395200</v>
      </c>
      <c r="P3541" s="105">
        <v>395200</v>
      </c>
      <c r="Q3541" s="105">
        <v>738500</v>
      </c>
      <c r="R3541" s="106">
        <v>109200</v>
      </c>
      <c r="S3541" s="107">
        <v>395200</v>
      </c>
      <c r="T3541" s="105">
        <v>395200</v>
      </c>
      <c r="U3541" s="105">
        <v>744000</v>
      </c>
      <c r="V3541" s="106">
        <v>432300</v>
      </c>
      <c r="W3541" s="107">
        <v>479000</v>
      </c>
      <c r="X3541" s="105"/>
      <c r="Y3541" s="105"/>
      <c r="Z3541" s="106"/>
      <c r="AA3541" s="107"/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1707</v>
      </c>
      <c r="B3542" s="111" t="s">
        <v>496</v>
      </c>
      <c r="C3542" s="112" t="s">
        <v>497</v>
      </c>
      <c r="D3542" s="21">
        <f t="shared" si="110"/>
        <v>82344.84</v>
      </c>
      <c r="E3542" s="24">
        <f t="shared" si="111"/>
        <v>73624.36</v>
      </c>
      <c r="F3542" s="104"/>
      <c r="G3542" s="104"/>
      <c r="H3542" s="113"/>
      <c r="I3542" s="113"/>
      <c r="J3542" s="106"/>
      <c r="K3542" s="107"/>
      <c r="L3542" s="113"/>
      <c r="M3542" s="113"/>
      <c r="N3542" s="31"/>
      <c r="O3542" s="32"/>
      <c r="P3542" s="105">
        <v>0</v>
      </c>
      <c r="Q3542" s="105">
        <v>1240</v>
      </c>
      <c r="R3542" s="31">
        <v>1240</v>
      </c>
      <c r="S3542" s="32">
        <v>0</v>
      </c>
      <c r="T3542" s="113">
        <v>0</v>
      </c>
      <c r="U3542" s="113">
        <v>4380</v>
      </c>
      <c r="V3542" s="31">
        <v>4380</v>
      </c>
      <c r="W3542" s="32">
        <v>1020</v>
      </c>
      <c r="X3542" s="113"/>
      <c r="Y3542" s="113"/>
      <c r="Z3542" s="31"/>
      <c r="AA3542" s="32"/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1707</v>
      </c>
      <c r="B3543" s="111" t="s">
        <v>498</v>
      </c>
      <c r="C3543" s="112" t="s">
        <v>461</v>
      </c>
      <c r="D3543" s="21">
        <f t="shared" si="110"/>
        <v>593506.52</v>
      </c>
      <c r="E3543" s="24">
        <f t="shared" si="111"/>
        <v>612459.94999999995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31">
        <v>76724.84</v>
      </c>
      <c r="K3543" s="32">
        <v>66984.36</v>
      </c>
      <c r="L3543" s="105">
        <v>66984.36</v>
      </c>
      <c r="M3543" s="105">
        <v>66013.81</v>
      </c>
      <c r="N3543" s="106">
        <v>66013.81</v>
      </c>
      <c r="O3543" s="107">
        <v>73899.360000000001</v>
      </c>
      <c r="P3543" s="113">
        <v>73899.360000000001</v>
      </c>
      <c r="Q3543" s="113">
        <v>75969.679999999993</v>
      </c>
      <c r="R3543" s="106">
        <v>75969.679999999993</v>
      </c>
      <c r="S3543" s="107">
        <v>75969.679999999993</v>
      </c>
      <c r="T3543" s="105">
        <v>75969.679999999993</v>
      </c>
      <c r="U3543" s="105">
        <v>79301.179999999993</v>
      </c>
      <c r="V3543" s="106">
        <v>79301.179999999993</v>
      </c>
      <c r="W3543" s="107">
        <v>87856.56</v>
      </c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1707</v>
      </c>
      <c r="B3544" s="111" t="s">
        <v>499</v>
      </c>
      <c r="C3544" s="112" t="s">
        <v>500</v>
      </c>
      <c r="D3544" s="21">
        <f t="shared" si="110"/>
        <v>0</v>
      </c>
      <c r="E3544" s="24">
        <f t="shared" si="111"/>
        <v>0</v>
      </c>
      <c r="F3544" s="104"/>
      <c r="G3544" s="104"/>
      <c r="H3544" s="113"/>
      <c r="I3544" s="113"/>
      <c r="J3544" s="106"/>
      <c r="K3544" s="107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1707</v>
      </c>
      <c r="B3545" s="111" t="s">
        <v>501</v>
      </c>
      <c r="C3545" s="112" t="s">
        <v>502</v>
      </c>
      <c r="D3545" s="21">
        <f t="shared" si="110"/>
        <v>76.17</v>
      </c>
      <c r="E3545" s="24">
        <f t="shared" si="111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1707</v>
      </c>
      <c r="B3546" s="111" t="s">
        <v>503</v>
      </c>
      <c r="C3546" s="112" t="s">
        <v>504</v>
      </c>
      <c r="D3546" s="21">
        <f t="shared" si="110"/>
        <v>2589.4899999999998</v>
      </c>
      <c r="E3546" s="24">
        <f t="shared" si="111"/>
        <v>9140</v>
      </c>
      <c r="F3546" s="104">
        <v>0</v>
      </c>
      <c r="G3546" s="104">
        <v>0</v>
      </c>
      <c r="H3546" s="113">
        <v>152.32</v>
      </c>
      <c r="I3546" s="113">
        <v>0</v>
      </c>
      <c r="J3546" s="31">
        <v>76.17</v>
      </c>
      <c r="K3546" s="32">
        <v>0</v>
      </c>
      <c r="L3546" s="113">
        <v>76.17</v>
      </c>
      <c r="M3546" s="113">
        <v>3656</v>
      </c>
      <c r="N3546" s="31">
        <v>76.16</v>
      </c>
      <c r="O3546" s="32">
        <v>3656</v>
      </c>
      <c r="P3546" s="113">
        <v>913.93</v>
      </c>
      <c r="Q3546" s="113">
        <v>1828</v>
      </c>
      <c r="R3546" s="31">
        <v>456.97</v>
      </c>
      <c r="S3546" s="32">
        <v>0</v>
      </c>
      <c r="T3546" s="113">
        <v>456.97</v>
      </c>
      <c r="U3546" s="113">
        <v>0</v>
      </c>
      <c r="V3546" s="31">
        <v>456.97</v>
      </c>
      <c r="W3546" s="32">
        <v>0</v>
      </c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1707</v>
      </c>
      <c r="B3547" s="111" t="s">
        <v>505</v>
      </c>
      <c r="C3547" s="112" t="s">
        <v>506</v>
      </c>
      <c r="D3547" s="21">
        <f t="shared" si="110"/>
        <v>8800</v>
      </c>
      <c r="E3547" s="24">
        <f t="shared" si="111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1707</v>
      </c>
      <c r="B3548" s="111" t="s">
        <v>507</v>
      </c>
      <c r="C3548" s="112" t="s">
        <v>508</v>
      </c>
      <c r="D3548" s="21">
        <f t="shared" si="110"/>
        <v>47054.8</v>
      </c>
      <c r="E3548" s="24">
        <f t="shared" si="111"/>
        <v>69317</v>
      </c>
      <c r="F3548" s="104">
        <v>4632</v>
      </c>
      <c r="G3548" s="104">
        <v>0</v>
      </c>
      <c r="H3548" s="113">
        <v>0</v>
      </c>
      <c r="I3548" s="113">
        <v>0</v>
      </c>
      <c r="J3548" s="31">
        <v>8800</v>
      </c>
      <c r="K3548" s="32">
        <v>0</v>
      </c>
      <c r="L3548" s="113">
        <v>0</v>
      </c>
      <c r="M3548" s="113">
        <v>32257</v>
      </c>
      <c r="N3548" s="31">
        <v>0</v>
      </c>
      <c r="O3548" s="32">
        <v>0</v>
      </c>
      <c r="P3548" s="113">
        <v>0</v>
      </c>
      <c r="Q3548" s="113">
        <v>37060</v>
      </c>
      <c r="R3548" s="31">
        <v>10000</v>
      </c>
      <c r="S3548" s="32">
        <v>0</v>
      </c>
      <c r="T3548" s="113">
        <v>0</v>
      </c>
      <c r="U3548" s="113">
        <v>0</v>
      </c>
      <c r="V3548" s="31">
        <v>32422.799999999999</v>
      </c>
      <c r="W3548" s="32">
        <v>0</v>
      </c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1707</v>
      </c>
      <c r="B3549" s="111" t="s">
        <v>509</v>
      </c>
      <c r="C3549" s="112" t="s">
        <v>510</v>
      </c>
      <c r="D3549" s="21">
        <f t="shared" si="110"/>
        <v>206714.47</v>
      </c>
      <c r="E3549" s="24">
        <f t="shared" si="111"/>
        <v>206714.47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1707</v>
      </c>
      <c r="B3550" s="111" t="s">
        <v>511</v>
      </c>
      <c r="C3550" s="112" t="s">
        <v>512</v>
      </c>
      <c r="D3550" s="21">
        <f t="shared" si="110"/>
        <v>0</v>
      </c>
      <c r="E3550" s="24">
        <f t="shared" si="111"/>
        <v>0</v>
      </c>
      <c r="F3550" s="104"/>
      <c r="G3550" s="104"/>
      <c r="H3550" s="113"/>
      <c r="I3550" s="113"/>
      <c r="J3550" s="31">
        <v>206714.47</v>
      </c>
      <c r="K3550" s="32">
        <v>206714.47</v>
      </c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1707</v>
      </c>
      <c r="B3551" s="111" t="s">
        <v>513</v>
      </c>
      <c r="C3551" s="112" t="s">
        <v>514</v>
      </c>
      <c r="D3551" s="21">
        <f t="shared" si="110"/>
        <v>0</v>
      </c>
      <c r="E3551" s="24">
        <f t="shared" si="111"/>
        <v>0</v>
      </c>
      <c r="F3551" s="104"/>
      <c r="G3551" s="104"/>
      <c r="H3551" s="105"/>
      <c r="I3551" s="105"/>
      <c r="J3551" s="31"/>
      <c r="K3551" s="32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1707</v>
      </c>
      <c r="B3552" s="111" t="s">
        <v>515</v>
      </c>
      <c r="C3552" s="112" t="s">
        <v>516</v>
      </c>
      <c r="D3552" s="21">
        <f t="shared" si="110"/>
        <v>21000</v>
      </c>
      <c r="E3552" s="24">
        <f t="shared" si="111"/>
        <v>11000</v>
      </c>
      <c r="F3552" s="104">
        <v>0</v>
      </c>
      <c r="G3552" s="104">
        <v>0</v>
      </c>
      <c r="H3552" s="113">
        <v>10000</v>
      </c>
      <c r="I3552" s="113">
        <v>0</v>
      </c>
      <c r="J3552" s="106"/>
      <c r="K3552" s="107"/>
      <c r="L3552" s="113">
        <v>0</v>
      </c>
      <c r="M3552" s="113">
        <v>6000</v>
      </c>
      <c r="N3552" s="31">
        <v>6000</v>
      </c>
      <c r="O3552" s="32">
        <v>0</v>
      </c>
      <c r="P3552" s="105"/>
      <c r="Q3552" s="105"/>
      <c r="R3552" s="31"/>
      <c r="S3552" s="32"/>
      <c r="T3552" s="113">
        <v>0</v>
      </c>
      <c r="U3552" s="113">
        <v>5000</v>
      </c>
      <c r="V3552" s="31">
        <v>5000</v>
      </c>
      <c r="W3552" s="32">
        <v>0</v>
      </c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1707</v>
      </c>
      <c r="B3553" s="111" t="s">
        <v>517</v>
      </c>
      <c r="C3553" s="112" t="s">
        <v>518</v>
      </c>
      <c r="D3553" s="21">
        <f t="shared" si="110"/>
        <v>17793.12</v>
      </c>
      <c r="E3553" s="24">
        <f t="shared" si="111"/>
        <v>27127.46</v>
      </c>
      <c r="F3553" s="104"/>
      <c r="G3553" s="104"/>
      <c r="H3553" s="105"/>
      <c r="I3553" s="105"/>
      <c r="J3553" s="31"/>
      <c r="K3553" s="32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1707</v>
      </c>
      <c r="B3554" s="111" t="s">
        <v>519</v>
      </c>
      <c r="C3554" s="112" t="s">
        <v>520</v>
      </c>
      <c r="D3554" s="21">
        <f t="shared" si="110"/>
        <v>222726.97999999998</v>
      </c>
      <c r="E3554" s="24">
        <f t="shared" si="111"/>
        <v>210434.8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106">
        <v>17793.12</v>
      </c>
      <c r="K3554" s="107">
        <v>27127.46</v>
      </c>
      <c r="L3554" s="113">
        <v>27127.46</v>
      </c>
      <c r="M3554" s="113">
        <v>19684.38</v>
      </c>
      <c r="N3554" s="31">
        <v>19684.38</v>
      </c>
      <c r="O3554" s="32">
        <v>36677.72</v>
      </c>
      <c r="P3554" s="105">
        <v>36677.72</v>
      </c>
      <c r="Q3554" s="105">
        <v>26481</v>
      </c>
      <c r="R3554" s="31">
        <v>26481</v>
      </c>
      <c r="S3554" s="32">
        <v>40220.21</v>
      </c>
      <c r="T3554" s="113">
        <v>40220.21</v>
      </c>
      <c r="U3554" s="113">
        <v>19985.36</v>
      </c>
      <c r="V3554" s="31">
        <v>19985.36</v>
      </c>
      <c r="W3554" s="32">
        <v>19565.63</v>
      </c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1707</v>
      </c>
      <c r="B3555" s="111" t="s">
        <v>521</v>
      </c>
      <c r="C3555" s="112" t="s">
        <v>1585</v>
      </c>
      <c r="D3555" s="21">
        <f t="shared" si="110"/>
        <v>15940.800000000001</v>
      </c>
      <c r="E3555" s="24">
        <f t="shared" si="111"/>
        <v>15940.800000000001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>
        <v>1992.6</v>
      </c>
      <c r="K3555" s="32">
        <v>1992.6</v>
      </c>
      <c r="L3555" s="113">
        <v>1992.6</v>
      </c>
      <c r="M3555" s="113">
        <v>1992.6</v>
      </c>
      <c r="N3555" s="31">
        <v>1992.6</v>
      </c>
      <c r="O3555" s="32">
        <v>1992.6</v>
      </c>
      <c r="P3555" s="113">
        <v>1992.6</v>
      </c>
      <c r="Q3555" s="113">
        <v>1992.6</v>
      </c>
      <c r="R3555" s="31">
        <v>1992.6</v>
      </c>
      <c r="S3555" s="32">
        <v>1992.6</v>
      </c>
      <c r="T3555" s="113">
        <v>1992.6</v>
      </c>
      <c r="U3555" s="113">
        <v>1992.6</v>
      </c>
      <c r="V3555" s="31">
        <v>1992.6</v>
      </c>
      <c r="W3555" s="32">
        <v>1992.6</v>
      </c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1707</v>
      </c>
      <c r="B3556" s="111" t="s">
        <v>522</v>
      </c>
      <c r="C3556" s="112" t="s">
        <v>1586</v>
      </c>
      <c r="D3556" s="21">
        <f t="shared" si="110"/>
        <v>6716</v>
      </c>
      <c r="E3556" s="24">
        <f t="shared" si="111"/>
        <v>15350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1707</v>
      </c>
      <c r="B3557" s="111" t="s">
        <v>523</v>
      </c>
      <c r="C3557" s="112" t="s">
        <v>1667</v>
      </c>
      <c r="D3557" s="21">
        <f t="shared" si="110"/>
        <v>87821</v>
      </c>
      <c r="E3557" s="24">
        <f t="shared" si="111"/>
        <v>81585</v>
      </c>
      <c r="F3557" s="104">
        <v>6564</v>
      </c>
      <c r="G3557" s="104">
        <v>6771</v>
      </c>
      <c r="H3557" s="105">
        <v>6771</v>
      </c>
      <c r="I3557" s="105">
        <v>6771</v>
      </c>
      <c r="J3557" s="31">
        <v>6716</v>
      </c>
      <c r="K3557" s="32">
        <v>15350</v>
      </c>
      <c r="L3557" s="105">
        <v>16950</v>
      </c>
      <c r="M3557" s="105">
        <v>11190</v>
      </c>
      <c r="N3557" s="106">
        <v>11268</v>
      </c>
      <c r="O3557" s="107">
        <v>4084</v>
      </c>
      <c r="P3557" s="113">
        <v>1816</v>
      </c>
      <c r="Q3557" s="113">
        <v>1816</v>
      </c>
      <c r="R3557" s="106">
        <v>2069</v>
      </c>
      <c r="S3557" s="107">
        <v>16513</v>
      </c>
      <c r="T3557" s="105">
        <v>20939</v>
      </c>
      <c r="U3557" s="105">
        <v>20939</v>
      </c>
      <c r="V3557" s="106">
        <v>21444</v>
      </c>
      <c r="W3557" s="107">
        <v>13501</v>
      </c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1707</v>
      </c>
      <c r="B3558" s="111" t="s">
        <v>524</v>
      </c>
      <c r="C3558" s="112" t="s">
        <v>525</v>
      </c>
      <c r="D3558" s="21">
        <f t="shared" si="110"/>
        <v>12218438.609999999</v>
      </c>
      <c r="E3558" s="24">
        <f t="shared" si="111"/>
        <v>12218438.609999999</v>
      </c>
      <c r="F3558" s="104"/>
      <c r="G3558" s="104"/>
      <c r="H3558" s="113">
        <v>6199112.5300000003</v>
      </c>
      <c r="I3558" s="113">
        <v>6199112.5300000003</v>
      </c>
      <c r="J3558" s="106"/>
      <c r="K3558" s="107"/>
      <c r="L3558" s="113">
        <v>2993513.05</v>
      </c>
      <c r="M3558" s="113">
        <v>2993513.05</v>
      </c>
      <c r="N3558" s="31">
        <v>2993513.03</v>
      </c>
      <c r="O3558" s="32">
        <v>2993513.03</v>
      </c>
      <c r="P3558" s="105"/>
      <c r="Q3558" s="105"/>
      <c r="R3558" s="31">
        <v>0</v>
      </c>
      <c r="S3558" s="32">
        <v>21550</v>
      </c>
      <c r="T3558" s="113">
        <v>21550</v>
      </c>
      <c r="U3558" s="113">
        <v>10750</v>
      </c>
      <c r="V3558" s="31">
        <v>10750</v>
      </c>
      <c r="W3558" s="32">
        <v>0</v>
      </c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1707</v>
      </c>
      <c r="B3559" s="111" t="s">
        <v>526</v>
      </c>
      <c r="C3559" s="112" t="s">
        <v>527</v>
      </c>
      <c r="D3559" s="21">
        <f t="shared" si="110"/>
        <v>46482.27</v>
      </c>
      <c r="E3559" s="24">
        <f t="shared" si="111"/>
        <v>0</v>
      </c>
      <c r="F3559" s="104"/>
      <c r="G3559" s="104"/>
      <c r="H3559" s="105"/>
      <c r="I3559" s="105"/>
      <c r="J3559" s="31"/>
      <c r="K3559" s="32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1707</v>
      </c>
      <c r="B3560" s="111" t="s">
        <v>528</v>
      </c>
      <c r="C3560" s="112" t="s">
        <v>529</v>
      </c>
      <c r="D3560" s="21">
        <f t="shared" si="110"/>
        <v>687107.50000000012</v>
      </c>
      <c r="E3560" s="24">
        <f t="shared" si="111"/>
        <v>1100000</v>
      </c>
      <c r="F3560" s="104"/>
      <c r="G3560" s="104"/>
      <c r="H3560" s="113">
        <v>113592.57</v>
      </c>
      <c r="I3560" s="113">
        <v>500000</v>
      </c>
      <c r="J3560" s="106">
        <v>46482.27</v>
      </c>
      <c r="K3560" s="107">
        <v>0</v>
      </c>
      <c r="L3560" s="113">
        <v>82296.539999999994</v>
      </c>
      <c r="M3560" s="113">
        <v>300000</v>
      </c>
      <c r="N3560" s="31">
        <v>51932.7</v>
      </c>
      <c r="O3560" s="32">
        <v>300000</v>
      </c>
      <c r="P3560" s="105">
        <v>86746.25</v>
      </c>
      <c r="Q3560" s="105">
        <v>0</v>
      </c>
      <c r="R3560" s="31">
        <v>85952.84</v>
      </c>
      <c r="S3560" s="32">
        <v>0</v>
      </c>
      <c r="T3560" s="113">
        <v>82252.179999999993</v>
      </c>
      <c r="U3560" s="113">
        <v>0</v>
      </c>
      <c r="V3560" s="31">
        <v>34804.42</v>
      </c>
      <c r="W3560" s="32">
        <v>0</v>
      </c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1707</v>
      </c>
      <c r="B3561" s="111" t="s">
        <v>530</v>
      </c>
      <c r="C3561" s="112" t="s">
        <v>531</v>
      </c>
      <c r="D3561" s="21">
        <f t="shared" si="110"/>
        <v>2910580</v>
      </c>
      <c r="E3561" s="24">
        <f t="shared" si="111"/>
        <v>3200000</v>
      </c>
      <c r="F3561" s="104"/>
      <c r="G3561" s="104"/>
      <c r="H3561" s="113">
        <v>252394</v>
      </c>
      <c r="I3561" s="113">
        <v>1000000</v>
      </c>
      <c r="J3561" s="31">
        <v>149530</v>
      </c>
      <c r="K3561" s="32">
        <v>0</v>
      </c>
      <c r="L3561" s="113">
        <v>1082580</v>
      </c>
      <c r="M3561" s="113">
        <v>1500000</v>
      </c>
      <c r="N3561" s="31">
        <v>117230</v>
      </c>
      <c r="O3561" s="32">
        <v>700000</v>
      </c>
      <c r="P3561" s="113">
        <v>117230</v>
      </c>
      <c r="Q3561" s="113">
        <v>0</v>
      </c>
      <c r="R3561" s="31">
        <v>1082480</v>
      </c>
      <c r="S3561" s="32">
        <v>0</v>
      </c>
      <c r="T3561" s="113">
        <v>130037</v>
      </c>
      <c r="U3561" s="113">
        <v>0</v>
      </c>
      <c r="V3561" s="31">
        <v>128629</v>
      </c>
      <c r="W3561" s="32">
        <v>0</v>
      </c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1707</v>
      </c>
      <c r="B3562" s="111" t="s">
        <v>532</v>
      </c>
      <c r="C3562" s="112" t="s">
        <v>533</v>
      </c>
      <c r="D3562" s="21">
        <f t="shared" si="110"/>
        <v>200000</v>
      </c>
      <c r="E3562" s="24">
        <f t="shared" si="111"/>
        <v>200000</v>
      </c>
      <c r="F3562" s="104"/>
      <c r="G3562" s="104"/>
      <c r="H3562" s="105"/>
      <c r="I3562" s="105"/>
      <c r="J3562" s="31"/>
      <c r="K3562" s="32"/>
      <c r="L3562" s="105">
        <v>200000</v>
      </c>
      <c r="M3562" s="105">
        <v>200000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1707</v>
      </c>
      <c r="B3563" s="111" t="s">
        <v>534</v>
      </c>
      <c r="C3563" s="112" t="s">
        <v>535</v>
      </c>
      <c r="D3563" s="21">
        <f t="shared" si="110"/>
        <v>0</v>
      </c>
      <c r="E3563" s="24">
        <f t="shared" si="111"/>
        <v>0</v>
      </c>
      <c r="F3563" s="104"/>
      <c r="G3563" s="104"/>
      <c r="H3563" s="113"/>
      <c r="I3563" s="113"/>
      <c r="J3563" s="106"/>
      <c r="K3563" s="107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1707</v>
      </c>
      <c r="B3564" s="111" t="s">
        <v>536</v>
      </c>
      <c r="C3564" s="112" t="s">
        <v>537</v>
      </c>
      <c r="D3564" s="21">
        <f t="shared" si="110"/>
        <v>0</v>
      </c>
      <c r="E3564" s="24">
        <f t="shared" si="11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1707</v>
      </c>
      <c r="B3565" s="111" t="s">
        <v>538</v>
      </c>
      <c r="C3565" s="112" t="s">
        <v>1668</v>
      </c>
      <c r="D3565" s="21">
        <f t="shared" si="110"/>
        <v>100</v>
      </c>
      <c r="E3565" s="24">
        <f t="shared" si="111"/>
        <v>1300</v>
      </c>
      <c r="F3565" s="104"/>
      <c r="G3565" s="104"/>
      <c r="H3565" s="113"/>
      <c r="I3565" s="113"/>
      <c r="J3565" s="31"/>
      <c r="K3565" s="32"/>
      <c r="L3565" s="113">
        <v>0</v>
      </c>
      <c r="M3565" s="113">
        <v>520</v>
      </c>
      <c r="N3565" s="31">
        <v>40</v>
      </c>
      <c r="O3565" s="32">
        <v>520</v>
      </c>
      <c r="P3565" s="113">
        <v>60</v>
      </c>
      <c r="Q3565" s="113">
        <v>260</v>
      </c>
      <c r="R3565" s="31">
        <v>0</v>
      </c>
      <c r="S3565" s="32">
        <v>0</v>
      </c>
      <c r="T3565" s="113">
        <v>0</v>
      </c>
      <c r="U3565" s="113">
        <v>0</v>
      </c>
      <c r="V3565" s="31">
        <v>0</v>
      </c>
      <c r="W3565" s="32">
        <v>0</v>
      </c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1707</v>
      </c>
      <c r="B3566" s="111" t="s">
        <v>539</v>
      </c>
      <c r="C3566" s="112" t="s">
        <v>540</v>
      </c>
      <c r="D3566" s="21">
        <f t="shared" si="110"/>
        <v>3500</v>
      </c>
      <c r="E3566" s="24">
        <f t="shared" si="111"/>
        <v>3500</v>
      </c>
      <c r="F3566" s="104"/>
      <c r="G3566" s="104"/>
      <c r="H3566" s="105"/>
      <c r="I3566" s="105"/>
      <c r="J3566" s="31"/>
      <c r="K3566" s="32"/>
      <c r="L3566" s="105">
        <v>0</v>
      </c>
      <c r="M3566" s="105">
        <v>1400</v>
      </c>
      <c r="N3566" s="106">
        <v>1400</v>
      </c>
      <c r="O3566" s="107">
        <v>1400</v>
      </c>
      <c r="P3566" s="113">
        <v>2100</v>
      </c>
      <c r="Q3566" s="113">
        <v>700</v>
      </c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1707</v>
      </c>
      <c r="B3567" s="111" t="s">
        <v>541</v>
      </c>
      <c r="C3567" s="112" t="s">
        <v>542</v>
      </c>
      <c r="D3567" s="21">
        <f t="shared" si="110"/>
        <v>0</v>
      </c>
      <c r="E3567" s="24">
        <f t="shared" si="111"/>
        <v>2060</v>
      </c>
      <c r="F3567" s="104"/>
      <c r="G3567" s="104"/>
      <c r="H3567" s="105"/>
      <c r="I3567" s="105"/>
      <c r="J3567" s="106"/>
      <c r="K3567" s="107"/>
      <c r="L3567" s="105">
        <v>0</v>
      </c>
      <c r="M3567" s="105">
        <v>824</v>
      </c>
      <c r="N3567" s="106">
        <v>0</v>
      </c>
      <c r="O3567" s="107">
        <v>824</v>
      </c>
      <c r="P3567" s="105">
        <v>0</v>
      </c>
      <c r="Q3567" s="105">
        <v>412</v>
      </c>
      <c r="R3567" s="106">
        <v>0</v>
      </c>
      <c r="S3567" s="107">
        <v>0</v>
      </c>
      <c r="T3567" s="105">
        <v>0</v>
      </c>
      <c r="U3567" s="105">
        <v>0</v>
      </c>
      <c r="V3567" s="106">
        <v>0</v>
      </c>
      <c r="W3567" s="107">
        <v>0</v>
      </c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1707</v>
      </c>
      <c r="B3568" s="111" t="s">
        <v>543</v>
      </c>
      <c r="C3568" s="112" t="s">
        <v>544</v>
      </c>
      <c r="D3568" s="21">
        <f t="shared" si="110"/>
        <v>0</v>
      </c>
      <c r="E3568" s="24">
        <f t="shared" si="111"/>
        <v>0</v>
      </c>
      <c r="F3568" s="104"/>
      <c r="G3568" s="104"/>
      <c r="H3568" s="113"/>
      <c r="I3568" s="113"/>
      <c r="J3568" s="106"/>
      <c r="K3568" s="107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1707</v>
      </c>
      <c r="B3569" s="111" t="s">
        <v>545</v>
      </c>
      <c r="C3569" s="112" t="s">
        <v>546</v>
      </c>
      <c r="D3569" s="21">
        <f t="shared" si="110"/>
        <v>0</v>
      </c>
      <c r="E3569" s="24">
        <f t="shared" si="11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1707</v>
      </c>
      <c r="B3570" s="111" t="s">
        <v>547</v>
      </c>
      <c r="C3570" s="112" t="s">
        <v>548</v>
      </c>
      <c r="D3570" s="21">
        <f t="shared" si="110"/>
        <v>0</v>
      </c>
      <c r="E3570" s="24">
        <f t="shared" si="111"/>
        <v>0</v>
      </c>
      <c r="F3570" s="104"/>
      <c r="G3570" s="104"/>
      <c r="H3570" s="105"/>
      <c r="I3570" s="105"/>
      <c r="J3570" s="31"/>
      <c r="K3570" s="32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1707</v>
      </c>
      <c r="B3571" s="111" t="s">
        <v>549</v>
      </c>
      <c r="C3571" s="112" t="s">
        <v>550</v>
      </c>
      <c r="D3571" s="21">
        <f t="shared" si="110"/>
        <v>0</v>
      </c>
      <c r="E3571" s="24">
        <f t="shared" si="111"/>
        <v>24850</v>
      </c>
      <c r="F3571" s="104">
        <v>0</v>
      </c>
      <c r="G3571" s="104">
        <v>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0</v>
      </c>
      <c r="R3571" s="106">
        <v>0</v>
      </c>
      <c r="S3571" s="107">
        <v>0</v>
      </c>
      <c r="T3571" s="105">
        <v>0</v>
      </c>
      <c r="U3571" s="105">
        <v>0</v>
      </c>
      <c r="V3571" s="106">
        <v>0</v>
      </c>
      <c r="W3571" s="107">
        <v>24850</v>
      </c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1707</v>
      </c>
      <c r="B3572" s="111" t="s">
        <v>551</v>
      </c>
      <c r="C3572" s="112" t="s">
        <v>552</v>
      </c>
      <c r="D3572" s="21">
        <f t="shared" si="110"/>
        <v>0</v>
      </c>
      <c r="E3572" s="24">
        <f t="shared" si="111"/>
        <v>0</v>
      </c>
      <c r="F3572" s="104"/>
      <c r="G3572" s="104"/>
      <c r="H3572" s="113"/>
      <c r="I3572" s="113"/>
      <c r="J3572" s="106"/>
      <c r="K3572" s="107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1707</v>
      </c>
      <c r="B3573" s="111" t="s">
        <v>553</v>
      </c>
      <c r="C3573" s="112" t="s">
        <v>554</v>
      </c>
      <c r="D3573" s="21">
        <f t="shared" si="110"/>
        <v>0</v>
      </c>
      <c r="E3573" s="24">
        <f t="shared" si="11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1707</v>
      </c>
      <c r="B3574" s="111" t="s">
        <v>555</v>
      </c>
      <c r="C3574" s="112" t="s">
        <v>556</v>
      </c>
      <c r="D3574" s="21">
        <f t="shared" si="110"/>
        <v>0</v>
      </c>
      <c r="E3574" s="24">
        <f t="shared" si="11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1707</v>
      </c>
      <c r="B3575" s="111" t="s">
        <v>557</v>
      </c>
      <c r="C3575" s="112" t="s">
        <v>558</v>
      </c>
      <c r="D3575" s="21">
        <f t="shared" si="110"/>
        <v>0</v>
      </c>
      <c r="E3575" s="24">
        <f t="shared" si="11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1707</v>
      </c>
      <c r="B3576" s="111" t="s">
        <v>559</v>
      </c>
      <c r="C3576" s="112" t="s">
        <v>560</v>
      </c>
      <c r="D3576" s="21">
        <f t="shared" si="110"/>
        <v>0</v>
      </c>
      <c r="E3576" s="24">
        <f t="shared" si="11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1707</v>
      </c>
      <c r="B3577" s="111" t="s">
        <v>561</v>
      </c>
      <c r="C3577" s="112" t="s">
        <v>562</v>
      </c>
      <c r="D3577" s="21">
        <f t="shared" si="110"/>
        <v>0</v>
      </c>
      <c r="E3577" s="24">
        <f t="shared" si="11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1707</v>
      </c>
      <c r="B3578" s="111" t="s">
        <v>563</v>
      </c>
      <c r="C3578" s="112" t="s">
        <v>564</v>
      </c>
      <c r="D3578" s="21">
        <f t="shared" si="110"/>
        <v>0</v>
      </c>
      <c r="E3578" s="24">
        <f t="shared" si="111"/>
        <v>0</v>
      </c>
      <c r="F3578" s="104"/>
      <c r="G3578" s="104"/>
      <c r="H3578" s="105"/>
      <c r="I3578" s="105"/>
      <c r="J3578" s="31"/>
      <c r="K3578" s="32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1707</v>
      </c>
      <c r="B3579" s="111" t="s">
        <v>565</v>
      </c>
      <c r="C3579" s="112" t="s">
        <v>566</v>
      </c>
      <c r="D3579" s="21">
        <f t="shared" si="110"/>
        <v>0</v>
      </c>
      <c r="E3579" s="24">
        <f t="shared" si="111"/>
        <v>0</v>
      </c>
      <c r="F3579" s="104"/>
      <c r="G3579" s="104"/>
      <c r="H3579" s="113"/>
      <c r="I3579" s="113"/>
      <c r="J3579" s="106"/>
      <c r="K3579" s="107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1707</v>
      </c>
      <c r="B3580" s="111" t="s">
        <v>567</v>
      </c>
      <c r="C3580" s="112" t="s">
        <v>568</v>
      </c>
      <c r="D3580" s="21">
        <f t="shared" si="110"/>
        <v>0</v>
      </c>
      <c r="E3580" s="24">
        <f t="shared" si="11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1707</v>
      </c>
      <c r="B3581" s="111" t="s">
        <v>569</v>
      </c>
      <c r="C3581" s="112" t="s">
        <v>570</v>
      </c>
      <c r="D3581" s="21">
        <f t="shared" si="110"/>
        <v>375660.53</v>
      </c>
      <c r="E3581" s="24">
        <f t="shared" si="11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31">
        <v>0</v>
      </c>
      <c r="K3581" s="32">
        <v>0</v>
      </c>
      <c r="L3581" s="105">
        <v>0</v>
      </c>
      <c r="M3581" s="105">
        <v>0</v>
      </c>
      <c r="N3581" s="106">
        <v>0</v>
      </c>
      <c r="O3581" s="107">
        <v>0</v>
      </c>
      <c r="P3581" s="113">
        <v>106000</v>
      </c>
      <c r="Q3581" s="113">
        <v>0</v>
      </c>
      <c r="R3581" s="106">
        <v>0</v>
      </c>
      <c r="S3581" s="107">
        <v>0</v>
      </c>
      <c r="T3581" s="105">
        <v>0</v>
      </c>
      <c r="U3581" s="105">
        <v>0</v>
      </c>
      <c r="V3581" s="106">
        <v>0</v>
      </c>
      <c r="W3581" s="107">
        <v>0</v>
      </c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1707</v>
      </c>
      <c r="B3582" s="111" t="s">
        <v>571</v>
      </c>
      <c r="C3582" s="112" t="s">
        <v>572</v>
      </c>
      <c r="D3582" s="21">
        <f t="shared" si="110"/>
        <v>9735.61</v>
      </c>
      <c r="E3582" s="24">
        <f t="shared" si="11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106">
        <v>2360.5300000000002</v>
      </c>
      <c r="K3582" s="107">
        <v>0</v>
      </c>
      <c r="L3582" s="113">
        <v>5014.55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1707</v>
      </c>
      <c r="B3583" s="111" t="s">
        <v>573</v>
      </c>
      <c r="C3583" s="112" t="s">
        <v>574</v>
      </c>
      <c r="D3583" s="21">
        <f t="shared" si="110"/>
        <v>0</v>
      </c>
      <c r="E3583" s="24">
        <f t="shared" si="111"/>
        <v>0</v>
      </c>
      <c r="F3583" s="104"/>
      <c r="G3583" s="104"/>
      <c r="H3583" s="105"/>
      <c r="I3583" s="105"/>
      <c r="J3583" s="31"/>
      <c r="K3583" s="32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1707</v>
      </c>
      <c r="B3584" s="111" t="s">
        <v>575</v>
      </c>
      <c r="C3584" s="112" t="s">
        <v>576</v>
      </c>
      <c r="D3584" s="21">
        <f t="shared" si="110"/>
        <v>0</v>
      </c>
      <c r="E3584" s="24">
        <f t="shared" si="11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1707</v>
      </c>
      <c r="B3585" s="111" t="s">
        <v>577</v>
      </c>
      <c r="C3585" s="112" t="s">
        <v>1587</v>
      </c>
      <c r="D3585" s="21">
        <f t="shared" si="110"/>
        <v>0</v>
      </c>
      <c r="E3585" s="24">
        <f t="shared" si="11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1707</v>
      </c>
      <c r="B3586" s="111" t="s">
        <v>578</v>
      </c>
      <c r="C3586" s="112" t="s">
        <v>579</v>
      </c>
      <c r="D3586" s="21">
        <f t="shared" si="110"/>
        <v>19600.82</v>
      </c>
      <c r="E3586" s="24">
        <f t="shared" si="111"/>
        <v>2500</v>
      </c>
      <c r="F3586" s="104">
        <v>0</v>
      </c>
      <c r="G3586" s="104">
        <v>0</v>
      </c>
      <c r="H3586" s="113">
        <v>0</v>
      </c>
      <c r="I3586" s="113">
        <v>0</v>
      </c>
      <c r="J3586" s="106">
        <v>0</v>
      </c>
      <c r="K3586" s="107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1707</v>
      </c>
      <c r="B3587" s="111" t="s">
        <v>580</v>
      </c>
      <c r="C3587" s="112" t="s">
        <v>581</v>
      </c>
      <c r="D3587" s="21">
        <f t="shared" ref="D3587:D3650" si="112">F3587+H3587+J3588+L3587+N3587+P3587+R3587+T3587+V3587+X3587+Z3587+AB3587</f>
        <v>137724.22</v>
      </c>
      <c r="E3587" s="24">
        <f t="shared" ref="E3587:E3650" si="113">G3587+I3587+K3588+M3587+O3587+Q3587+S3587+U3587+W3587+Y3587+AA3587+AC3587</f>
        <v>460347.58000000007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>
        <v>19600.82</v>
      </c>
      <c r="K3587" s="32">
        <v>2500</v>
      </c>
      <c r="L3587" s="113">
        <v>92613.25</v>
      </c>
      <c r="M3587" s="113">
        <v>52500.14</v>
      </c>
      <c r="N3587" s="31">
        <v>18960</v>
      </c>
      <c r="O3587" s="32">
        <v>1000</v>
      </c>
      <c r="P3587" s="113">
        <v>26051.72</v>
      </c>
      <c r="Q3587" s="113">
        <v>18667.64</v>
      </c>
      <c r="R3587" s="31">
        <v>0</v>
      </c>
      <c r="S3587" s="32">
        <v>0</v>
      </c>
      <c r="T3587" s="113">
        <v>0</v>
      </c>
      <c r="U3587" s="113">
        <v>11100</v>
      </c>
      <c r="V3587" s="31">
        <v>0</v>
      </c>
      <c r="W3587" s="32">
        <v>600</v>
      </c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1707</v>
      </c>
      <c r="B3588" s="111" t="s">
        <v>582</v>
      </c>
      <c r="C3588" s="112" t="s">
        <v>1588</v>
      </c>
      <c r="D3588" s="21">
        <f t="shared" si="112"/>
        <v>32342.21</v>
      </c>
      <c r="E3588" s="24">
        <f t="shared" si="113"/>
        <v>0</v>
      </c>
      <c r="F3588" s="104"/>
      <c r="G3588" s="104"/>
      <c r="H3588" s="113">
        <v>32342.21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>
        <v>0</v>
      </c>
      <c r="S3588" s="32">
        <v>0</v>
      </c>
      <c r="T3588" s="113">
        <v>0</v>
      </c>
      <c r="U3588" s="113">
        <v>0</v>
      </c>
      <c r="V3588" s="31">
        <v>0</v>
      </c>
      <c r="W3588" s="32">
        <v>0</v>
      </c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1707</v>
      </c>
      <c r="B3589" s="111" t="s">
        <v>583</v>
      </c>
      <c r="C3589" s="112" t="s">
        <v>584</v>
      </c>
      <c r="D3589" s="21">
        <f t="shared" si="112"/>
        <v>0</v>
      </c>
      <c r="E3589" s="24">
        <f t="shared" si="113"/>
        <v>0</v>
      </c>
      <c r="F3589" s="104">
        <v>0</v>
      </c>
      <c r="G3589" s="104">
        <v>0</v>
      </c>
      <c r="H3589" s="105">
        <v>0</v>
      </c>
      <c r="I3589" s="105">
        <v>0</v>
      </c>
      <c r="J3589" s="31">
        <v>0</v>
      </c>
      <c r="K3589" s="32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1707</v>
      </c>
      <c r="B3590" s="111" t="s">
        <v>585</v>
      </c>
      <c r="C3590" s="112" t="s">
        <v>586</v>
      </c>
      <c r="D3590" s="21">
        <f t="shared" si="112"/>
        <v>0</v>
      </c>
      <c r="E3590" s="24">
        <f t="shared" si="113"/>
        <v>0</v>
      </c>
      <c r="F3590" s="104"/>
      <c r="G3590" s="104"/>
      <c r="H3590" s="113"/>
      <c r="I3590" s="113"/>
      <c r="J3590" s="106"/>
      <c r="K3590" s="107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1707</v>
      </c>
      <c r="B3591" s="111" t="s">
        <v>587</v>
      </c>
      <c r="C3591" s="112" t="s">
        <v>588</v>
      </c>
      <c r="D3591" s="21">
        <f t="shared" si="112"/>
        <v>0</v>
      </c>
      <c r="E3591" s="24">
        <f t="shared" si="113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1707</v>
      </c>
      <c r="B3592" s="111" t="s">
        <v>589</v>
      </c>
      <c r="C3592" s="112" t="s">
        <v>590</v>
      </c>
      <c r="D3592" s="21">
        <f t="shared" si="112"/>
        <v>0</v>
      </c>
      <c r="E3592" s="24">
        <f t="shared" si="113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1707</v>
      </c>
      <c r="B3593" s="111" t="s">
        <v>591</v>
      </c>
      <c r="C3593" s="112" t="s">
        <v>592</v>
      </c>
      <c r="D3593" s="21">
        <f t="shared" si="112"/>
        <v>0</v>
      </c>
      <c r="E3593" s="24">
        <f t="shared" si="113"/>
        <v>0</v>
      </c>
      <c r="F3593" s="104"/>
      <c r="G3593" s="104"/>
      <c r="H3593" s="105"/>
      <c r="I3593" s="105"/>
      <c r="J3593" s="31"/>
      <c r="K3593" s="32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1707</v>
      </c>
      <c r="B3594" s="111" t="s">
        <v>593</v>
      </c>
      <c r="C3594" s="112" t="s">
        <v>1589</v>
      </c>
      <c r="D3594" s="21">
        <f t="shared" si="112"/>
        <v>0</v>
      </c>
      <c r="E3594" s="24">
        <f t="shared" si="113"/>
        <v>0</v>
      </c>
      <c r="F3594" s="104"/>
      <c r="G3594" s="104"/>
      <c r="H3594" s="113"/>
      <c r="I3594" s="113"/>
      <c r="J3594" s="106"/>
      <c r="K3594" s="107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1707</v>
      </c>
      <c r="B3595" s="111" t="s">
        <v>594</v>
      </c>
      <c r="C3595" s="112" t="s">
        <v>595</v>
      </c>
      <c r="D3595" s="21">
        <f t="shared" si="112"/>
        <v>0</v>
      </c>
      <c r="E3595" s="24">
        <f t="shared" si="113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1707</v>
      </c>
      <c r="B3596" s="111" t="s">
        <v>596</v>
      </c>
      <c r="C3596" s="112" t="s">
        <v>597</v>
      </c>
      <c r="D3596" s="21">
        <f t="shared" si="112"/>
        <v>0</v>
      </c>
      <c r="E3596" s="24">
        <f t="shared" si="113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1707</v>
      </c>
      <c r="B3597" s="111" t="s">
        <v>598</v>
      </c>
      <c r="C3597" s="112" t="s">
        <v>599</v>
      </c>
      <c r="D3597" s="21">
        <f t="shared" si="112"/>
        <v>0</v>
      </c>
      <c r="E3597" s="24">
        <f t="shared" si="113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1707</v>
      </c>
      <c r="B3598" s="111" t="s">
        <v>600</v>
      </c>
      <c r="C3598" s="112" t="s">
        <v>601</v>
      </c>
      <c r="D3598" s="21">
        <f t="shared" si="112"/>
        <v>0</v>
      </c>
      <c r="E3598" s="24">
        <f t="shared" si="113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1707</v>
      </c>
      <c r="B3599" s="111" t="s">
        <v>602</v>
      </c>
      <c r="C3599" s="112" t="s">
        <v>1669</v>
      </c>
      <c r="D3599" s="21">
        <f t="shared" si="112"/>
        <v>0</v>
      </c>
      <c r="E3599" s="24">
        <f t="shared" si="113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1707</v>
      </c>
      <c r="B3600" s="111" t="s">
        <v>1590</v>
      </c>
      <c r="C3600" s="112" t="s">
        <v>1591</v>
      </c>
      <c r="D3600" s="21">
        <f t="shared" si="112"/>
        <v>0</v>
      </c>
      <c r="E3600" s="24">
        <f t="shared" si="113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1707</v>
      </c>
      <c r="B3601" s="111" t="s">
        <v>603</v>
      </c>
      <c r="C3601" s="112" t="s">
        <v>604</v>
      </c>
      <c r="D3601" s="21">
        <f t="shared" si="112"/>
        <v>0</v>
      </c>
      <c r="E3601" s="24">
        <f t="shared" si="113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1707</v>
      </c>
      <c r="B3602" s="111" t="s">
        <v>605</v>
      </c>
      <c r="C3602" s="112" t="s">
        <v>606</v>
      </c>
      <c r="D3602" s="21">
        <f t="shared" si="112"/>
        <v>0</v>
      </c>
      <c r="E3602" s="24">
        <f t="shared" si="113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1707</v>
      </c>
      <c r="B3603" s="111" t="s">
        <v>607</v>
      </c>
      <c r="C3603" s="112" t="s">
        <v>608</v>
      </c>
      <c r="D3603" s="21">
        <f t="shared" si="112"/>
        <v>0</v>
      </c>
      <c r="E3603" s="24">
        <f t="shared" si="113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1707</v>
      </c>
      <c r="B3604" s="111" t="s">
        <v>609</v>
      </c>
      <c r="C3604" s="112" t="s">
        <v>610</v>
      </c>
      <c r="D3604" s="21">
        <f t="shared" si="112"/>
        <v>0</v>
      </c>
      <c r="E3604" s="24">
        <f t="shared" si="113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1707</v>
      </c>
      <c r="B3605" s="111" t="s">
        <v>611</v>
      </c>
      <c r="C3605" s="112" t="s">
        <v>612</v>
      </c>
      <c r="D3605" s="21">
        <f t="shared" si="112"/>
        <v>0</v>
      </c>
      <c r="E3605" s="24">
        <f t="shared" si="113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1707</v>
      </c>
      <c r="B3606" s="111" t="s">
        <v>613</v>
      </c>
      <c r="C3606" s="112" t="s">
        <v>614</v>
      </c>
      <c r="D3606" s="21">
        <f t="shared" si="112"/>
        <v>0</v>
      </c>
      <c r="E3606" s="24">
        <f t="shared" si="113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1707</v>
      </c>
      <c r="B3607" s="111" t="s">
        <v>615</v>
      </c>
      <c r="C3607" s="112" t="s">
        <v>616</v>
      </c>
      <c r="D3607" s="21">
        <f t="shared" si="112"/>
        <v>0</v>
      </c>
      <c r="E3607" s="24">
        <f t="shared" si="113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1707</v>
      </c>
      <c r="B3608" s="111" t="s">
        <v>617</v>
      </c>
      <c r="C3608" s="112" t="s">
        <v>618</v>
      </c>
      <c r="D3608" s="21">
        <f t="shared" si="112"/>
        <v>0</v>
      </c>
      <c r="E3608" s="24">
        <f t="shared" si="113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1707</v>
      </c>
      <c r="B3609" s="111" t="s">
        <v>619</v>
      </c>
      <c r="C3609" s="112" t="s">
        <v>620</v>
      </c>
      <c r="D3609" s="21">
        <f t="shared" si="112"/>
        <v>0</v>
      </c>
      <c r="E3609" s="24">
        <f t="shared" si="113"/>
        <v>16000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1707</v>
      </c>
      <c r="B3610" s="111" t="s">
        <v>621</v>
      </c>
      <c r="C3610" s="112" t="s">
        <v>622</v>
      </c>
      <c r="D3610" s="21">
        <f t="shared" si="112"/>
        <v>0</v>
      </c>
      <c r="E3610" s="24">
        <f t="shared" si="113"/>
        <v>92285.5</v>
      </c>
      <c r="F3610" s="104"/>
      <c r="G3610" s="104"/>
      <c r="H3610" s="113">
        <v>0</v>
      </c>
      <c r="I3610" s="113">
        <v>12900</v>
      </c>
      <c r="J3610" s="31">
        <v>0</v>
      </c>
      <c r="K3610" s="32">
        <v>16000</v>
      </c>
      <c r="L3610" s="113">
        <v>0</v>
      </c>
      <c r="M3610" s="113">
        <v>17950</v>
      </c>
      <c r="N3610" s="31">
        <v>0</v>
      </c>
      <c r="O3610" s="32">
        <v>3600</v>
      </c>
      <c r="P3610" s="113">
        <v>0</v>
      </c>
      <c r="Q3610" s="113">
        <v>5750</v>
      </c>
      <c r="R3610" s="31">
        <v>0</v>
      </c>
      <c r="S3610" s="32">
        <v>21550</v>
      </c>
      <c r="T3610" s="113">
        <v>0</v>
      </c>
      <c r="U3610" s="113">
        <v>9000</v>
      </c>
      <c r="V3610" s="31">
        <v>0</v>
      </c>
      <c r="W3610" s="32">
        <v>8550</v>
      </c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1707</v>
      </c>
      <c r="B3611" s="111" t="s">
        <v>623</v>
      </c>
      <c r="C3611" s="112" t="s">
        <v>624</v>
      </c>
      <c r="D3611" s="21">
        <f t="shared" si="112"/>
        <v>0</v>
      </c>
      <c r="E3611" s="24">
        <f t="shared" si="113"/>
        <v>456024.01</v>
      </c>
      <c r="F3611" s="104">
        <v>0</v>
      </c>
      <c r="G3611" s="104">
        <v>5080</v>
      </c>
      <c r="H3611" s="113">
        <v>0</v>
      </c>
      <c r="I3611" s="113">
        <v>26083.8</v>
      </c>
      <c r="J3611" s="31">
        <v>0</v>
      </c>
      <c r="K3611" s="32">
        <v>12985.5</v>
      </c>
      <c r="L3611" s="113">
        <v>0</v>
      </c>
      <c r="M3611" s="113">
        <v>162077.54999999999</v>
      </c>
      <c r="N3611" s="31">
        <v>0</v>
      </c>
      <c r="O3611" s="32">
        <v>27439.86</v>
      </c>
      <c r="P3611" s="113">
        <v>0</v>
      </c>
      <c r="Q3611" s="113">
        <v>52138.5</v>
      </c>
      <c r="R3611" s="31">
        <v>0</v>
      </c>
      <c r="S3611" s="32">
        <v>70748.27</v>
      </c>
      <c r="T3611" s="113">
        <v>0</v>
      </c>
      <c r="U3611" s="113">
        <v>8158.69</v>
      </c>
      <c r="V3611" s="31">
        <v>0</v>
      </c>
      <c r="W3611" s="32">
        <v>104297.34</v>
      </c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1707</v>
      </c>
      <c r="B3612" s="111" t="s">
        <v>625</v>
      </c>
      <c r="C3612" s="112" t="s">
        <v>626</v>
      </c>
      <c r="D3612" s="21">
        <f t="shared" si="112"/>
        <v>0</v>
      </c>
      <c r="E3612" s="24">
        <f t="shared" si="113"/>
        <v>7847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1707</v>
      </c>
      <c r="B3613" s="111" t="s">
        <v>627</v>
      </c>
      <c r="C3613" s="112" t="s">
        <v>628</v>
      </c>
      <c r="D3613" s="21">
        <f t="shared" si="112"/>
        <v>0</v>
      </c>
      <c r="E3613" s="24">
        <f t="shared" si="113"/>
        <v>70540</v>
      </c>
      <c r="F3613" s="104"/>
      <c r="G3613" s="104"/>
      <c r="H3613" s="113"/>
      <c r="I3613" s="113"/>
      <c r="J3613" s="31">
        <v>0</v>
      </c>
      <c r="K3613" s="32">
        <v>7847</v>
      </c>
      <c r="L3613" s="113">
        <v>0</v>
      </c>
      <c r="M3613" s="113">
        <v>6970</v>
      </c>
      <c r="N3613" s="31">
        <v>0</v>
      </c>
      <c r="O3613" s="32">
        <v>0</v>
      </c>
      <c r="P3613" s="113">
        <v>0</v>
      </c>
      <c r="Q3613" s="113">
        <v>12962</v>
      </c>
      <c r="R3613" s="31">
        <v>0</v>
      </c>
      <c r="S3613" s="32">
        <v>0</v>
      </c>
      <c r="T3613" s="113">
        <v>0</v>
      </c>
      <c r="U3613" s="113">
        <v>0</v>
      </c>
      <c r="V3613" s="31">
        <v>0</v>
      </c>
      <c r="W3613" s="32">
        <v>0</v>
      </c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1707</v>
      </c>
      <c r="B3614" s="111" t="s">
        <v>629</v>
      </c>
      <c r="C3614" s="112" t="s">
        <v>630</v>
      </c>
      <c r="D3614" s="21">
        <f t="shared" si="112"/>
        <v>9422</v>
      </c>
      <c r="E3614" s="24">
        <f t="shared" si="113"/>
        <v>408934</v>
      </c>
      <c r="F3614" s="104">
        <v>0</v>
      </c>
      <c r="G3614" s="104">
        <v>49567</v>
      </c>
      <c r="H3614" s="113">
        <v>0</v>
      </c>
      <c r="I3614" s="113">
        <v>38051</v>
      </c>
      <c r="J3614" s="31">
        <v>0</v>
      </c>
      <c r="K3614" s="32">
        <v>50608</v>
      </c>
      <c r="L3614" s="113">
        <v>0</v>
      </c>
      <c r="M3614" s="113">
        <v>47436</v>
      </c>
      <c r="N3614" s="31">
        <v>0</v>
      </c>
      <c r="O3614" s="32">
        <v>84156</v>
      </c>
      <c r="P3614" s="113">
        <v>0</v>
      </c>
      <c r="Q3614" s="113">
        <v>57254</v>
      </c>
      <c r="R3614" s="31">
        <v>9422</v>
      </c>
      <c r="S3614" s="32">
        <v>32722</v>
      </c>
      <c r="T3614" s="113">
        <v>0</v>
      </c>
      <c r="U3614" s="113">
        <v>31576</v>
      </c>
      <c r="V3614" s="31">
        <v>0</v>
      </c>
      <c r="W3614" s="32">
        <v>52150</v>
      </c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1707</v>
      </c>
      <c r="B3615" s="111" t="s">
        <v>631</v>
      </c>
      <c r="C3615" s="112" t="s">
        <v>632</v>
      </c>
      <c r="D3615" s="21">
        <f t="shared" si="112"/>
        <v>1522</v>
      </c>
      <c r="E3615" s="24">
        <f t="shared" si="113"/>
        <v>113074</v>
      </c>
      <c r="F3615" s="104">
        <v>0</v>
      </c>
      <c r="G3615" s="104">
        <v>6500</v>
      </c>
      <c r="H3615" s="113">
        <v>0</v>
      </c>
      <c r="I3615" s="113">
        <v>18301</v>
      </c>
      <c r="J3615" s="31">
        <v>0</v>
      </c>
      <c r="K3615" s="32">
        <v>16022</v>
      </c>
      <c r="L3615" s="113">
        <v>1522</v>
      </c>
      <c r="M3615" s="113">
        <v>7741</v>
      </c>
      <c r="N3615" s="31">
        <v>0</v>
      </c>
      <c r="O3615" s="32">
        <v>17537</v>
      </c>
      <c r="P3615" s="113">
        <v>0</v>
      </c>
      <c r="Q3615" s="113">
        <v>7677</v>
      </c>
      <c r="R3615" s="31">
        <v>0</v>
      </c>
      <c r="S3615" s="32">
        <v>8500</v>
      </c>
      <c r="T3615" s="113">
        <v>0</v>
      </c>
      <c r="U3615" s="113">
        <v>22916</v>
      </c>
      <c r="V3615" s="31">
        <v>0</v>
      </c>
      <c r="W3615" s="32">
        <v>23902</v>
      </c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1707</v>
      </c>
      <c r="B3616" s="111" t="s">
        <v>633</v>
      </c>
      <c r="C3616" s="112" t="s">
        <v>1592</v>
      </c>
      <c r="D3616" s="21">
        <f t="shared" si="112"/>
        <v>0</v>
      </c>
      <c r="E3616" s="24">
        <f t="shared" si="113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1707</v>
      </c>
      <c r="B3617" s="111" t="s">
        <v>634</v>
      </c>
      <c r="C3617" s="112" t="s">
        <v>1593</v>
      </c>
      <c r="D3617" s="21">
        <f t="shared" si="112"/>
        <v>0</v>
      </c>
      <c r="E3617" s="24">
        <f t="shared" si="113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1707</v>
      </c>
      <c r="B3618" s="111" t="s">
        <v>635</v>
      </c>
      <c r="C3618" s="112" t="s">
        <v>636</v>
      </c>
      <c r="D3618" s="21">
        <f t="shared" si="112"/>
        <v>0</v>
      </c>
      <c r="E3618" s="24">
        <f t="shared" si="113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1707</v>
      </c>
      <c r="B3619" s="111" t="s">
        <v>637</v>
      </c>
      <c r="C3619" s="112" t="s">
        <v>638</v>
      </c>
      <c r="D3619" s="21">
        <f t="shared" si="112"/>
        <v>0</v>
      </c>
      <c r="E3619" s="24">
        <f t="shared" si="113"/>
        <v>180700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1707</v>
      </c>
      <c r="B3620" s="111" t="s">
        <v>639</v>
      </c>
      <c r="C3620" s="112" t="s">
        <v>640</v>
      </c>
      <c r="D3620" s="21">
        <f t="shared" si="112"/>
        <v>0</v>
      </c>
      <c r="E3620" s="24">
        <f t="shared" si="113"/>
        <v>1447932</v>
      </c>
      <c r="F3620" s="104">
        <v>0</v>
      </c>
      <c r="G3620" s="104">
        <v>184530</v>
      </c>
      <c r="H3620" s="113">
        <v>0</v>
      </c>
      <c r="I3620" s="113">
        <v>190624</v>
      </c>
      <c r="J3620" s="31">
        <v>0</v>
      </c>
      <c r="K3620" s="32">
        <v>180700</v>
      </c>
      <c r="L3620" s="113">
        <v>0</v>
      </c>
      <c r="M3620" s="113">
        <v>152752</v>
      </c>
      <c r="N3620" s="31">
        <v>0</v>
      </c>
      <c r="O3620" s="32">
        <v>194078</v>
      </c>
      <c r="P3620" s="113">
        <v>0</v>
      </c>
      <c r="Q3620" s="113">
        <v>166067</v>
      </c>
      <c r="R3620" s="31">
        <v>0</v>
      </c>
      <c r="S3620" s="32">
        <v>146798</v>
      </c>
      <c r="T3620" s="113">
        <v>0</v>
      </c>
      <c r="U3620" s="113">
        <v>146379</v>
      </c>
      <c r="V3620" s="31">
        <v>0</v>
      </c>
      <c r="W3620" s="32">
        <v>222780</v>
      </c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1707</v>
      </c>
      <c r="B3621" s="111" t="s">
        <v>641</v>
      </c>
      <c r="C3621" s="112" t="s">
        <v>642</v>
      </c>
      <c r="D3621" s="21">
        <f t="shared" si="112"/>
        <v>14852.03</v>
      </c>
      <c r="E3621" s="24">
        <f t="shared" si="113"/>
        <v>418663</v>
      </c>
      <c r="F3621" s="104">
        <v>0</v>
      </c>
      <c r="G3621" s="104">
        <v>85320</v>
      </c>
      <c r="H3621" s="113">
        <v>0</v>
      </c>
      <c r="I3621" s="113">
        <v>119241</v>
      </c>
      <c r="J3621" s="31">
        <v>0</v>
      </c>
      <c r="K3621" s="32">
        <v>43924</v>
      </c>
      <c r="L3621" s="113">
        <v>0</v>
      </c>
      <c r="M3621" s="113">
        <v>40716</v>
      </c>
      <c r="N3621" s="31">
        <v>0</v>
      </c>
      <c r="O3621" s="32">
        <v>39605</v>
      </c>
      <c r="P3621" s="113">
        <v>0</v>
      </c>
      <c r="Q3621" s="113">
        <v>29479</v>
      </c>
      <c r="R3621" s="31">
        <v>0</v>
      </c>
      <c r="S3621" s="32">
        <v>37279</v>
      </c>
      <c r="T3621" s="113">
        <v>0</v>
      </c>
      <c r="U3621" s="113">
        <v>46595</v>
      </c>
      <c r="V3621" s="31">
        <v>0</v>
      </c>
      <c r="W3621" s="32">
        <v>20428</v>
      </c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1707</v>
      </c>
      <c r="B3622" s="111" t="s">
        <v>643</v>
      </c>
      <c r="C3622" s="112" t="s">
        <v>644</v>
      </c>
      <c r="D3622" s="21">
        <f t="shared" si="112"/>
        <v>80313.429999999993</v>
      </c>
      <c r="E3622" s="24">
        <f t="shared" si="113"/>
        <v>6258.44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>
        <v>14852.03</v>
      </c>
      <c r="K3622" s="32">
        <v>0</v>
      </c>
      <c r="L3622" s="113">
        <v>0</v>
      </c>
      <c r="M3622" s="113">
        <v>0</v>
      </c>
      <c r="N3622" s="31">
        <v>0</v>
      </c>
      <c r="O3622" s="32">
        <v>0</v>
      </c>
      <c r="P3622" s="113">
        <v>8433.27</v>
      </c>
      <c r="Q3622" s="113">
        <v>0</v>
      </c>
      <c r="R3622" s="31">
        <v>1710.68</v>
      </c>
      <c r="S3622" s="32">
        <v>0</v>
      </c>
      <c r="T3622" s="113">
        <v>33454.379999999997</v>
      </c>
      <c r="U3622" s="113">
        <v>0</v>
      </c>
      <c r="V3622" s="31">
        <v>8537.48</v>
      </c>
      <c r="W3622" s="32">
        <v>0</v>
      </c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1707</v>
      </c>
      <c r="B3623" s="111" t="s">
        <v>645</v>
      </c>
      <c r="C3623" s="112" t="s">
        <v>646</v>
      </c>
      <c r="D3623" s="21">
        <f t="shared" si="112"/>
        <v>0</v>
      </c>
      <c r="E3623" s="24">
        <f t="shared" si="113"/>
        <v>85445.51</v>
      </c>
      <c r="F3623" s="104">
        <v>0</v>
      </c>
      <c r="G3623" s="104">
        <v>6657.25</v>
      </c>
      <c r="H3623" s="113">
        <v>0</v>
      </c>
      <c r="I3623" s="113">
        <v>16384.46</v>
      </c>
      <c r="J3623" s="31">
        <v>0</v>
      </c>
      <c r="K3623" s="32">
        <v>6258.44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5064.38</v>
      </c>
      <c r="R3623" s="31">
        <v>0</v>
      </c>
      <c r="S3623" s="32">
        <v>6226.95</v>
      </c>
      <c r="T3623" s="113">
        <v>0</v>
      </c>
      <c r="U3623" s="113">
        <v>6476.13</v>
      </c>
      <c r="V3623" s="31">
        <v>0</v>
      </c>
      <c r="W3623" s="32">
        <v>20081.59</v>
      </c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1707</v>
      </c>
      <c r="B3624" s="111" t="s">
        <v>647</v>
      </c>
      <c r="C3624" s="112" t="s">
        <v>648</v>
      </c>
      <c r="D3624" s="21">
        <f t="shared" si="112"/>
        <v>0</v>
      </c>
      <c r="E3624" s="24">
        <f t="shared" si="113"/>
        <v>183005.25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>
        <v>0</v>
      </c>
      <c r="K3624" s="32">
        <v>24554.75</v>
      </c>
      <c r="L3624" s="113">
        <v>0</v>
      </c>
      <c r="M3624" s="113">
        <v>9382.75</v>
      </c>
      <c r="N3624" s="31">
        <v>0</v>
      </c>
      <c r="O3624" s="32">
        <v>18502.5</v>
      </c>
      <c r="P3624" s="113">
        <v>0</v>
      </c>
      <c r="Q3624" s="113">
        <v>30436.5</v>
      </c>
      <c r="R3624" s="31">
        <v>0</v>
      </c>
      <c r="S3624" s="32">
        <v>18556</v>
      </c>
      <c r="T3624" s="113">
        <v>0</v>
      </c>
      <c r="U3624" s="113">
        <v>19303</v>
      </c>
      <c r="V3624" s="31">
        <v>0</v>
      </c>
      <c r="W3624" s="32">
        <v>20269.5</v>
      </c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1707</v>
      </c>
      <c r="B3625" s="111" t="s">
        <v>649</v>
      </c>
      <c r="C3625" s="112" t="s">
        <v>650</v>
      </c>
      <c r="D3625" s="21">
        <f t="shared" si="112"/>
        <v>0</v>
      </c>
      <c r="E3625" s="24">
        <f t="shared" si="113"/>
        <v>159870.25</v>
      </c>
      <c r="F3625" s="104">
        <v>0</v>
      </c>
      <c r="G3625" s="104">
        <v>22083.5</v>
      </c>
      <c r="H3625" s="113">
        <v>0</v>
      </c>
      <c r="I3625" s="113">
        <v>12384</v>
      </c>
      <c r="J3625" s="31">
        <v>0</v>
      </c>
      <c r="K3625" s="32">
        <v>18900</v>
      </c>
      <c r="L3625" s="113">
        <v>0</v>
      </c>
      <c r="M3625" s="113">
        <v>13405.5</v>
      </c>
      <c r="N3625" s="31">
        <v>0</v>
      </c>
      <c r="O3625" s="32">
        <v>11336.5</v>
      </c>
      <c r="P3625" s="113">
        <v>0</v>
      </c>
      <c r="Q3625" s="113">
        <v>22544.5</v>
      </c>
      <c r="R3625" s="31">
        <v>0</v>
      </c>
      <c r="S3625" s="32">
        <v>12892.75</v>
      </c>
      <c r="T3625" s="113">
        <v>0</v>
      </c>
      <c r="U3625" s="113">
        <v>18309</v>
      </c>
      <c r="V3625" s="31">
        <v>0</v>
      </c>
      <c r="W3625" s="32">
        <v>8936.5</v>
      </c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1707</v>
      </c>
      <c r="B3626" s="111" t="s">
        <v>651</v>
      </c>
      <c r="C3626" s="112" t="s">
        <v>652</v>
      </c>
      <c r="D3626" s="21">
        <f t="shared" si="112"/>
        <v>0</v>
      </c>
      <c r="E3626" s="24">
        <f t="shared" si="113"/>
        <v>306340</v>
      </c>
      <c r="F3626" s="104">
        <v>0</v>
      </c>
      <c r="G3626" s="104">
        <v>61865</v>
      </c>
      <c r="H3626" s="113">
        <v>0</v>
      </c>
      <c r="I3626" s="113">
        <v>44342</v>
      </c>
      <c r="J3626" s="31">
        <v>0</v>
      </c>
      <c r="K3626" s="32">
        <v>37978</v>
      </c>
      <c r="L3626" s="113">
        <v>0</v>
      </c>
      <c r="M3626" s="113">
        <v>32932</v>
      </c>
      <c r="N3626" s="31">
        <v>0</v>
      </c>
      <c r="O3626" s="32">
        <v>51007</v>
      </c>
      <c r="P3626" s="113">
        <v>0</v>
      </c>
      <c r="Q3626" s="113">
        <v>24199</v>
      </c>
      <c r="R3626" s="31">
        <v>0</v>
      </c>
      <c r="S3626" s="32">
        <v>32487</v>
      </c>
      <c r="T3626" s="113">
        <v>0</v>
      </c>
      <c r="U3626" s="113">
        <v>26076</v>
      </c>
      <c r="V3626" s="31">
        <v>0</v>
      </c>
      <c r="W3626" s="32">
        <v>31243</v>
      </c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1707</v>
      </c>
      <c r="B3627" s="111" t="s">
        <v>653</v>
      </c>
      <c r="C3627" s="112" t="s">
        <v>1594</v>
      </c>
      <c r="D3627" s="21">
        <f t="shared" si="112"/>
        <v>0</v>
      </c>
      <c r="E3627" s="24">
        <f t="shared" si="113"/>
        <v>62844</v>
      </c>
      <c r="F3627" s="104">
        <v>0</v>
      </c>
      <c r="G3627" s="104">
        <v>34703</v>
      </c>
      <c r="H3627" s="113">
        <v>0</v>
      </c>
      <c r="I3627" s="113">
        <v>0</v>
      </c>
      <c r="J3627" s="31">
        <v>0</v>
      </c>
      <c r="K3627" s="32">
        <v>2189</v>
      </c>
      <c r="L3627" s="113">
        <v>0</v>
      </c>
      <c r="M3627" s="113">
        <v>10481</v>
      </c>
      <c r="N3627" s="31">
        <v>0</v>
      </c>
      <c r="O3627" s="32">
        <v>3275</v>
      </c>
      <c r="P3627" s="113">
        <v>0</v>
      </c>
      <c r="Q3627" s="113">
        <v>9982</v>
      </c>
      <c r="R3627" s="31">
        <v>0</v>
      </c>
      <c r="S3627" s="32">
        <v>4403</v>
      </c>
      <c r="T3627" s="113">
        <v>0</v>
      </c>
      <c r="U3627" s="113">
        <v>0</v>
      </c>
      <c r="V3627" s="31">
        <v>0</v>
      </c>
      <c r="W3627" s="32">
        <v>0</v>
      </c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1707</v>
      </c>
      <c r="B3628" s="111" t="s">
        <v>654</v>
      </c>
      <c r="C3628" s="112" t="s">
        <v>1595</v>
      </c>
      <c r="D3628" s="21">
        <f t="shared" si="112"/>
        <v>10059.790000000001</v>
      </c>
      <c r="E3628" s="24">
        <f t="shared" si="113"/>
        <v>1398</v>
      </c>
      <c r="F3628" s="104">
        <v>4289.5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827.47</v>
      </c>
      <c r="O3628" s="32">
        <v>0</v>
      </c>
      <c r="P3628" s="113">
        <v>403.3</v>
      </c>
      <c r="Q3628" s="113">
        <v>0</v>
      </c>
      <c r="R3628" s="31">
        <v>530.13</v>
      </c>
      <c r="S3628" s="32">
        <v>0</v>
      </c>
      <c r="T3628" s="113">
        <v>4009.39</v>
      </c>
      <c r="U3628" s="113">
        <v>0</v>
      </c>
      <c r="V3628" s="31">
        <v>0</v>
      </c>
      <c r="W3628" s="32">
        <v>0</v>
      </c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1707</v>
      </c>
      <c r="B3629" s="111" t="s">
        <v>655</v>
      </c>
      <c r="C3629" s="112" t="s">
        <v>1596</v>
      </c>
      <c r="D3629" s="21">
        <f t="shared" si="112"/>
        <v>0</v>
      </c>
      <c r="E3629" s="24">
        <f t="shared" si="113"/>
        <v>11631.439999999999</v>
      </c>
      <c r="F3629" s="104">
        <v>0</v>
      </c>
      <c r="G3629" s="104">
        <v>6295.95</v>
      </c>
      <c r="H3629" s="113">
        <v>0</v>
      </c>
      <c r="I3629" s="113">
        <v>149.51</v>
      </c>
      <c r="J3629" s="31">
        <v>0</v>
      </c>
      <c r="K3629" s="32">
        <v>1398</v>
      </c>
      <c r="L3629" s="113">
        <v>0</v>
      </c>
      <c r="M3629" s="113">
        <v>0</v>
      </c>
      <c r="N3629" s="31">
        <v>0</v>
      </c>
      <c r="O3629" s="32">
        <v>2814.67</v>
      </c>
      <c r="P3629" s="113">
        <v>0</v>
      </c>
      <c r="Q3629" s="113">
        <v>175.31</v>
      </c>
      <c r="R3629" s="31">
        <v>0</v>
      </c>
      <c r="S3629" s="32">
        <v>0</v>
      </c>
      <c r="T3629" s="113">
        <v>0</v>
      </c>
      <c r="U3629" s="113">
        <v>0</v>
      </c>
      <c r="V3629" s="31">
        <v>0</v>
      </c>
      <c r="W3629" s="32">
        <v>0</v>
      </c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1707</v>
      </c>
      <c r="B3630" s="111" t="s">
        <v>656</v>
      </c>
      <c r="C3630" s="112" t="s">
        <v>1597</v>
      </c>
      <c r="D3630" s="21">
        <f t="shared" si="112"/>
        <v>0</v>
      </c>
      <c r="E3630" s="24">
        <f t="shared" si="113"/>
        <v>24850</v>
      </c>
      <c r="F3630" s="104">
        <v>0</v>
      </c>
      <c r="G3630" s="104">
        <v>2878</v>
      </c>
      <c r="H3630" s="113">
        <v>0</v>
      </c>
      <c r="I3630" s="113">
        <v>1777</v>
      </c>
      <c r="J3630" s="31">
        <v>0</v>
      </c>
      <c r="K3630" s="32">
        <v>2196</v>
      </c>
      <c r="L3630" s="113">
        <v>0</v>
      </c>
      <c r="M3630" s="113">
        <v>4872</v>
      </c>
      <c r="N3630" s="31">
        <v>0</v>
      </c>
      <c r="O3630" s="32">
        <v>1815</v>
      </c>
      <c r="P3630" s="113">
        <v>0</v>
      </c>
      <c r="Q3630" s="113">
        <v>2368</v>
      </c>
      <c r="R3630" s="31">
        <v>0</v>
      </c>
      <c r="S3630" s="32">
        <v>3446</v>
      </c>
      <c r="T3630" s="113">
        <v>0</v>
      </c>
      <c r="U3630" s="113">
        <v>1785</v>
      </c>
      <c r="V3630" s="31">
        <v>0</v>
      </c>
      <c r="W3630" s="32">
        <v>5909</v>
      </c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1707</v>
      </c>
      <c r="B3631" s="111" t="s">
        <v>657</v>
      </c>
      <c r="C3631" s="112" t="s">
        <v>658</v>
      </c>
      <c r="D3631" s="21">
        <f t="shared" si="112"/>
        <v>6970</v>
      </c>
      <c r="E3631" s="24">
        <f t="shared" si="113"/>
        <v>6970</v>
      </c>
      <c r="F3631" s="104"/>
      <c r="G3631" s="104"/>
      <c r="H3631" s="113">
        <v>0</v>
      </c>
      <c r="I3631" s="113">
        <v>6970</v>
      </c>
      <c r="J3631" s="31">
        <v>0</v>
      </c>
      <c r="K3631" s="32">
        <v>0</v>
      </c>
      <c r="L3631" s="113">
        <v>6970</v>
      </c>
      <c r="M3631" s="113">
        <v>0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1707</v>
      </c>
      <c r="B3632" s="111" t="s">
        <v>659</v>
      </c>
      <c r="C3632" s="112" t="s">
        <v>660</v>
      </c>
      <c r="D3632" s="21">
        <f t="shared" si="112"/>
        <v>0</v>
      </c>
      <c r="E3632" s="24">
        <f t="shared" si="11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1707</v>
      </c>
      <c r="B3633" s="111" t="s">
        <v>661</v>
      </c>
      <c r="C3633" s="112" t="s">
        <v>662</v>
      </c>
      <c r="D3633" s="21">
        <f t="shared" si="112"/>
        <v>11010</v>
      </c>
      <c r="E3633" s="24">
        <f t="shared" si="113"/>
        <v>1170333.3500000001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1707</v>
      </c>
      <c r="B3634" s="111" t="s">
        <v>663</v>
      </c>
      <c r="C3634" s="112" t="s">
        <v>664</v>
      </c>
      <c r="D3634" s="21">
        <f t="shared" si="112"/>
        <v>131231</v>
      </c>
      <c r="E3634" s="24">
        <f t="shared" si="113"/>
        <v>8336804.9000000004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>
        <v>11010</v>
      </c>
      <c r="K3634" s="32">
        <v>1170333.3500000001</v>
      </c>
      <c r="L3634" s="113">
        <v>24065</v>
      </c>
      <c r="M3634" s="113">
        <v>881045.6</v>
      </c>
      <c r="N3634" s="31">
        <v>0</v>
      </c>
      <c r="O3634" s="32">
        <v>1031624.9</v>
      </c>
      <c r="P3634" s="113">
        <v>48500</v>
      </c>
      <c r="Q3634" s="113">
        <v>1128617</v>
      </c>
      <c r="R3634" s="31">
        <v>20620</v>
      </c>
      <c r="S3634" s="32">
        <v>918505.5</v>
      </c>
      <c r="T3634" s="113">
        <v>13480</v>
      </c>
      <c r="U3634" s="113">
        <v>725052.25</v>
      </c>
      <c r="V3634" s="31">
        <v>18900</v>
      </c>
      <c r="W3634" s="32">
        <v>899572.75</v>
      </c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1707</v>
      </c>
      <c r="B3635" s="111" t="s">
        <v>665</v>
      </c>
      <c r="C3635" s="112" t="s">
        <v>666</v>
      </c>
      <c r="D3635" s="21">
        <f t="shared" si="112"/>
        <v>49860</v>
      </c>
      <c r="E3635" s="24">
        <f t="shared" si="113"/>
        <v>3031665.5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>
        <v>5666</v>
      </c>
      <c r="K3635" s="32">
        <v>311667.5</v>
      </c>
      <c r="L3635" s="113">
        <v>1515</v>
      </c>
      <c r="M3635" s="113">
        <v>431517</v>
      </c>
      <c r="N3635" s="31">
        <v>10293</v>
      </c>
      <c r="O3635" s="32">
        <v>251422.65</v>
      </c>
      <c r="P3635" s="113">
        <v>3324</v>
      </c>
      <c r="Q3635" s="113">
        <v>377624.5</v>
      </c>
      <c r="R3635" s="31">
        <v>17408</v>
      </c>
      <c r="S3635" s="32">
        <v>458536.65</v>
      </c>
      <c r="T3635" s="113">
        <v>6648</v>
      </c>
      <c r="U3635" s="113">
        <v>349051.25</v>
      </c>
      <c r="V3635" s="31">
        <v>6436</v>
      </c>
      <c r="W3635" s="32">
        <v>337300</v>
      </c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1707</v>
      </c>
      <c r="B3636" s="111" t="s">
        <v>667</v>
      </c>
      <c r="C3636" s="112" t="s">
        <v>668</v>
      </c>
      <c r="D3636" s="21">
        <f t="shared" si="112"/>
        <v>0</v>
      </c>
      <c r="E3636" s="24">
        <f t="shared" si="113"/>
        <v>96042</v>
      </c>
      <c r="F3636" s="104">
        <v>0</v>
      </c>
      <c r="G3636" s="104">
        <v>7972</v>
      </c>
      <c r="H3636" s="113">
        <v>0</v>
      </c>
      <c r="I3636" s="113">
        <v>12740</v>
      </c>
      <c r="J3636" s="31">
        <v>0</v>
      </c>
      <c r="K3636" s="32">
        <v>17466</v>
      </c>
      <c r="L3636" s="113">
        <v>0</v>
      </c>
      <c r="M3636" s="113">
        <v>5849</v>
      </c>
      <c r="N3636" s="31">
        <v>0</v>
      </c>
      <c r="O3636" s="32">
        <v>2745</v>
      </c>
      <c r="P3636" s="113">
        <v>0</v>
      </c>
      <c r="Q3636" s="113">
        <v>20179</v>
      </c>
      <c r="R3636" s="31">
        <v>0</v>
      </c>
      <c r="S3636" s="32">
        <v>11205</v>
      </c>
      <c r="T3636" s="113">
        <v>0</v>
      </c>
      <c r="U3636" s="113">
        <v>20472</v>
      </c>
      <c r="V3636" s="31">
        <v>0</v>
      </c>
      <c r="W3636" s="32">
        <v>14880</v>
      </c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1707</v>
      </c>
      <c r="B3637" s="111" t="s">
        <v>669</v>
      </c>
      <c r="C3637" s="112" t="s">
        <v>670</v>
      </c>
      <c r="D3637" s="21">
        <f t="shared" si="112"/>
        <v>0</v>
      </c>
      <c r="E3637" s="24">
        <f t="shared" si="11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1707</v>
      </c>
      <c r="B3638" s="111" t="s">
        <v>671</v>
      </c>
      <c r="C3638" s="112" t="s">
        <v>1598</v>
      </c>
      <c r="D3638" s="21">
        <f t="shared" si="112"/>
        <v>0</v>
      </c>
      <c r="E3638" s="24">
        <f t="shared" si="113"/>
        <v>723388.68</v>
      </c>
      <c r="F3638" s="104"/>
      <c r="G3638" s="104"/>
      <c r="H3638" s="105"/>
      <c r="I3638" s="105"/>
      <c r="J3638" s="31"/>
      <c r="K3638" s="32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1707</v>
      </c>
      <c r="B3639" s="111" t="s">
        <v>672</v>
      </c>
      <c r="C3639" s="112" t="s">
        <v>673</v>
      </c>
      <c r="D3639" s="21">
        <f t="shared" si="112"/>
        <v>1159323.3500000001</v>
      </c>
      <c r="E3639" s="24">
        <f t="shared" si="113"/>
        <v>0</v>
      </c>
      <c r="F3639" s="104"/>
      <c r="G3639" s="104"/>
      <c r="H3639" s="113"/>
      <c r="I3639" s="113"/>
      <c r="J3639" s="106">
        <v>0</v>
      </c>
      <c r="K3639" s="107">
        <v>723388.68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1707</v>
      </c>
      <c r="B3640" s="111" t="s">
        <v>674</v>
      </c>
      <c r="C3640" s="112" t="s">
        <v>675</v>
      </c>
      <c r="D3640" s="21">
        <f t="shared" si="112"/>
        <v>8901102.4000000004</v>
      </c>
      <c r="E3640" s="24">
        <f t="shared" si="113"/>
        <v>13960343.34</v>
      </c>
      <c r="F3640" s="104"/>
      <c r="G3640" s="104"/>
      <c r="H3640" s="105">
        <v>2440719.4</v>
      </c>
      <c r="I3640" s="105">
        <v>11154338.109999999</v>
      </c>
      <c r="J3640" s="31">
        <v>1159323.3500000001</v>
      </c>
      <c r="K3640" s="32">
        <v>0</v>
      </c>
      <c r="L3640" s="105">
        <v>1856980.6</v>
      </c>
      <c r="M3640" s="105">
        <v>1392934.12</v>
      </c>
      <c r="N3640" s="106">
        <v>1031624.9</v>
      </c>
      <c r="O3640" s="107">
        <v>1392934.11</v>
      </c>
      <c r="P3640" s="113">
        <v>1081047</v>
      </c>
      <c r="Q3640" s="113">
        <v>930</v>
      </c>
      <c r="R3640" s="106">
        <v>898485.5</v>
      </c>
      <c r="S3640" s="107">
        <v>600</v>
      </c>
      <c r="T3640" s="105">
        <v>711572.25</v>
      </c>
      <c r="U3640" s="105">
        <v>18607</v>
      </c>
      <c r="V3640" s="106">
        <v>880672.75</v>
      </c>
      <c r="W3640" s="107">
        <v>0</v>
      </c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1707</v>
      </c>
      <c r="B3641" s="111" t="s">
        <v>676</v>
      </c>
      <c r="C3641" s="112" t="s">
        <v>677</v>
      </c>
      <c r="D3641" s="21">
        <f t="shared" si="112"/>
        <v>40151</v>
      </c>
      <c r="E3641" s="24">
        <f t="shared" si="113"/>
        <v>0</v>
      </c>
      <c r="F3641" s="104"/>
      <c r="G3641" s="104"/>
      <c r="H3641" s="113"/>
      <c r="I3641" s="113"/>
      <c r="J3641" s="106"/>
      <c r="K3641" s="107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1707</v>
      </c>
      <c r="B3642" s="111" t="s">
        <v>678</v>
      </c>
      <c r="C3642" s="112" t="s">
        <v>679</v>
      </c>
      <c r="D3642" s="21">
        <f t="shared" si="112"/>
        <v>983385</v>
      </c>
      <c r="E3642" s="24">
        <f t="shared" si="113"/>
        <v>4019459.63</v>
      </c>
      <c r="F3642" s="104"/>
      <c r="G3642" s="104"/>
      <c r="H3642" s="113">
        <v>84037</v>
      </c>
      <c r="I3642" s="113">
        <v>2817621.78</v>
      </c>
      <c r="J3642" s="31">
        <v>40151</v>
      </c>
      <c r="K3642" s="32">
        <v>0</v>
      </c>
      <c r="L3642" s="113">
        <v>33942</v>
      </c>
      <c r="M3642" s="113">
        <v>600578.93000000005</v>
      </c>
      <c r="N3642" s="31">
        <v>58302</v>
      </c>
      <c r="O3642" s="32">
        <v>600578.92000000004</v>
      </c>
      <c r="P3642" s="113">
        <v>101317</v>
      </c>
      <c r="Q3642" s="113">
        <v>0</v>
      </c>
      <c r="R3642" s="31">
        <v>236949</v>
      </c>
      <c r="S3642" s="32">
        <v>0</v>
      </c>
      <c r="T3642" s="113">
        <v>207077</v>
      </c>
      <c r="U3642" s="113">
        <v>0</v>
      </c>
      <c r="V3642" s="31">
        <v>261761</v>
      </c>
      <c r="W3642" s="32">
        <v>0</v>
      </c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1707</v>
      </c>
      <c r="B3643" s="111" t="s">
        <v>680</v>
      </c>
      <c r="C3643" s="112" t="s">
        <v>681</v>
      </c>
      <c r="D3643" s="21">
        <f t="shared" si="112"/>
        <v>0</v>
      </c>
      <c r="E3643" s="24">
        <f t="shared" si="113"/>
        <v>272006.02</v>
      </c>
      <c r="F3643" s="104"/>
      <c r="G3643" s="104"/>
      <c r="H3643" s="105"/>
      <c r="I3643" s="105"/>
      <c r="J3643" s="31">
        <v>0</v>
      </c>
      <c r="K3643" s="32">
        <v>680</v>
      </c>
      <c r="L3643" s="105">
        <v>0</v>
      </c>
      <c r="M3643" s="105">
        <v>0</v>
      </c>
      <c r="N3643" s="106">
        <v>0</v>
      </c>
      <c r="O3643" s="107">
        <v>19140</v>
      </c>
      <c r="P3643" s="113">
        <v>0</v>
      </c>
      <c r="Q3643" s="113">
        <v>147721</v>
      </c>
      <c r="R3643" s="106">
        <v>0</v>
      </c>
      <c r="S3643" s="107">
        <v>32500</v>
      </c>
      <c r="T3643" s="105">
        <v>0</v>
      </c>
      <c r="U3643" s="105">
        <v>100</v>
      </c>
      <c r="V3643" s="106">
        <v>0</v>
      </c>
      <c r="W3643" s="107">
        <v>53745</v>
      </c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1707</v>
      </c>
      <c r="B3644" s="111" t="s">
        <v>682</v>
      </c>
      <c r="C3644" s="112" t="s">
        <v>683</v>
      </c>
      <c r="D3644" s="21">
        <f t="shared" si="112"/>
        <v>0</v>
      </c>
      <c r="E3644" s="24">
        <f t="shared" si="113"/>
        <v>79330.179999999993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106">
        <v>0</v>
      </c>
      <c r="K3644" s="107">
        <v>18800.02</v>
      </c>
      <c r="L3644" s="113">
        <v>0</v>
      </c>
      <c r="M3644" s="113">
        <v>700</v>
      </c>
      <c r="N3644" s="31">
        <v>0</v>
      </c>
      <c r="O3644" s="32">
        <v>100</v>
      </c>
      <c r="P3644" s="105">
        <v>0</v>
      </c>
      <c r="Q3644" s="105">
        <v>800</v>
      </c>
      <c r="R3644" s="31">
        <v>0</v>
      </c>
      <c r="S3644" s="32">
        <v>200</v>
      </c>
      <c r="T3644" s="113">
        <v>0</v>
      </c>
      <c r="U3644" s="113">
        <v>400</v>
      </c>
      <c r="V3644" s="31">
        <v>0</v>
      </c>
      <c r="W3644" s="32">
        <v>0</v>
      </c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1707</v>
      </c>
      <c r="B3645" s="111" t="s">
        <v>684</v>
      </c>
      <c r="C3645" s="112" t="s">
        <v>685</v>
      </c>
      <c r="D3645" s="21">
        <f t="shared" si="112"/>
        <v>0</v>
      </c>
      <c r="E3645" s="24">
        <f t="shared" si="113"/>
        <v>71869.26999999999</v>
      </c>
      <c r="F3645" s="104"/>
      <c r="G3645" s="104"/>
      <c r="H3645" s="113"/>
      <c r="I3645" s="113"/>
      <c r="J3645" s="31">
        <v>0</v>
      </c>
      <c r="K3645" s="32">
        <v>4275</v>
      </c>
      <c r="L3645" s="113">
        <v>0</v>
      </c>
      <c r="M3645" s="113">
        <v>0</v>
      </c>
      <c r="N3645" s="31">
        <v>0</v>
      </c>
      <c r="O3645" s="32">
        <v>6000</v>
      </c>
      <c r="P3645" s="113">
        <v>0</v>
      </c>
      <c r="Q3645" s="113">
        <v>6675</v>
      </c>
      <c r="R3645" s="31">
        <v>0</v>
      </c>
      <c r="S3645" s="32">
        <v>36454.269999999997</v>
      </c>
      <c r="T3645" s="113">
        <v>0</v>
      </c>
      <c r="U3645" s="113">
        <v>4545</v>
      </c>
      <c r="V3645" s="31">
        <v>0</v>
      </c>
      <c r="W3645" s="32">
        <v>18195</v>
      </c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1707</v>
      </c>
      <c r="B3646" s="111" t="s">
        <v>686</v>
      </c>
      <c r="C3646" s="112" t="s">
        <v>687</v>
      </c>
      <c r="D3646" s="21">
        <f t="shared" si="112"/>
        <v>1459855.66</v>
      </c>
      <c r="E3646" s="24">
        <f t="shared" si="11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1707</v>
      </c>
      <c r="B3647" s="111" t="s">
        <v>688</v>
      </c>
      <c r="C3647" s="112" t="s">
        <v>689</v>
      </c>
      <c r="D3647" s="21">
        <f t="shared" si="112"/>
        <v>495159.38</v>
      </c>
      <c r="E3647" s="24">
        <f t="shared" si="113"/>
        <v>316666.99</v>
      </c>
      <c r="F3647" s="104"/>
      <c r="G3647" s="104"/>
      <c r="H3647" s="113">
        <v>71553.740000000005</v>
      </c>
      <c r="I3647" s="113">
        <v>0</v>
      </c>
      <c r="J3647" s="31">
        <v>84822.96</v>
      </c>
      <c r="K3647" s="32">
        <v>0</v>
      </c>
      <c r="L3647" s="113">
        <v>23709.49</v>
      </c>
      <c r="M3647" s="113">
        <v>0</v>
      </c>
      <c r="N3647" s="31">
        <v>41613.910000000003</v>
      </c>
      <c r="O3647" s="32">
        <v>0</v>
      </c>
      <c r="P3647" s="113">
        <v>44096.71</v>
      </c>
      <c r="Q3647" s="113">
        <v>0</v>
      </c>
      <c r="R3647" s="31">
        <v>156314.97</v>
      </c>
      <c r="S3647" s="32">
        <v>0</v>
      </c>
      <c r="T3647" s="113">
        <v>93273.98</v>
      </c>
      <c r="U3647" s="113">
        <v>0</v>
      </c>
      <c r="V3647" s="31">
        <v>64596.58</v>
      </c>
      <c r="W3647" s="32">
        <v>0</v>
      </c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1707</v>
      </c>
      <c r="B3648" s="111" t="s">
        <v>690</v>
      </c>
      <c r="C3648" s="112" t="s">
        <v>691</v>
      </c>
      <c r="D3648" s="21">
        <f t="shared" si="112"/>
        <v>0</v>
      </c>
      <c r="E3648" s="24">
        <f t="shared" si="113"/>
        <v>1753357.55</v>
      </c>
      <c r="F3648" s="104"/>
      <c r="G3648" s="104"/>
      <c r="H3648" s="113">
        <v>0</v>
      </c>
      <c r="I3648" s="113">
        <v>212188.02</v>
      </c>
      <c r="J3648" s="31">
        <v>0</v>
      </c>
      <c r="K3648" s="32">
        <v>316666.99</v>
      </c>
      <c r="L3648" s="113">
        <v>0</v>
      </c>
      <c r="M3648" s="113">
        <v>213304.06</v>
      </c>
      <c r="N3648" s="31">
        <v>0</v>
      </c>
      <c r="O3648" s="32">
        <v>187742.41</v>
      </c>
      <c r="P3648" s="113">
        <v>0</v>
      </c>
      <c r="Q3648" s="113">
        <v>142459.51999999999</v>
      </c>
      <c r="R3648" s="31">
        <v>0</v>
      </c>
      <c r="S3648" s="32">
        <v>324201.21999999997</v>
      </c>
      <c r="T3648" s="113">
        <v>0</v>
      </c>
      <c r="U3648" s="113">
        <v>326936.28999999998</v>
      </c>
      <c r="V3648" s="31">
        <v>0</v>
      </c>
      <c r="W3648" s="32">
        <v>346526.03</v>
      </c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1707</v>
      </c>
      <c r="B3649" s="111" t="s">
        <v>692</v>
      </c>
      <c r="C3649" s="112" t="s">
        <v>693</v>
      </c>
      <c r="D3649" s="21">
        <f t="shared" si="112"/>
        <v>0</v>
      </c>
      <c r="E3649" s="24">
        <f t="shared" si="113"/>
        <v>122534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1707</v>
      </c>
      <c r="B3650" s="111" t="s">
        <v>694</v>
      </c>
      <c r="C3650" s="112" t="s">
        <v>695</v>
      </c>
      <c r="D3650" s="21">
        <f t="shared" si="112"/>
        <v>0</v>
      </c>
      <c r="E3650" s="24">
        <f t="shared" si="113"/>
        <v>1012109</v>
      </c>
      <c r="F3650" s="104">
        <v>0</v>
      </c>
      <c r="G3650" s="104">
        <v>137628</v>
      </c>
      <c r="H3650" s="113">
        <v>0</v>
      </c>
      <c r="I3650" s="113">
        <v>139260</v>
      </c>
      <c r="J3650" s="31">
        <v>0</v>
      </c>
      <c r="K3650" s="32">
        <v>122534</v>
      </c>
      <c r="L3650" s="113">
        <v>0</v>
      </c>
      <c r="M3650" s="113">
        <v>114951</v>
      </c>
      <c r="N3650" s="31">
        <v>0</v>
      </c>
      <c r="O3650" s="32">
        <v>120455</v>
      </c>
      <c r="P3650" s="113">
        <v>0</v>
      </c>
      <c r="Q3650" s="113">
        <v>152221</v>
      </c>
      <c r="R3650" s="31">
        <v>0</v>
      </c>
      <c r="S3650" s="32">
        <v>103595</v>
      </c>
      <c r="T3650" s="113">
        <v>0</v>
      </c>
      <c r="U3650" s="113">
        <v>85928</v>
      </c>
      <c r="V3650" s="31">
        <v>0</v>
      </c>
      <c r="W3650" s="32">
        <v>117920</v>
      </c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1707</v>
      </c>
      <c r="B3651" s="111" t="s">
        <v>696</v>
      </c>
      <c r="C3651" s="112" t="s">
        <v>697</v>
      </c>
      <c r="D3651" s="21">
        <f t="shared" ref="D3651:D3714" si="114">F3651+H3651+J3652+L3651+N3651+P3651+R3651+T3651+V3651+X3651+Z3651+AB3651</f>
        <v>0</v>
      </c>
      <c r="E3651" s="24">
        <f t="shared" ref="E3651:E3714" si="115">G3651+I3651+K3652+M3651+O3651+Q3651+S3651+U3651+W3651+Y3651+AA3651+AC3651</f>
        <v>983385</v>
      </c>
      <c r="F3651" s="104">
        <v>0</v>
      </c>
      <c r="G3651" s="104">
        <v>32491</v>
      </c>
      <c r="H3651" s="113">
        <v>0</v>
      </c>
      <c r="I3651" s="113">
        <v>51546</v>
      </c>
      <c r="J3651" s="31">
        <v>0</v>
      </c>
      <c r="K3651" s="32">
        <v>40151</v>
      </c>
      <c r="L3651" s="113">
        <v>0</v>
      </c>
      <c r="M3651" s="113">
        <v>33942</v>
      </c>
      <c r="N3651" s="31">
        <v>0</v>
      </c>
      <c r="O3651" s="32">
        <v>58302</v>
      </c>
      <c r="P3651" s="113">
        <v>0</v>
      </c>
      <c r="Q3651" s="113">
        <v>101317</v>
      </c>
      <c r="R3651" s="31">
        <v>0</v>
      </c>
      <c r="S3651" s="32">
        <v>236949</v>
      </c>
      <c r="T3651" s="113">
        <v>0</v>
      </c>
      <c r="U3651" s="113">
        <v>207077</v>
      </c>
      <c r="V3651" s="31">
        <v>0</v>
      </c>
      <c r="W3651" s="32">
        <v>261761</v>
      </c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1707</v>
      </c>
      <c r="B3652" s="111" t="s">
        <v>698</v>
      </c>
      <c r="C3652" s="112" t="s">
        <v>699</v>
      </c>
      <c r="D3652" s="21">
        <f t="shared" si="114"/>
        <v>0</v>
      </c>
      <c r="E3652" s="24">
        <f t="shared" si="115"/>
        <v>5175381.96</v>
      </c>
      <c r="F3652" s="104"/>
      <c r="G3652" s="104"/>
      <c r="H3652" s="113">
        <v>0</v>
      </c>
      <c r="I3652" s="113">
        <v>5175381.96</v>
      </c>
      <c r="J3652" s="31">
        <v>0</v>
      </c>
      <c r="K3652" s="32">
        <v>0</v>
      </c>
      <c r="L3652" s="113">
        <v>0</v>
      </c>
      <c r="M3652" s="113">
        <v>0</v>
      </c>
      <c r="N3652" s="31">
        <v>0</v>
      </c>
      <c r="O3652" s="32">
        <v>0</v>
      </c>
      <c r="P3652" s="113">
        <v>0</v>
      </c>
      <c r="Q3652" s="113">
        <v>0</v>
      </c>
      <c r="R3652" s="31">
        <v>0</v>
      </c>
      <c r="S3652" s="32">
        <v>0</v>
      </c>
      <c r="T3652" s="113">
        <v>0</v>
      </c>
      <c r="U3652" s="113">
        <v>0</v>
      </c>
      <c r="V3652" s="31">
        <v>0</v>
      </c>
      <c r="W3652" s="32">
        <v>0</v>
      </c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1707</v>
      </c>
      <c r="B3653" s="111" t="s">
        <v>700</v>
      </c>
      <c r="C3653" s="112" t="s">
        <v>701</v>
      </c>
      <c r="D3653" s="21">
        <f t="shared" si="114"/>
        <v>0</v>
      </c>
      <c r="E3653" s="24">
        <f t="shared" si="115"/>
        <v>5126703.5</v>
      </c>
      <c r="F3653" s="104"/>
      <c r="G3653" s="104"/>
      <c r="H3653" s="113">
        <v>0</v>
      </c>
      <c r="I3653" s="113">
        <v>5100000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1707</v>
      </c>
      <c r="B3654" s="111" t="s">
        <v>702</v>
      </c>
      <c r="C3654" s="112" t="s">
        <v>1599</v>
      </c>
      <c r="D3654" s="21">
        <f t="shared" si="114"/>
        <v>600</v>
      </c>
      <c r="E3654" s="24">
        <f t="shared" si="115"/>
        <v>214295</v>
      </c>
      <c r="F3654" s="104">
        <v>0</v>
      </c>
      <c r="G3654" s="104">
        <v>12233.5</v>
      </c>
      <c r="H3654" s="113">
        <v>0</v>
      </c>
      <c r="I3654" s="113">
        <v>12283.5</v>
      </c>
      <c r="J3654" s="31">
        <v>0</v>
      </c>
      <c r="K3654" s="32">
        <v>26703.5</v>
      </c>
      <c r="L3654" s="113">
        <v>0</v>
      </c>
      <c r="M3654" s="113">
        <v>28987</v>
      </c>
      <c r="N3654" s="31">
        <v>0</v>
      </c>
      <c r="O3654" s="32">
        <v>9891</v>
      </c>
      <c r="P3654" s="113">
        <v>0</v>
      </c>
      <c r="Q3654" s="113">
        <v>55050</v>
      </c>
      <c r="R3654" s="31">
        <v>0</v>
      </c>
      <c r="S3654" s="32">
        <v>28723</v>
      </c>
      <c r="T3654" s="113">
        <v>400</v>
      </c>
      <c r="U3654" s="113">
        <v>31214</v>
      </c>
      <c r="V3654" s="31">
        <v>200</v>
      </c>
      <c r="W3654" s="32">
        <v>30247</v>
      </c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1707</v>
      </c>
      <c r="B3655" s="111" t="s">
        <v>703</v>
      </c>
      <c r="C3655" s="112" t="s">
        <v>704</v>
      </c>
      <c r="D3655" s="21">
        <f t="shared" si="114"/>
        <v>2270</v>
      </c>
      <c r="E3655" s="24">
        <f t="shared" si="115"/>
        <v>52130</v>
      </c>
      <c r="F3655" s="104">
        <v>0</v>
      </c>
      <c r="G3655" s="104">
        <v>2270</v>
      </c>
      <c r="H3655" s="105">
        <v>2270</v>
      </c>
      <c r="I3655" s="105">
        <v>4236</v>
      </c>
      <c r="J3655" s="31">
        <v>0</v>
      </c>
      <c r="K3655" s="32">
        <v>5666</v>
      </c>
      <c r="L3655" s="105">
        <v>0</v>
      </c>
      <c r="M3655" s="105">
        <v>1515</v>
      </c>
      <c r="N3655" s="106">
        <v>0</v>
      </c>
      <c r="O3655" s="107">
        <v>10293</v>
      </c>
      <c r="P3655" s="113">
        <v>0</v>
      </c>
      <c r="Q3655" s="113">
        <v>3324</v>
      </c>
      <c r="R3655" s="106">
        <v>0</v>
      </c>
      <c r="S3655" s="107">
        <v>17408</v>
      </c>
      <c r="T3655" s="105">
        <v>0</v>
      </c>
      <c r="U3655" s="105">
        <v>6648</v>
      </c>
      <c r="V3655" s="106">
        <v>0</v>
      </c>
      <c r="W3655" s="107">
        <v>6436</v>
      </c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1707</v>
      </c>
      <c r="B3656" s="111" t="s">
        <v>705</v>
      </c>
      <c r="C3656" s="112" t="s">
        <v>1670</v>
      </c>
      <c r="D3656" s="21">
        <f t="shared" si="114"/>
        <v>0</v>
      </c>
      <c r="E3656" s="24">
        <f t="shared" si="115"/>
        <v>0</v>
      </c>
      <c r="F3656" s="104"/>
      <c r="G3656" s="104"/>
      <c r="H3656" s="113"/>
      <c r="I3656" s="113"/>
      <c r="J3656" s="106"/>
      <c r="K3656" s="107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1707</v>
      </c>
      <c r="B3657" s="111" t="s">
        <v>706</v>
      </c>
      <c r="C3657" s="112" t="s">
        <v>1671</v>
      </c>
      <c r="D3657" s="21">
        <f t="shared" si="114"/>
        <v>0</v>
      </c>
      <c r="E3657" s="24">
        <f t="shared" si="115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1707</v>
      </c>
      <c r="B3658" s="111" t="s">
        <v>707</v>
      </c>
      <c r="C3658" s="112" t="s">
        <v>708</v>
      </c>
      <c r="D3658" s="21">
        <f t="shared" si="114"/>
        <v>0</v>
      </c>
      <c r="E3658" s="24">
        <f t="shared" si="115"/>
        <v>0</v>
      </c>
      <c r="F3658" s="104"/>
      <c r="G3658" s="104"/>
      <c r="H3658" s="105"/>
      <c r="I3658" s="105"/>
      <c r="J3658" s="31"/>
      <c r="K3658" s="32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1707</v>
      </c>
      <c r="B3659" s="111" t="s">
        <v>709</v>
      </c>
      <c r="C3659" s="112" t="s">
        <v>710</v>
      </c>
      <c r="D3659" s="21">
        <f t="shared" si="114"/>
        <v>0</v>
      </c>
      <c r="E3659" s="24">
        <f t="shared" si="115"/>
        <v>0</v>
      </c>
      <c r="F3659" s="104"/>
      <c r="G3659" s="104"/>
      <c r="H3659" s="113"/>
      <c r="I3659" s="113"/>
      <c r="J3659" s="106"/>
      <c r="K3659" s="107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1707</v>
      </c>
      <c r="B3660" s="111" t="s">
        <v>711</v>
      </c>
      <c r="C3660" s="112" t="s">
        <v>712</v>
      </c>
      <c r="D3660" s="21">
        <f t="shared" si="114"/>
        <v>37045.75</v>
      </c>
      <c r="E3660" s="24">
        <f t="shared" si="115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1707</v>
      </c>
      <c r="B3661" s="111" t="s">
        <v>713</v>
      </c>
      <c r="C3661" s="112" t="s">
        <v>714</v>
      </c>
      <c r="D3661" s="21">
        <f t="shared" si="114"/>
        <v>16429.75</v>
      </c>
      <c r="E3661" s="24">
        <f t="shared" si="115"/>
        <v>870</v>
      </c>
      <c r="F3661" s="104"/>
      <c r="G3661" s="104"/>
      <c r="H3661" s="113"/>
      <c r="I3661" s="113"/>
      <c r="J3661" s="31">
        <v>4554.75</v>
      </c>
      <c r="K3661" s="32">
        <v>0</v>
      </c>
      <c r="L3661" s="113">
        <v>3309</v>
      </c>
      <c r="M3661" s="113">
        <v>0</v>
      </c>
      <c r="N3661" s="31">
        <v>0</v>
      </c>
      <c r="O3661" s="32">
        <v>0</v>
      </c>
      <c r="P3661" s="113">
        <v>6382.75</v>
      </c>
      <c r="Q3661" s="113">
        <v>0</v>
      </c>
      <c r="R3661" s="31">
        <v>4038</v>
      </c>
      <c r="S3661" s="32">
        <v>0</v>
      </c>
      <c r="T3661" s="113">
        <v>950.5</v>
      </c>
      <c r="U3661" s="113">
        <v>400</v>
      </c>
      <c r="V3661" s="31">
        <v>1749.5</v>
      </c>
      <c r="W3661" s="32">
        <v>470</v>
      </c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1707</v>
      </c>
      <c r="B3662" s="111" t="s">
        <v>715</v>
      </c>
      <c r="C3662" s="112" t="s">
        <v>716</v>
      </c>
      <c r="D3662" s="21">
        <f t="shared" si="114"/>
        <v>0</v>
      </c>
      <c r="E3662" s="24">
        <f t="shared" si="115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1707</v>
      </c>
      <c r="B3663" s="111" t="s">
        <v>717</v>
      </c>
      <c r="C3663" s="112" t="s">
        <v>718</v>
      </c>
      <c r="D3663" s="21">
        <f t="shared" si="114"/>
        <v>0</v>
      </c>
      <c r="E3663" s="24">
        <f t="shared" si="115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1707</v>
      </c>
      <c r="B3664" s="111" t="s">
        <v>719</v>
      </c>
      <c r="C3664" s="112" t="s">
        <v>720</v>
      </c>
      <c r="D3664" s="21">
        <f t="shared" si="114"/>
        <v>8194619.5199999996</v>
      </c>
      <c r="E3664" s="24">
        <f t="shared" si="115"/>
        <v>0</v>
      </c>
      <c r="F3664" s="104"/>
      <c r="G3664" s="104"/>
      <c r="H3664" s="113">
        <v>7868469.8799999999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1707</v>
      </c>
      <c r="B3665" s="111" t="s">
        <v>721</v>
      </c>
      <c r="C3665" s="112" t="s">
        <v>722</v>
      </c>
      <c r="D3665" s="21">
        <f t="shared" si="114"/>
        <v>2283047.4500000002</v>
      </c>
      <c r="E3665" s="24">
        <f t="shared" si="115"/>
        <v>0</v>
      </c>
      <c r="F3665" s="104"/>
      <c r="G3665" s="104"/>
      <c r="H3665" s="105">
        <v>326149.64</v>
      </c>
      <c r="I3665" s="105">
        <v>0</v>
      </c>
      <c r="J3665" s="31">
        <v>326149.64</v>
      </c>
      <c r="K3665" s="32">
        <v>0</v>
      </c>
      <c r="L3665" s="105">
        <v>326149.64</v>
      </c>
      <c r="M3665" s="105">
        <v>0</v>
      </c>
      <c r="N3665" s="106">
        <v>326149.64</v>
      </c>
      <c r="O3665" s="107">
        <v>0</v>
      </c>
      <c r="P3665" s="113">
        <v>312477.71000000002</v>
      </c>
      <c r="Q3665" s="113">
        <v>0</v>
      </c>
      <c r="R3665" s="106">
        <v>328102.77</v>
      </c>
      <c r="S3665" s="107">
        <v>0</v>
      </c>
      <c r="T3665" s="105">
        <v>328102.77</v>
      </c>
      <c r="U3665" s="105">
        <v>0</v>
      </c>
      <c r="V3665" s="106">
        <v>335915.28</v>
      </c>
      <c r="W3665" s="107">
        <v>0</v>
      </c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1707</v>
      </c>
      <c r="B3666" s="111" t="s">
        <v>723</v>
      </c>
      <c r="C3666" s="112" t="s">
        <v>724</v>
      </c>
      <c r="D3666" s="21">
        <f t="shared" si="114"/>
        <v>1404377.48</v>
      </c>
      <c r="E3666" s="24">
        <f t="shared" si="115"/>
        <v>0</v>
      </c>
      <c r="F3666" s="104"/>
      <c r="G3666" s="104"/>
      <c r="H3666" s="113">
        <v>1404377.48</v>
      </c>
      <c r="I3666" s="113">
        <v>0</v>
      </c>
      <c r="J3666" s="106">
        <v>0</v>
      </c>
      <c r="K3666" s="107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1707</v>
      </c>
      <c r="B3667" s="111" t="s">
        <v>1600</v>
      </c>
      <c r="C3667" s="112" t="s">
        <v>1601</v>
      </c>
      <c r="D3667" s="21">
        <f t="shared" si="114"/>
        <v>0</v>
      </c>
      <c r="E3667" s="24">
        <f t="shared" si="115"/>
        <v>800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>
        <v>0</v>
      </c>
      <c r="U3667" s="113">
        <v>600</v>
      </c>
      <c r="V3667" s="31">
        <v>0</v>
      </c>
      <c r="W3667" s="32">
        <v>200</v>
      </c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1707</v>
      </c>
      <c r="B3668" s="111" t="s">
        <v>1602</v>
      </c>
      <c r="C3668" s="112" t="s">
        <v>1603</v>
      </c>
      <c r="D3668" s="21">
        <f t="shared" si="114"/>
        <v>0</v>
      </c>
      <c r="E3668" s="24">
        <f t="shared" si="115"/>
        <v>202459.71</v>
      </c>
      <c r="F3668" s="104"/>
      <c r="G3668" s="104"/>
      <c r="H3668" s="105"/>
      <c r="I3668" s="105"/>
      <c r="J3668" s="31"/>
      <c r="K3668" s="32"/>
      <c r="L3668" s="105"/>
      <c r="M3668" s="105"/>
      <c r="N3668" s="106"/>
      <c r="O3668" s="107"/>
      <c r="P3668" s="113"/>
      <c r="Q3668" s="113"/>
      <c r="R3668" s="106"/>
      <c r="S3668" s="107"/>
      <c r="T3668" s="105">
        <v>0</v>
      </c>
      <c r="U3668" s="105">
        <v>51180</v>
      </c>
      <c r="V3668" s="106">
        <v>0</v>
      </c>
      <c r="W3668" s="107">
        <v>151279.71</v>
      </c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1707</v>
      </c>
      <c r="B3669" s="111" t="s">
        <v>725</v>
      </c>
      <c r="C3669" s="112" t="s">
        <v>726</v>
      </c>
      <c r="D3669" s="21">
        <f t="shared" si="114"/>
        <v>0</v>
      </c>
      <c r="E3669" s="24">
        <f t="shared" si="115"/>
        <v>31618.75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1707</v>
      </c>
      <c r="B3670" s="111" t="s">
        <v>727</v>
      </c>
      <c r="C3670" s="112" t="s">
        <v>728</v>
      </c>
      <c r="D3670" s="21">
        <f t="shared" si="114"/>
        <v>0</v>
      </c>
      <c r="E3670" s="24">
        <f t="shared" si="115"/>
        <v>304850.3</v>
      </c>
      <c r="F3670" s="104">
        <v>0</v>
      </c>
      <c r="G3670" s="104">
        <v>43344</v>
      </c>
      <c r="H3670" s="105">
        <v>0</v>
      </c>
      <c r="I3670" s="105">
        <v>30606.05</v>
      </c>
      <c r="J3670" s="106">
        <v>0</v>
      </c>
      <c r="K3670" s="107">
        <v>31618.75</v>
      </c>
      <c r="L3670" s="105">
        <v>0</v>
      </c>
      <c r="M3670" s="105">
        <v>32875.5</v>
      </c>
      <c r="N3670" s="106">
        <v>0</v>
      </c>
      <c r="O3670" s="107">
        <v>18396.5</v>
      </c>
      <c r="P3670" s="105">
        <v>0</v>
      </c>
      <c r="Q3670" s="105">
        <v>36647.75</v>
      </c>
      <c r="R3670" s="106">
        <v>0</v>
      </c>
      <c r="S3670" s="107">
        <v>24264.5</v>
      </c>
      <c r="T3670" s="105">
        <v>0</v>
      </c>
      <c r="U3670" s="105">
        <v>23171.75</v>
      </c>
      <c r="V3670" s="106">
        <v>0</v>
      </c>
      <c r="W3670" s="107">
        <v>88463.5</v>
      </c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1707</v>
      </c>
      <c r="B3671" s="111" t="s">
        <v>729</v>
      </c>
      <c r="C3671" s="112" t="s">
        <v>730</v>
      </c>
      <c r="D3671" s="21">
        <f t="shared" si="114"/>
        <v>0</v>
      </c>
      <c r="E3671" s="24">
        <f t="shared" si="115"/>
        <v>151267.45000000001</v>
      </c>
      <c r="F3671" s="104">
        <v>0</v>
      </c>
      <c r="G3671" s="104">
        <v>18301.25</v>
      </c>
      <c r="H3671" s="113">
        <v>0</v>
      </c>
      <c r="I3671" s="113">
        <v>4735.25</v>
      </c>
      <c r="J3671" s="106">
        <v>0</v>
      </c>
      <c r="K3671" s="107">
        <v>7080.75</v>
      </c>
      <c r="L3671" s="113">
        <v>0</v>
      </c>
      <c r="M3671" s="113">
        <v>13158.7</v>
      </c>
      <c r="N3671" s="31">
        <v>0</v>
      </c>
      <c r="O3671" s="32">
        <v>34110.5</v>
      </c>
      <c r="P3671" s="105">
        <v>0</v>
      </c>
      <c r="Q3671" s="105">
        <v>4690.5</v>
      </c>
      <c r="R3671" s="31">
        <v>0</v>
      </c>
      <c r="S3671" s="32">
        <v>52617</v>
      </c>
      <c r="T3671" s="113">
        <v>0</v>
      </c>
      <c r="U3671" s="113">
        <v>5410.75</v>
      </c>
      <c r="V3671" s="31">
        <v>0</v>
      </c>
      <c r="W3671" s="32">
        <v>18243.5</v>
      </c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1707</v>
      </c>
      <c r="B3672" s="111" t="s">
        <v>731</v>
      </c>
      <c r="C3672" s="112" t="s">
        <v>732</v>
      </c>
      <c r="D3672" s="21">
        <f t="shared" si="114"/>
        <v>0</v>
      </c>
      <c r="E3672" s="24">
        <f t="shared" si="115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1707</v>
      </c>
      <c r="B3673" s="111" t="s">
        <v>733</v>
      </c>
      <c r="C3673" s="112" t="s">
        <v>734</v>
      </c>
      <c r="D3673" s="21">
        <f t="shared" si="114"/>
        <v>0</v>
      </c>
      <c r="E3673" s="24">
        <f t="shared" si="115"/>
        <v>16686</v>
      </c>
      <c r="F3673" s="104"/>
      <c r="G3673" s="104"/>
      <c r="H3673" s="105">
        <v>0</v>
      </c>
      <c r="I3673" s="105">
        <v>3426</v>
      </c>
      <c r="J3673" s="31">
        <v>0</v>
      </c>
      <c r="K3673" s="32">
        <v>0</v>
      </c>
      <c r="L3673" s="105">
        <v>0</v>
      </c>
      <c r="M3673" s="105">
        <v>5527</v>
      </c>
      <c r="N3673" s="106">
        <v>0</v>
      </c>
      <c r="O3673" s="107">
        <v>0</v>
      </c>
      <c r="P3673" s="113">
        <v>0</v>
      </c>
      <c r="Q3673" s="113">
        <v>518</v>
      </c>
      <c r="R3673" s="106">
        <v>0</v>
      </c>
      <c r="S3673" s="107">
        <v>4120</v>
      </c>
      <c r="T3673" s="105">
        <v>0</v>
      </c>
      <c r="U3673" s="105">
        <v>0</v>
      </c>
      <c r="V3673" s="106">
        <v>0</v>
      </c>
      <c r="W3673" s="107">
        <v>3095</v>
      </c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1707</v>
      </c>
      <c r="B3674" s="111" t="s">
        <v>1604</v>
      </c>
      <c r="C3674" s="112" t="s">
        <v>1605</v>
      </c>
      <c r="D3674" s="21">
        <f t="shared" si="114"/>
        <v>0</v>
      </c>
      <c r="E3674" s="24">
        <f t="shared" si="115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1707</v>
      </c>
      <c r="B3675" s="111" t="s">
        <v>1606</v>
      </c>
      <c r="C3675" s="112" t="s">
        <v>1607</v>
      </c>
      <c r="D3675" s="21">
        <f t="shared" si="114"/>
        <v>0</v>
      </c>
      <c r="E3675" s="24">
        <f t="shared" si="115"/>
        <v>950</v>
      </c>
      <c r="F3675" s="104"/>
      <c r="G3675" s="104"/>
      <c r="H3675" s="113"/>
      <c r="I3675" s="113"/>
      <c r="J3675" s="106"/>
      <c r="K3675" s="107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1707</v>
      </c>
      <c r="B3676" s="111" t="s">
        <v>735</v>
      </c>
      <c r="C3676" s="112" t="s">
        <v>736</v>
      </c>
      <c r="D3676" s="21">
        <f t="shared" si="114"/>
        <v>0</v>
      </c>
      <c r="E3676" s="24">
        <f t="shared" si="115"/>
        <v>31990</v>
      </c>
      <c r="F3676" s="104">
        <v>0</v>
      </c>
      <c r="G3676" s="104">
        <v>4110</v>
      </c>
      <c r="H3676" s="113">
        <v>0</v>
      </c>
      <c r="I3676" s="113">
        <v>6130</v>
      </c>
      <c r="J3676" s="31">
        <v>0</v>
      </c>
      <c r="K3676" s="32">
        <v>950</v>
      </c>
      <c r="L3676" s="113">
        <v>0</v>
      </c>
      <c r="M3676" s="113">
        <v>900</v>
      </c>
      <c r="N3676" s="31">
        <v>0</v>
      </c>
      <c r="O3676" s="32">
        <v>10160</v>
      </c>
      <c r="P3676" s="113">
        <v>0</v>
      </c>
      <c r="Q3676" s="113">
        <v>6520</v>
      </c>
      <c r="R3676" s="31">
        <v>0</v>
      </c>
      <c r="S3676" s="32">
        <v>1190</v>
      </c>
      <c r="T3676" s="113">
        <v>0</v>
      </c>
      <c r="U3676" s="113">
        <v>2320</v>
      </c>
      <c r="V3676" s="31">
        <v>0</v>
      </c>
      <c r="W3676" s="32">
        <v>660</v>
      </c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1707</v>
      </c>
      <c r="B3677" s="111" t="s">
        <v>737</v>
      </c>
      <c r="C3677" s="112" t="s">
        <v>738</v>
      </c>
      <c r="D3677" s="21">
        <f t="shared" si="114"/>
        <v>0</v>
      </c>
      <c r="E3677" s="24">
        <f t="shared" si="115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1707</v>
      </c>
      <c r="B3678" s="111" t="s">
        <v>739</v>
      </c>
      <c r="C3678" s="112" t="s">
        <v>740</v>
      </c>
      <c r="D3678" s="21">
        <f t="shared" si="114"/>
        <v>0</v>
      </c>
      <c r="E3678" s="24">
        <f t="shared" si="115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1707</v>
      </c>
      <c r="B3679" s="111" t="s">
        <v>741</v>
      </c>
      <c r="C3679" s="112" t="s">
        <v>742</v>
      </c>
      <c r="D3679" s="21">
        <f t="shared" si="114"/>
        <v>0</v>
      </c>
      <c r="E3679" s="24">
        <f t="shared" si="115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1707</v>
      </c>
      <c r="B3680" s="111" t="s">
        <v>743</v>
      </c>
      <c r="C3680" s="112" t="s">
        <v>744</v>
      </c>
      <c r="D3680" s="21">
        <f t="shared" si="114"/>
        <v>205891.84000000003</v>
      </c>
      <c r="E3680" s="24">
        <f t="shared" si="115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>
        <v>0</v>
      </c>
      <c r="K3680" s="32">
        <v>0</v>
      </c>
      <c r="L3680" s="113">
        <v>0</v>
      </c>
      <c r="M3680" s="113">
        <v>0</v>
      </c>
      <c r="N3680" s="31">
        <v>0</v>
      </c>
      <c r="O3680" s="32">
        <v>0</v>
      </c>
      <c r="P3680" s="113">
        <v>2694.65</v>
      </c>
      <c r="Q3680" s="113">
        <v>0</v>
      </c>
      <c r="R3680" s="31">
        <v>64387.29</v>
      </c>
      <c r="S3680" s="32">
        <v>0</v>
      </c>
      <c r="T3680" s="113">
        <v>31308.65</v>
      </c>
      <c r="U3680" s="113">
        <v>0</v>
      </c>
      <c r="V3680" s="31">
        <v>105338.92</v>
      </c>
      <c r="W3680" s="32">
        <v>0</v>
      </c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1707</v>
      </c>
      <c r="B3681" s="111" t="s">
        <v>745</v>
      </c>
      <c r="C3681" s="112" t="s">
        <v>746</v>
      </c>
      <c r="D3681" s="21">
        <f t="shared" si="114"/>
        <v>103943.7</v>
      </c>
      <c r="E3681" s="24">
        <f t="shared" si="115"/>
        <v>10477.91</v>
      </c>
      <c r="F3681" s="104">
        <v>3547.99</v>
      </c>
      <c r="G3681" s="104">
        <v>0</v>
      </c>
      <c r="H3681" s="113">
        <v>0</v>
      </c>
      <c r="I3681" s="113">
        <v>0</v>
      </c>
      <c r="J3681" s="31">
        <v>0</v>
      </c>
      <c r="K3681" s="32">
        <v>0</v>
      </c>
      <c r="L3681" s="113">
        <v>0</v>
      </c>
      <c r="M3681" s="113">
        <v>0</v>
      </c>
      <c r="N3681" s="31">
        <v>19357.240000000002</v>
      </c>
      <c r="O3681" s="32">
        <v>0</v>
      </c>
      <c r="P3681" s="113">
        <v>0</v>
      </c>
      <c r="Q3681" s="113">
        <v>0</v>
      </c>
      <c r="R3681" s="31">
        <v>65862.23</v>
      </c>
      <c r="S3681" s="32">
        <v>0</v>
      </c>
      <c r="T3681" s="113">
        <v>6671.21</v>
      </c>
      <c r="U3681" s="113">
        <v>0</v>
      </c>
      <c r="V3681" s="31">
        <v>8505.0300000000007</v>
      </c>
      <c r="W3681" s="32">
        <v>10477.91</v>
      </c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1707</v>
      </c>
      <c r="B3682" s="111" t="s">
        <v>747</v>
      </c>
      <c r="C3682" s="112" t="s">
        <v>748</v>
      </c>
      <c r="D3682" s="21">
        <f t="shared" si="114"/>
        <v>0</v>
      </c>
      <c r="E3682" s="24">
        <f t="shared" si="115"/>
        <v>0</v>
      </c>
      <c r="F3682" s="104"/>
      <c r="G3682" s="104"/>
      <c r="H3682" s="105"/>
      <c r="I3682" s="105"/>
      <c r="J3682" s="31"/>
      <c r="K3682" s="32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1707</v>
      </c>
      <c r="B3683" s="111" t="s">
        <v>749</v>
      </c>
      <c r="C3683" s="112" t="s">
        <v>750</v>
      </c>
      <c r="D3683" s="21">
        <f t="shared" si="114"/>
        <v>0</v>
      </c>
      <c r="E3683" s="24">
        <f t="shared" si="115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1707</v>
      </c>
      <c r="B3684" s="111" t="s">
        <v>751</v>
      </c>
      <c r="C3684" s="112" t="s">
        <v>752</v>
      </c>
      <c r="D3684" s="21">
        <f t="shared" si="114"/>
        <v>0</v>
      </c>
      <c r="E3684" s="24">
        <f t="shared" si="115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1707</v>
      </c>
      <c r="B3685" s="111" t="s">
        <v>753</v>
      </c>
      <c r="C3685" s="112" t="s">
        <v>754</v>
      </c>
      <c r="D3685" s="21">
        <f t="shared" si="114"/>
        <v>0</v>
      </c>
      <c r="E3685" s="24">
        <f t="shared" si="115"/>
        <v>76.17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1707</v>
      </c>
      <c r="B3686" s="111" t="s">
        <v>755</v>
      </c>
      <c r="C3686" s="112" t="s">
        <v>756</v>
      </c>
      <c r="D3686" s="21">
        <f t="shared" si="114"/>
        <v>304.66000000000003</v>
      </c>
      <c r="E3686" s="24">
        <f t="shared" si="115"/>
        <v>228.49</v>
      </c>
      <c r="F3686" s="104"/>
      <c r="G3686" s="104"/>
      <c r="H3686" s="113">
        <v>0</v>
      </c>
      <c r="I3686" s="113">
        <v>152.32</v>
      </c>
      <c r="J3686" s="106">
        <v>0</v>
      </c>
      <c r="K3686" s="107">
        <v>76.17</v>
      </c>
      <c r="L3686" s="113">
        <v>0</v>
      </c>
      <c r="M3686" s="113">
        <v>76.17</v>
      </c>
      <c r="N3686" s="31">
        <v>304.66000000000003</v>
      </c>
      <c r="O3686" s="32">
        <v>0</v>
      </c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1707</v>
      </c>
      <c r="B3687" s="111" t="s">
        <v>757</v>
      </c>
      <c r="C3687" s="112" t="s">
        <v>758</v>
      </c>
      <c r="D3687" s="21">
        <f t="shared" si="114"/>
        <v>0</v>
      </c>
      <c r="E3687" s="24">
        <f t="shared" si="115"/>
        <v>8034</v>
      </c>
      <c r="F3687" s="104"/>
      <c r="G3687" s="104"/>
      <c r="H3687" s="113"/>
      <c r="I3687" s="113"/>
      <c r="J3687" s="31"/>
      <c r="K3687" s="32"/>
      <c r="L3687" s="113"/>
      <c r="M3687" s="113"/>
      <c r="N3687" s="31">
        <v>0</v>
      </c>
      <c r="O3687" s="32">
        <v>2345</v>
      </c>
      <c r="P3687" s="113">
        <v>0</v>
      </c>
      <c r="Q3687" s="113">
        <v>3899</v>
      </c>
      <c r="R3687" s="31">
        <v>0</v>
      </c>
      <c r="S3687" s="32">
        <v>0</v>
      </c>
      <c r="T3687" s="113">
        <v>0</v>
      </c>
      <c r="U3687" s="113">
        <v>990</v>
      </c>
      <c r="V3687" s="31">
        <v>0</v>
      </c>
      <c r="W3687" s="32">
        <v>800</v>
      </c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1707</v>
      </c>
      <c r="B3688" s="111" t="s">
        <v>759</v>
      </c>
      <c r="C3688" s="112" t="s">
        <v>760</v>
      </c>
      <c r="D3688" s="21">
        <f t="shared" si="114"/>
        <v>0</v>
      </c>
      <c r="E3688" s="24">
        <f t="shared" si="11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1707</v>
      </c>
      <c r="B3689" s="111" t="s">
        <v>761</v>
      </c>
      <c r="C3689" s="112" t="s">
        <v>762</v>
      </c>
      <c r="D3689" s="21">
        <f t="shared" si="114"/>
        <v>5825.3099999999995</v>
      </c>
      <c r="E3689" s="24">
        <f t="shared" si="115"/>
        <v>456.97</v>
      </c>
      <c r="F3689" s="104"/>
      <c r="G3689" s="104"/>
      <c r="H3689" s="105"/>
      <c r="I3689" s="105"/>
      <c r="J3689" s="31"/>
      <c r="K3689" s="32"/>
      <c r="L3689" s="105"/>
      <c r="M3689" s="105"/>
      <c r="N3689" s="106">
        <v>1964.18</v>
      </c>
      <c r="O3689" s="107">
        <v>0</v>
      </c>
      <c r="P3689" s="113">
        <v>2985.07</v>
      </c>
      <c r="Q3689" s="113">
        <v>0</v>
      </c>
      <c r="R3689" s="106">
        <v>0</v>
      </c>
      <c r="S3689" s="107">
        <v>456.97</v>
      </c>
      <c r="T3689" s="105">
        <v>533.03</v>
      </c>
      <c r="U3689" s="105">
        <v>0</v>
      </c>
      <c r="V3689" s="106">
        <v>343.03</v>
      </c>
      <c r="W3689" s="107">
        <v>0</v>
      </c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1707</v>
      </c>
      <c r="B3690" s="111" t="s">
        <v>763</v>
      </c>
      <c r="C3690" s="112" t="s">
        <v>764</v>
      </c>
      <c r="D3690" s="21">
        <f t="shared" si="114"/>
        <v>0</v>
      </c>
      <c r="E3690" s="24">
        <f t="shared" si="115"/>
        <v>0</v>
      </c>
      <c r="F3690" s="104"/>
      <c r="G3690" s="104"/>
      <c r="H3690" s="113"/>
      <c r="I3690" s="113"/>
      <c r="J3690" s="106"/>
      <c r="K3690" s="107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1707</v>
      </c>
      <c r="B3691" s="111" t="s">
        <v>765</v>
      </c>
      <c r="C3691" s="112" t="s">
        <v>1672</v>
      </c>
      <c r="D3691" s="21">
        <f t="shared" si="114"/>
        <v>0</v>
      </c>
      <c r="E3691" s="24">
        <f t="shared" si="11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1707</v>
      </c>
      <c r="B3692" s="111" t="s">
        <v>766</v>
      </c>
      <c r="C3692" s="112" t="s">
        <v>767</v>
      </c>
      <c r="D3692" s="21">
        <f t="shared" si="114"/>
        <v>0</v>
      </c>
      <c r="E3692" s="24">
        <f t="shared" si="11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1707</v>
      </c>
      <c r="B3693" s="111" t="s">
        <v>768</v>
      </c>
      <c r="C3693" s="112" t="s">
        <v>1673</v>
      </c>
      <c r="D3693" s="21">
        <f t="shared" si="114"/>
        <v>0</v>
      </c>
      <c r="E3693" s="24">
        <f t="shared" si="11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1707</v>
      </c>
      <c r="B3694" s="111" t="s">
        <v>769</v>
      </c>
      <c r="C3694" s="112" t="s">
        <v>1674</v>
      </c>
      <c r="D3694" s="21">
        <f t="shared" si="114"/>
        <v>0</v>
      </c>
      <c r="E3694" s="24">
        <f t="shared" si="11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1707</v>
      </c>
      <c r="B3695" s="111" t="s">
        <v>770</v>
      </c>
      <c r="C3695" s="112" t="s">
        <v>771</v>
      </c>
      <c r="D3695" s="21">
        <f t="shared" si="114"/>
        <v>0</v>
      </c>
      <c r="E3695" s="24">
        <f t="shared" si="11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1707</v>
      </c>
      <c r="B3696" s="111" t="s">
        <v>772</v>
      </c>
      <c r="C3696" s="112" t="s">
        <v>1675</v>
      </c>
      <c r="D3696" s="21">
        <f t="shared" si="114"/>
        <v>0</v>
      </c>
      <c r="E3696" s="24">
        <f t="shared" si="11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1707</v>
      </c>
      <c r="B3697" s="111" t="s">
        <v>773</v>
      </c>
      <c r="C3697" s="112" t="s">
        <v>774</v>
      </c>
      <c r="D3697" s="21">
        <f t="shared" si="114"/>
        <v>0</v>
      </c>
      <c r="E3697" s="24">
        <f t="shared" si="11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1707</v>
      </c>
      <c r="B3698" s="111" t="s">
        <v>775</v>
      </c>
      <c r="C3698" s="112" t="s">
        <v>776</v>
      </c>
      <c r="D3698" s="21">
        <f t="shared" si="114"/>
        <v>0</v>
      </c>
      <c r="E3698" s="24">
        <f t="shared" si="115"/>
        <v>5000</v>
      </c>
      <c r="F3698" s="104"/>
      <c r="G3698" s="104"/>
      <c r="H3698" s="113"/>
      <c r="I3698" s="113"/>
      <c r="J3698" s="31"/>
      <c r="K3698" s="32"/>
      <c r="L3698" s="113">
        <v>0</v>
      </c>
      <c r="M3698" s="113">
        <v>2000</v>
      </c>
      <c r="N3698" s="31">
        <v>0</v>
      </c>
      <c r="O3698" s="32">
        <v>2000</v>
      </c>
      <c r="P3698" s="113">
        <v>0</v>
      </c>
      <c r="Q3698" s="113">
        <v>1000</v>
      </c>
      <c r="R3698" s="31">
        <v>0</v>
      </c>
      <c r="S3698" s="32">
        <v>0</v>
      </c>
      <c r="T3698" s="113">
        <v>0</v>
      </c>
      <c r="U3698" s="113">
        <v>0</v>
      </c>
      <c r="V3698" s="31">
        <v>0</v>
      </c>
      <c r="W3698" s="32">
        <v>0</v>
      </c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1707</v>
      </c>
      <c r="B3699" s="111" t="s">
        <v>777</v>
      </c>
      <c r="C3699" s="112" t="s">
        <v>778</v>
      </c>
      <c r="D3699" s="21">
        <f t="shared" si="114"/>
        <v>0</v>
      </c>
      <c r="E3699" s="24">
        <f t="shared" si="11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1707</v>
      </c>
      <c r="B3700" s="111" t="s">
        <v>779</v>
      </c>
      <c r="C3700" s="112" t="s">
        <v>780</v>
      </c>
      <c r="D3700" s="21">
        <f t="shared" si="114"/>
        <v>0</v>
      </c>
      <c r="E3700" s="24">
        <f t="shared" si="11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1707</v>
      </c>
      <c r="B3701" s="111" t="s">
        <v>781</v>
      </c>
      <c r="C3701" s="112" t="s">
        <v>782</v>
      </c>
      <c r="D3701" s="21">
        <f t="shared" si="114"/>
        <v>0</v>
      </c>
      <c r="E3701" s="24">
        <f t="shared" si="115"/>
        <v>0</v>
      </c>
      <c r="F3701" s="104"/>
      <c r="G3701" s="104"/>
      <c r="H3701" s="105"/>
      <c r="I3701" s="105"/>
      <c r="J3701" s="31"/>
      <c r="K3701" s="32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1707</v>
      </c>
      <c r="B3702" s="111" t="s">
        <v>783</v>
      </c>
      <c r="C3702" s="112" t="s">
        <v>784</v>
      </c>
      <c r="D3702" s="21">
        <f t="shared" si="114"/>
        <v>0</v>
      </c>
      <c r="E3702" s="24">
        <f t="shared" si="11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1707</v>
      </c>
      <c r="B3703" s="111" t="s">
        <v>785</v>
      </c>
      <c r="C3703" s="112" t="s">
        <v>786</v>
      </c>
      <c r="D3703" s="21">
        <f t="shared" si="114"/>
        <v>0</v>
      </c>
      <c r="E3703" s="24">
        <f t="shared" si="115"/>
        <v>0</v>
      </c>
      <c r="F3703" s="104"/>
      <c r="G3703" s="104"/>
      <c r="H3703" s="113"/>
      <c r="I3703" s="113"/>
      <c r="J3703" s="106"/>
      <c r="K3703" s="107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1707</v>
      </c>
      <c r="B3704" s="111" t="s">
        <v>787</v>
      </c>
      <c r="C3704" s="112" t="s">
        <v>788</v>
      </c>
      <c r="D3704" s="21">
        <f t="shared" si="114"/>
        <v>0</v>
      </c>
      <c r="E3704" s="24">
        <f t="shared" si="115"/>
        <v>0</v>
      </c>
      <c r="F3704" s="104"/>
      <c r="G3704" s="104"/>
      <c r="H3704" s="105"/>
      <c r="I3704" s="105"/>
      <c r="J3704" s="31"/>
      <c r="K3704" s="32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1707</v>
      </c>
      <c r="B3705" s="111" t="s">
        <v>789</v>
      </c>
      <c r="C3705" s="112" t="s">
        <v>790</v>
      </c>
      <c r="D3705" s="21">
        <f t="shared" si="114"/>
        <v>2311.0100000000002</v>
      </c>
      <c r="E3705" s="24">
        <f t="shared" si="11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>
        <v>2311.0100000000002</v>
      </c>
      <c r="Q3705" s="105">
        <v>0</v>
      </c>
      <c r="R3705" s="106">
        <v>0</v>
      </c>
      <c r="S3705" s="107">
        <v>0</v>
      </c>
      <c r="T3705" s="105">
        <v>0</v>
      </c>
      <c r="U3705" s="105">
        <v>0</v>
      </c>
      <c r="V3705" s="106">
        <v>0</v>
      </c>
      <c r="W3705" s="107">
        <v>0</v>
      </c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1707</v>
      </c>
      <c r="B3706" s="111" t="s">
        <v>791</v>
      </c>
      <c r="C3706" s="112" t="s">
        <v>792</v>
      </c>
      <c r="D3706" s="21">
        <f t="shared" si="114"/>
        <v>0</v>
      </c>
      <c r="E3706" s="24">
        <f t="shared" si="115"/>
        <v>58045.790000000008</v>
      </c>
      <c r="F3706" s="104"/>
      <c r="G3706" s="104"/>
      <c r="H3706" s="113"/>
      <c r="I3706" s="113"/>
      <c r="J3706" s="106"/>
      <c r="K3706" s="107"/>
      <c r="L3706" s="113">
        <v>0</v>
      </c>
      <c r="M3706" s="113">
        <v>17861.21</v>
      </c>
      <c r="N3706" s="31">
        <v>0</v>
      </c>
      <c r="O3706" s="32">
        <v>0</v>
      </c>
      <c r="P3706" s="105">
        <v>0</v>
      </c>
      <c r="Q3706" s="105">
        <v>8368.34</v>
      </c>
      <c r="R3706" s="31">
        <v>0</v>
      </c>
      <c r="S3706" s="32">
        <v>0</v>
      </c>
      <c r="T3706" s="113">
        <v>0</v>
      </c>
      <c r="U3706" s="113">
        <v>11536.19</v>
      </c>
      <c r="V3706" s="31">
        <v>0</v>
      </c>
      <c r="W3706" s="32">
        <v>6030.55</v>
      </c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1707</v>
      </c>
      <c r="B3707" s="111" t="s">
        <v>793</v>
      </c>
      <c r="C3707" s="112" t="s">
        <v>794</v>
      </c>
      <c r="D3707" s="21">
        <f t="shared" si="114"/>
        <v>0</v>
      </c>
      <c r="E3707" s="24">
        <f t="shared" si="115"/>
        <v>149127.75</v>
      </c>
      <c r="F3707" s="104">
        <v>0</v>
      </c>
      <c r="G3707" s="104">
        <v>21968</v>
      </c>
      <c r="H3707" s="113">
        <v>0</v>
      </c>
      <c r="I3707" s="113">
        <v>19418.5</v>
      </c>
      <c r="J3707" s="31">
        <v>0</v>
      </c>
      <c r="K3707" s="32">
        <v>14249.5</v>
      </c>
      <c r="L3707" s="113">
        <v>0</v>
      </c>
      <c r="M3707" s="113">
        <v>8567</v>
      </c>
      <c r="N3707" s="31">
        <v>0</v>
      </c>
      <c r="O3707" s="32">
        <v>16168.75</v>
      </c>
      <c r="P3707" s="113">
        <v>0</v>
      </c>
      <c r="Q3707" s="113">
        <v>22167.5</v>
      </c>
      <c r="R3707" s="31">
        <v>0</v>
      </c>
      <c r="S3707" s="32">
        <v>16861.75</v>
      </c>
      <c r="T3707" s="113">
        <v>0</v>
      </c>
      <c r="U3707" s="113">
        <v>16379.75</v>
      </c>
      <c r="V3707" s="31">
        <v>0</v>
      </c>
      <c r="W3707" s="32">
        <v>27596.5</v>
      </c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1707</v>
      </c>
      <c r="B3708" s="111" t="s">
        <v>795</v>
      </c>
      <c r="C3708" s="112" t="s">
        <v>796</v>
      </c>
      <c r="D3708" s="21">
        <f t="shared" si="114"/>
        <v>0</v>
      </c>
      <c r="E3708" s="24">
        <f t="shared" si="115"/>
        <v>108675.55</v>
      </c>
      <c r="F3708" s="104">
        <v>0</v>
      </c>
      <c r="G3708" s="104">
        <v>11860.55</v>
      </c>
      <c r="H3708" s="105">
        <v>0</v>
      </c>
      <c r="I3708" s="105">
        <v>2703</v>
      </c>
      <c r="J3708" s="31">
        <v>0</v>
      </c>
      <c r="K3708" s="32">
        <v>0</v>
      </c>
      <c r="L3708" s="105">
        <v>0</v>
      </c>
      <c r="M3708" s="105">
        <v>7301.5</v>
      </c>
      <c r="N3708" s="106">
        <v>0</v>
      </c>
      <c r="O3708" s="107">
        <v>10101.25</v>
      </c>
      <c r="P3708" s="113">
        <v>0</v>
      </c>
      <c r="Q3708" s="113">
        <v>14648.5</v>
      </c>
      <c r="R3708" s="106">
        <v>0</v>
      </c>
      <c r="S3708" s="107">
        <v>6805.75</v>
      </c>
      <c r="T3708" s="105">
        <v>0</v>
      </c>
      <c r="U3708" s="105">
        <v>13868.5</v>
      </c>
      <c r="V3708" s="106">
        <v>0</v>
      </c>
      <c r="W3708" s="107">
        <v>0</v>
      </c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1707</v>
      </c>
      <c r="B3709" s="111" t="s">
        <v>797</v>
      </c>
      <c r="C3709" s="112" t="s">
        <v>798</v>
      </c>
      <c r="D3709" s="21">
        <f t="shared" si="114"/>
        <v>97022.5</v>
      </c>
      <c r="E3709" s="24">
        <f t="shared" si="115"/>
        <v>206714.47</v>
      </c>
      <c r="F3709" s="104">
        <v>21968</v>
      </c>
      <c r="G3709" s="104">
        <v>0</v>
      </c>
      <c r="H3709" s="113">
        <v>19418.5</v>
      </c>
      <c r="I3709" s="113">
        <v>0</v>
      </c>
      <c r="J3709" s="106">
        <v>0</v>
      </c>
      <c r="K3709" s="107">
        <v>41386.5</v>
      </c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1707</v>
      </c>
      <c r="B3710" s="111" t="s">
        <v>799</v>
      </c>
      <c r="C3710" s="112" t="s">
        <v>800</v>
      </c>
      <c r="D3710" s="21">
        <f t="shared" si="114"/>
        <v>104141.25</v>
      </c>
      <c r="E3710" s="24">
        <f t="shared" si="115"/>
        <v>22494.67</v>
      </c>
      <c r="F3710" s="104"/>
      <c r="G3710" s="104"/>
      <c r="H3710" s="113"/>
      <c r="I3710" s="113"/>
      <c r="J3710" s="31">
        <v>55636</v>
      </c>
      <c r="K3710" s="32">
        <v>206714.47</v>
      </c>
      <c r="L3710" s="113">
        <v>8567</v>
      </c>
      <c r="M3710" s="113">
        <v>0</v>
      </c>
      <c r="N3710" s="31">
        <v>14418.75</v>
      </c>
      <c r="O3710" s="32">
        <v>0</v>
      </c>
      <c r="P3710" s="113">
        <v>20317.5</v>
      </c>
      <c r="Q3710" s="113">
        <v>0</v>
      </c>
      <c r="R3710" s="31">
        <v>16861.75</v>
      </c>
      <c r="S3710" s="32">
        <v>0</v>
      </c>
      <c r="T3710" s="113">
        <v>16379.75</v>
      </c>
      <c r="U3710" s="113">
        <v>21221.67</v>
      </c>
      <c r="V3710" s="31">
        <v>27596.5</v>
      </c>
      <c r="W3710" s="32">
        <v>1273</v>
      </c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1707</v>
      </c>
      <c r="B3711" s="111" t="s">
        <v>801</v>
      </c>
      <c r="C3711" s="112" t="s">
        <v>802</v>
      </c>
      <c r="D3711" s="21">
        <f t="shared" si="114"/>
        <v>0</v>
      </c>
      <c r="E3711" s="24">
        <f t="shared" si="11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1707</v>
      </c>
      <c r="B3712" s="111" t="s">
        <v>803</v>
      </c>
      <c r="C3712" s="112" t="s">
        <v>804</v>
      </c>
      <c r="D3712" s="21">
        <f t="shared" si="114"/>
        <v>0</v>
      </c>
      <c r="E3712" s="24">
        <f t="shared" si="11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1707</v>
      </c>
      <c r="B3713" s="111" t="s">
        <v>805</v>
      </c>
      <c r="C3713" s="112" t="s">
        <v>806</v>
      </c>
      <c r="D3713" s="21">
        <f t="shared" si="114"/>
        <v>0</v>
      </c>
      <c r="E3713" s="24">
        <f t="shared" si="115"/>
        <v>8800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1707</v>
      </c>
      <c r="B3714" s="111" t="s">
        <v>807</v>
      </c>
      <c r="C3714" s="112" t="s">
        <v>808</v>
      </c>
      <c r="D3714" s="21">
        <f t="shared" si="114"/>
        <v>0</v>
      </c>
      <c r="E3714" s="24">
        <f t="shared" si="115"/>
        <v>47054.8</v>
      </c>
      <c r="F3714" s="104">
        <v>0</v>
      </c>
      <c r="G3714" s="104">
        <v>4632</v>
      </c>
      <c r="H3714" s="113">
        <v>0</v>
      </c>
      <c r="I3714" s="113">
        <v>0</v>
      </c>
      <c r="J3714" s="31">
        <v>0</v>
      </c>
      <c r="K3714" s="32">
        <v>8800</v>
      </c>
      <c r="L3714" s="113">
        <v>0</v>
      </c>
      <c r="M3714" s="113">
        <v>0</v>
      </c>
      <c r="N3714" s="31">
        <v>0</v>
      </c>
      <c r="O3714" s="32">
        <v>0</v>
      </c>
      <c r="P3714" s="113">
        <v>0</v>
      </c>
      <c r="Q3714" s="113">
        <v>0</v>
      </c>
      <c r="R3714" s="31">
        <v>0</v>
      </c>
      <c r="S3714" s="32">
        <v>10000</v>
      </c>
      <c r="T3714" s="113">
        <v>0</v>
      </c>
      <c r="U3714" s="113">
        <v>0</v>
      </c>
      <c r="V3714" s="31">
        <v>0</v>
      </c>
      <c r="W3714" s="32">
        <v>32422.799999999999</v>
      </c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1707</v>
      </c>
      <c r="B3715" s="111" t="s">
        <v>809</v>
      </c>
      <c r="C3715" s="112" t="s">
        <v>1676</v>
      </c>
      <c r="D3715" s="21">
        <f t="shared" ref="D3715:D3778" si="116">F3715+H3715+J3716+L3715+N3715+P3715+R3715+T3715+V3715+X3715+Z3715+AB3715</f>
        <v>0</v>
      </c>
      <c r="E3715" s="24">
        <f t="shared" ref="E3715:E3778" si="117">G3715+I3715+K3716+M3715+O3715+Q3715+S3715+U3715+W3715+Y3715+AA3715+AC3715</f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1707</v>
      </c>
      <c r="B3716" s="111" t="s">
        <v>810</v>
      </c>
      <c r="C3716" s="112" t="s">
        <v>811</v>
      </c>
      <c r="D3716" s="21">
        <f t="shared" si="116"/>
        <v>0</v>
      </c>
      <c r="E3716" s="24">
        <f t="shared" si="117"/>
        <v>0</v>
      </c>
      <c r="F3716" s="104"/>
      <c r="G3716" s="104"/>
      <c r="H3716" s="105"/>
      <c r="I3716" s="105"/>
      <c r="J3716" s="31"/>
      <c r="K3716" s="32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1707</v>
      </c>
      <c r="B3717" s="111" t="s">
        <v>812</v>
      </c>
      <c r="C3717" s="112" t="s">
        <v>813</v>
      </c>
      <c r="D3717" s="21">
        <f t="shared" si="116"/>
        <v>0</v>
      </c>
      <c r="E3717" s="24">
        <f t="shared" si="117"/>
        <v>500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1707</v>
      </c>
      <c r="B3718" s="111" t="s">
        <v>814</v>
      </c>
      <c r="C3718" s="112" t="s">
        <v>815</v>
      </c>
      <c r="D3718" s="21">
        <f t="shared" si="116"/>
        <v>0</v>
      </c>
      <c r="E3718" s="24">
        <f t="shared" si="117"/>
        <v>446460.53</v>
      </c>
      <c r="F3718" s="104"/>
      <c r="G3718" s="104"/>
      <c r="H3718" s="113">
        <v>0</v>
      </c>
      <c r="I3718" s="113">
        <v>267300</v>
      </c>
      <c r="J3718" s="106">
        <v>0</v>
      </c>
      <c r="K3718" s="107">
        <v>500</v>
      </c>
      <c r="L3718" s="113">
        <v>0</v>
      </c>
      <c r="M3718" s="113">
        <v>10100</v>
      </c>
      <c r="N3718" s="31">
        <v>0</v>
      </c>
      <c r="O3718" s="32">
        <v>50000</v>
      </c>
      <c r="P3718" s="105">
        <v>0</v>
      </c>
      <c r="Q3718" s="105">
        <v>108500</v>
      </c>
      <c r="R3718" s="31">
        <v>0</v>
      </c>
      <c r="S3718" s="32">
        <v>6000</v>
      </c>
      <c r="T3718" s="113">
        <v>0</v>
      </c>
      <c r="U3718" s="113">
        <v>2200</v>
      </c>
      <c r="V3718" s="31">
        <v>0</v>
      </c>
      <c r="W3718" s="32">
        <v>0</v>
      </c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1707</v>
      </c>
      <c r="B3719" s="111" t="s">
        <v>816</v>
      </c>
      <c r="C3719" s="112" t="s">
        <v>817</v>
      </c>
      <c r="D3719" s="21">
        <f t="shared" si="116"/>
        <v>0</v>
      </c>
      <c r="E3719" s="24">
        <f t="shared" si="117"/>
        <v>9735.61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>
        <v>0</v>
      </c>
      <c r="K3719" s="32">
        <v>2360.5300000000002</v>
      </c>
      <c r="L3719" s="113">
        <v>0</v>
      </c>
      <c r="M3719" s="113">
        <v>5014.55</v>
      </c>
      <c r="N3719" s="31">
        <v>0</v>
      </c>
      <c r="O3719" s="32">
        <v>0</v>
      </c>
      <c r="P3719" s="113">
        <v>0</v>
      </c>
      <c r="Q3719" s="113">
        <v>0</v>
      </c>
      <c r="R3719" s="31">
        <v>0</v>
      </c>
      <c r="S3719" s="32">
        <v>0</v>
      </c>
      <c r="T3719" s="113">
        <v>0</v>
      </c>
      <c r="U3719" s="113">
        <v>0</v>
      </c>
      <c r="V3719" s="31">
        <v>0</v>
      </c>
      <c r="W3719" s="32">
        <v>0</v>
      </c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1707</v>
      </c>
      <c r="B3720" s="111" t="s">
        <v>818</v>
      </c>
      <c r="C3720" s="112" t="s">
        <v>819</v>
      </c>
      <c r="D3720" s="21">
        <f t="shared" si="116"/>
        <v>0</v>
      </c>
      <c r="E3720" s="24">
        <f t="shared" si="117"/>
        <v>2115.5700000000002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1707</v>
      </c>
      <c r="B3721" s="111" t="s">
        <v>820</v>
      </c>
      <c r="C3721" s="112" t="s">
        <v>821</v>
      </c>
      <c r="D3721" s="21">
        <f t="shared" si="116"/>
        <v>0</v>
      </c>
      <c r="E3721" s="24">
        <f t="shared" si="117"/>
        <v>27147.489999999998</v>
      </c>
      <c r="F3721" s="104"/>
      <c r="G3721" s="104"/>
      <c r="H3721" s="113"/>
      <c r="I3721" s="113"/>
      <c r="J3721" s="31">
        <v>0</v>
      </c>
      <c r="K3721" s="32">
        <v>2115.5700000000002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21516.5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5630.99</v>
      </c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1707</v>
      </c>
      <c r="B3722" s="111" t="s">
        <v>822</v>
      </c>
      <c r="C3722" s="112" t="s">
        <v>599</v>
      </c>
      <c r="D3722" s="21">
        <f t="shared" si="116"/>
        <v>0</v>
      </c>
      <c r="E3722" s="24">
        <f t="shared" si="117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1707</v>
      </c>
      <c r="B3723" s="111" t="s">
        <v>823</v>
      </c>
      <c r="C3723" s="112" t="s">
        <v>601</v>
      </c>
      <c r="D3723" s="21">
        <f t="shared" si="116"/>
        <v>400</v>
      </c>
      <c r="E3723" s="24">
        <f t="shared" si="117"/>
        <v>7600</v>
      </c>
      <c r="F3723" s="104"/>
      <c r="G3723" s="104"/>
      <c r="H3723" s="105"/>
      <c r="I3723" s="105"/>
      <c r="J3723" s="31"/>
      <c r="K3723" s="32"/>
      <c r="L3723" s="105"/>
      <c r="M3723" s="105"/>
      <c r="N3723" s="106">
        <v>400</v>
      </c>
      <c r="O3723" s="107">
        <v>7600</v>
      </c>
      <c r="P3723" s="113">
        <v>0</v>
      </c>
      <c r="Q3723" s="113">
        <v>0</v>
      </c>
      <c r="R3723" s="106">
        <v>0</v>
      </c>
      <c r="S3723" s="107">
        <v>0</v>
      </c>
      <c r="T3723" s="105">
        <v>0</v>
      </c>
      <c r="U3723" s="105">
        <v>0</v>
      </c>
      <c r="V3723" s="106">
        <v>0</v>
      </c>
      <c r="W3723" s="107">
        <v>0</v>
      </c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1707</v>
      </c>
      <c r="B3724" s="111" t="s">
        <v>824</v>
      </c>
      <c r="C3724" s="112" t="s">
        <v>825</v>
      </c>
      <c r="D3724" s="21">
        <f t="shared" si="116"/>
        <v>0</v>
      </c>
      <c r="E3724" s="24">
        <f t="shared" si="117"/>
        <v>1540735</v>
      </c>
      <c r="F3724" s="104"/>
      <c r="G3724" s="104"/>
      <c r="H3724" s="113"/>
      <c r="I3724" s="113"/>
      <c r="J3724" s="106"/>
      <c r="K3724" s="107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1707</v>
      </c>
      <c r="B3725" s="111" t="s">
        <v>826</v>
      </c>
      <c r="C3725" s="112" t="s">
        <v>827</v>
      </c>
      <c r="D3725" s="21">
        <f t="shared" si="116"/>
        <v>0</v>
      </c>
      <c r="E3725" s="24">
        <f t="shared" si="117"/>
        <v>12466255</v>
      </c>
      <c r="F3725" s="104">
        <v>0</v>
      </c>
      <c r="G3725" s="104">
        <v>1549295</v>
      </c>
      <c r="H3725" s="113">
        <v>0</v>
      </c>
      <c r="I3725" s="113">
        <v>1547615</v>
      </c>
      <c r="J3725" s="31">
        <v>0</v>
      </c>
      <c r="K3725" s="32">
        <v>1540735</v>
      </c>
      <c r="L3725" s="113">
        <v>0</v>
      </c>
      <c r="M3725" s="113">
        <v>1543775</v>
      </c>
      <c r="N3725" s="31">
        <v>0</v>
      </c>
      <c r="O3725" s="32">
        <v>1549095</v>
      </c>
      <c r="P3725" s="113">
        <v>0</v>
      </c>
      <c r="Q3725" s="113">
        <v>1540165</v>
      </c>
      <c r="R3725" s="31">
        <v>0</v>
      </c>
      <c r="S3725" s="32">
        <v>1535360</v>
      </c>
      <c r="T3725" s="113">
        <v>0</v>
      </c>
      <c r="U3725" s="113">
        <v>1535360</v>
      </c>
      <c r="V3725" s="31">
        <v>0</v>
      </c>
      <c r="W3725" s="32">
        <v>1665590</v>
      </c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1707</v>
      </c>
      <c r="B3726" s="111" t="s">
        <v>828</v>
      </c>
      <c r="C3726" s="112" t="s">
        <v>829</v>
      </c>
      <c r="D3726" s="21">
        <f t="shared" si="116"/>
        <v>0</v>
      </c>
      <c r="E3726" s="24">
        <f t="shared" si="117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1707</v>
      </c>
      <c r="B3727" s="111" t="s">
        <v>830</v>
      </c>
      <c r="C3727" s="112" t="s">
        <v>831</v>
      </c>
      <c r="D3727" s="21">
        <f t="shared" si="116"/>
        <v>0</v>
      </c>
      <c r="E3727" s="24">
        <f t="shared" si="117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1707</v>
      </c>
      <c r="B3728" s="111" t="s">
        <v>832</v>
      </c>
      <c r="C3728" s="112" t="s">
        <v>833</v>
      </c>
      <c r="D3728" s="21">
        <f t="shared" si="116"/>
        <v>0</v>
      </c>
      <c r="E3728" s="24">
        <f t="shared" si="117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1707</v>
      </c>
      <c r="B3729" s="111" t="s">
        <v>834</v>
      </c>
      <c r="C3729" s="112" t="s">
        <v>835</v>
      </c>
      <c r="D3729" s="21">
        <f t="shared" si="116"/>
        <v>0</v>
      </c>
      <c r="E3729" s="24">
        <f t="shared" si="117"/>
        <v>52382.1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1707</v>
      </c>
      <c r="B3730" s="111" t="s">
        <v>836</v>
      </c>
      <c r="C3730" s="112" t="s">
        <v>837</v>
      </c>
      <c r="D3730" s="21">
        <f t="shared" si="116"/>
        <v>0</v>
      </c>
      <c r="E3730" s="24">
        <f t="shared" si="117"/>
        <v>416538.79999999993</v>
      </c>
      <c r="F3730" s="104">
        <v>0</v>
      </c>
      <c r="G3730" s="104">
        <v>51818.1</v>
      </c>
      <c r="H3730" s="113">
        <v>0</v>
      </c>
      <c r="I3730" s="113">
        <v>51734.1</v>
      </c>
      <c r="J3730" s="31">
        <v>0</v>
      </c>
      <c r="K3730" s="32">
        <v>52382.1</v>
      </c>
      <c r="L3730" s="113">
        <v>0</v>
      </c>
      <c r="M3730" s="113">
        <v>51958.1</v>
      </c>
      <c r="N3730" s="31">
        <v>0</v>
      </c>
      <c r="O3730" s="32">
        <v>51808.1</v>
      </c>
      <c r="P3730" s="113">
        <v>0</v>
      </c>
      <c r="Q3730" s="113">
        <v>51361.599999999999</v>
      </c>
      <c r="R3730" s="31">
        <v>0</v>
      </c>
      <c r="S3730" s="32">
        <v>51134.1</v>
      </c>
      <c r="T3730" s="113">
        <v>0</v>
      </c>
      <c r="U3730" s="113">
        <v>51134.1</v>
      </c>
      <c r="V3730" s="31">
        <v>0</v>
      </c>
      <c r="W3730" s="32">
        <v>55590.6</v>
      </c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1707</v>
      </c>
      <c r="B3731" s="111" t="s">
        <v>838</v>
      </c>
      <c r="C3731" s="112" t="s">
        <v>839</v>
      </c>
      <c r="D3731" s="21">
        <f t="shared" si="116"/>
        <v>0</v>
      </c>
      <c r="E3731" s="24">
        <f t="shared" si="117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1707</v>
      </c>
      <c r="B3732" s="111" t="s">
        <v>1608</v>
      </c>
      <c r="C3732" s="112" t="s">
        <v>1609</v>
      </c>
      <c r="D3732" s="21">
        <f t="shared" si="116"/>
        <v>0</v>
      </c>
      <c r="E3732" s="24">
        <f t="shared" si="117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1707</v>
      </c>
      <c r="B3733" s="111" t="s">
        <v>840</v>
      </c>
      <c r="C3733" s="112" t="s">
        <v>841</v>
      </c>
      <c r="D3733" s="21">
        <f t="shared" si="116"/>
        <v>0</v>
      </c>
      <c r="E3733" s="24">
        <f t="shared" si="117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1707</v>
      </c>
      <c r="B3734" s="111" t="s">
        <v>842</v>
      </c>
      <c r="C3734" s="112" t="s">
        <v>843</v>
      </c>
      <c r="D3734" s="21">
        <f t="shared" si="116"/>
        <v>0</v>
      </c>
      <c r="E3734" s="24">
        <f t="shared" si="117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1707</v>
      </c>
      <c r="B3735" s="111" t="s">
        <v>844</v>
      </c>
      <c r="C3735" s="112" t="s">
        <v>845</v>
      </c>
      <c r="D3735" s="21">
        <f t="shared" si="116"/>
        <v>0</v>
      </c>
      <c r="E3735" s="24">
        <f t="shared" si="117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1707</v>
      </c>
      <c r="B3736" s="111" t="s">
        <v>846</v>
      </c>
      <c r="C3736" s="112" t="s">
        <v>847</v>
      </c>
      <c r="D3736" s="21">
        <f t="shared" si="116"/>
        <v>0</v>
      </c>
      <c r="E3736" s="24">
        <f t="shared" si="117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1707</v>
      </c>
      <c r="B3737" s="111" t="s">
        <v>848</v>
      </c>
      <c r="C3737" s="112" t="s">
        <v>849</v>
      </c>
      <c r="D3737" s="21">
        <f t="shared" si="116"/>
        <v>0</v>
      </c>
      <c r="E3737" s="24">
        <f t="shared" si="117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1707</v>
      </c>
      <c r="B3738" s="111" t="s">
        <v>850</v>
      </c>
      <c r="C3738" s="112" t="s">
        <v>851</v>
      </c>
      <c r="D3738" s="21">
        <f t="shared" si="116"/>
        <v>0</v>
      </c>
      <c r="E3738" s="24">
        <f t="shared" si="117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1707</v>
      </c>
      <c r="B3739" s="111" t="s">
        <v>852</v>
      </c>
      <c r="C3739" s="112" t="s">
        <v>853</v>
      </c>
      <c r="D3739" s="21">
        <f t="shared" si="116"/>
        <v>0</v>
      </c>
      <c r="E3739" s="24">
        <f t="shared" si="117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1707</v>
      </c>
      <c r="B3740" s="111" t="s">
        <v>854</v>
      </c>
      <c r="C3740" s="112" t="s">
        <v>855</v>
      </c>
      <c r="D3740" s="21">
        <f t="shared" si="116"/>
        <v>0</v>
      </c>
      <c r="E3740" s="24">
        <f t="shared" si="117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0</v>
      </c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1707</v>
      </c>
      <c r="B3741" s="111" t="s">
        <v>856</v>
      </c>
      <c r="C3741" s="112" t="s">
        <v>857</v>
      </c>
      <c r="D3741" s="21">
        <f t="shared" si="116"/>
        <v>0</v>
      </c>
      <c r="E3741" s="24">
        <f t="shared" si="117"/>
        <v>16012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1707</v>
      </c>
      <c r="B3742" s="111" t="s">
        <v>858</v>
      </c>
      <c r="C3742" s="112" t="s">
        <v>859</v>
      </c>
      <c r="D3742" s="21">
        <f t="shared" si="116"/>
        <v>0</v>
      </c>
      <c r="E3742" s="24">
        <f t="shared" si="117"/>
        <v>58289</v>
      </c>
      <c r="F3742" s="104">
        <v>0</v>
      </c>
      <c r="G3742" s="104">
        <v>14789</v>
      </c>
      <c r="H3742" s="113">
        <v>0</v>
      </c>
      <c r="I3742" s="113">
        <v>8000</v>
      </c>
      <c r="J3742" s="31">
        <v>0</v>
      </c>
      <c r="K3742" s="32">
        <v>16012</v>
      </c>
      <c r="L3742" s="113">
        <v>0</v>
      </c>
      <c r="M3742" s="113">
        <v>4100</v>
      </c>
      <c r="N3742" s="31">
        <v>0</v>
      </c>
      <c r="O3742" s="32">
        <v>8100</v>
      </c>
      <c r="P3742" s="113">
        <v>0</v>
      </c>
      <c r="Q3742" s="113">
        <v>8850</v>
      </c>
      <c r="R3742" s="31">
        <v>0</v>
      </c>
      <c r="S3742" s="32">
        <v>2650</v>
      </c>
      <c r="T3742" s="113">
        <v>0</v>
      </c>
      <c r="U3742" s="113">
        <v>300</v>
      </c>
      <c r="V3742" s="31">
        <v>0</v>
      </c>
      <c r="W3742" s="32">
        <v>8500</v>
      </c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1707</v>
      </c>
      <c r="B3743" s="111" t="s">
        <v>860</v>
      </c>
      <c r="C3743" s="112" t="s">
        <v>861</v>
      </c>
      <c r="D3743" s="21">
        <f t="shared" si="116"/>
        <v>0</v>
      </c>
      <c r="E3743" s="24">
        <f t="shared" si="117"/>
        <v>43110</v>
      </c>
      <c r="F3743" s="104">
        <v>0</v>
      </c>
      <c r="G3743" s="104">
        <v>2700</v>
      </c>
      <c r="H3743" s="113">
        <v>0</v>
      </c>
      <c r="I3743" s="113">
        <v>4550</v>
      </c>
      <c r="J3743" s="31">
        <v>0</v>
      </c>
      <c r="K3743" s="32">
        <v>3000</v>
      </c>
      <c r="L3743" s="113">
        <v>0</v>
      </c>
      <c r="M3743" s="113">
        <v>6950</v>
      </c>
      <c r="N3743" s="31">
        <v>0</v>
      </c>
      <c r="O3743" s="32">
        <v>4200</v>
      </c>
      <c r="P3743" s="113">
        <v>0</v>
      </c>
      <c r="Q3743" s="113">
        <v>11500</v>
      </c>
      <c r="R3743" s="31">
        <v>0</v>
      </c>
      <c r="S3743" s="32">
        <v>4910</v>
      </c>
      <c r="T3743" s="113">
        <v>0</v>
      </c>
      <c r="U3743" s="113">
        <v>3650</v>
      </c>
      <c r="V3743" s="31">
        <v>0</v>
      </c>
      <c r="W3743" s="32">
        <v>4650</v>
      </c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1707</v>
      </c>
      <c r="B3744" s="111" t="s">
        <v>862</v>
      </c>
      <c r="C3744" s="112" t="s">
        <v>863</v>
      </c>
      <c r="D3744" s="21">
        <f t="shared" si="116"/>
        <v>0</v>
      </c>
      <c r="E3744" s="24">
        <f t="shared" si="117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1707</v>
      </c>
      <c r="B3745" s="111" t="s">
        <v>864</v>
      </c>
      <c r="C3745" s="112" t="s">
        <v>865</v>
      </c>
      <c r="D3745" s="21">
        <f t="shared" si="116"/>
        <v>0</v>
      </c>
      <c r="E3745" s="24">
        <f t="shared" si="117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1707</v>
      </c>
      <c r="B3746" s="111" t="s">
        <v>866</v>
      </c>
      <c r="C3746" s="112" t="s">
        <v>867</v>
      </c>
      <c r="D3746" s="21">
        <f t="shared" si="116"/>
        <v>0</v>
      </c>
      <c r="E3746" s="24">
        <f t="shared" si="117"/>
        <v>21691</v>
      </c>
      <c r="F3746" s="104"/>
      <c r="G3746" s="104"/>
      <c r="H3746" s="113"/>
      <c r="I3746" s="113"/>
      <c r="J3746" s="31"/>
      <c r="K3746" s="32"/>
      <c r="L3746" s="113"/>
      <c r="M3746" s="113"/>
      <c r="N3746" s="31">
        <v>0</v>
      </c>
      <c r="O3746" s="32">
        <v>700</v>
      </c>
      <c r="P3746" s="113">
        <v>0</v>
      </c>
      <c r="Q3746" s="113">
        <v>600</v>
      </c>
      <c r="R3746" s="31">
        <v>0</v>
      </c>
      <c r="S3746" s="32">
        <v>0</v>
      </c>
      <c r="T3746" s="113">
        <v>0</v>
      </c>
      <c r="U3746" s="113">
        <v>9505</v>
      </c>
      <c r="V3746" s="31">
        <v>0</v>
      </c>
      <c r="W3746" s="32">
        <v>10886</v>
      </c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1707</v>
      </c>
      <c r="B3747" s="111" t="s">
        <v>868</v>
      </c>
      <c r="C3747" s="112" t="s">
        <v>869</v>
      </c>
      <c r="D3747" s="21">
        <f t="shared" si="116"/>
        <v>0</v>
      </c>
      <c r="E3747" s="24">
        <f t="shared" si="117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1707</v>
      </c>
      <c r="B3748" s="111" t="s">
        <v>870</v>
      </c>
      <c r="C3748" s="112" t="s">
        <v>1677</v>
      </c>
      <c r="D3748" s="21">
        <f t="shared" si="116"/>
        <v>0</v>
      </c>
      <c r="E3748" s="24">
        <f t="shared" si="117"/>
        <v>0</v>
      </c>
      <c r="F3748" s="104"/>
      <c r="G3748" s="104"/>
      <c r="H3748" s="105"/>
      <c r="I3748" s="105"/>
      <c r="J3748" s="31"/>
      <c r="K3748" s="32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1707</v>
      </c>
      <c r="B3749" s="111" t="s">
        <v>871</v>
      </c>
      <c r="C3749" s="112" t="s">
        <v>872</v>
      </c>
      <c r="D3749" s="21">
        <f t="shared" si="116"/>
        <v>0</v>
      </c>
      <c r="E3749" s="24">
        <f t="shared" si="117"/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1707</v>
      </c>
      <c r="B3750" s="111" t="s">
        <v>873</v>
      </c>
      <c r="C3750" s="112" t="s">
        <v>1678</v>
      </c>
      <c r="D3750" s="21">
        <f t="shared" si="116"/>
        <v>0</v>
      </c>
      <c r="E3750" s="24">
        <f t="shared" si="117"/>
        <v>0</v>
      </c>
      <c r="F3750" s="104"/>
      <c r="G3750" s="104"/>
      <c r="H3750" s="113"/>
      <c r="I3750" s="113"/>
      <c r="J3750" s="106"/>
      <c r="K3750" s="107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1707</v>
      </c>
      <c r="B3751" s="111" t="s">
        <v>874</v>
      </c>
      <c r="C3751" s="112" t="s">
        <v>875</v>
      </c>
      <c r="D3751" s="21">
        <f t="shared" si="116"/>
        <v>0</v>
      </c>
      <c r="E3751" s="24">
        <f t="shared" si="117"/>
        <v>56000</v>
      </c>
      <c r="F3751" s="104"/>
      <c r="G3751" s="104"/>
      <c r="H3751" s="113"/>
      <c r="I3751" s="113"/>
      <c r="J3751" s="31"/>
      <c r="K3751" s="32"/>
      <c r="L3751" s="113"/>
      <c r="M3751" s="113"/>
      <c r="N3751" s="31">
        <v>0</v>
      </c>
      <c r="O3751" s="32">
        <v>34000</v>
      </c>
      <c r="P3751" s="113">
        <v>0</v>
      </c>
      <c r="Q3751" s="113">
        <v>0</v>
      </c>
      <c r="R3751" s="31">
        <v>0</v>
      </c>
      <c r="S3751" s="32">
        <v>0</v>
      </c>
      <c r="T3751" s="113">
        <v>0</v>
      </c>
      <c r="U3751" s="113">
        <v>10000</v>
      </c>
      <c r="V3751" s="31">
        <v>0</v>
      </c>
      <c r="W3751" s="32">
        <v>12000</v>
      </c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1707</v>
      </c>
      <c r="B3752" s="111" t="s">
        <v>876</v>
      </c>
      <c r="C3752" s="112" t="s">
        <v>1679</v>
      </c>
      <c r="D3752" s="21">
        <f t="shared" si="116"/>
        <v>0</v>
      </c>
      <c r="E3752" s="24">
        <f t="shared" si="117"/>
        <v>1500</v>
      </c>
      <c r="F3752" s="104"/>
      <c r="G3752" s="104"/>
      <c r="H3752" s="105"/>
      <c r="I3752" s="105"/>
      <c r="J3752" s="31"/>
      <c r="K3752" s="32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1707</v>
      </c>
      <c r="B3753" s="111" t="s">
        <v>877</v>
      </c>
      <c r="C3753" s="112" t="s">
        <v>878</v>
      </c>
      <c r="D3753" s="21">
        <f t="shared" si="116"/>
        <v>0</v>
      </c>
      <c r="E3753" s="24">
        <f t="shared" si="117"/>
        <v>1095121</v>
      </c>
      <c r="F3753" s="104"/>
      <c r="G3753" s="104"/>
      <c r="H3753" s="105">
        <v>0</v>
      </c>
      <c r="I3753" s="105">
        <v>1800</v>
      </c>
      <c r="J3753" s="106">
        <v>0</v>
      </c>
      <c r="K3753" s="107">
        <v>1500</v>
      </c>
      <c r="L3753" s="105">
        <v>0</v>
      </c>
      <c r="M3753" s="105">
        <v>107246</v>
      </c>
      <c r="N3753" s="106">
        <v>0</v>
      </c>
      <c r="O3753" s="107">
        <v>372125</v>
      </c>
      <c r="P3753" s="105">
        <v>0</v>
      </c>
      <c r="Q3753" s="105">
        <v>57725</v>
      </c>
      <c r="R3753" s="106">
        <v>0</v>
      </c>
      <c r="S3753" s="107">
        <v>117250</v>
      </c>
      <c r="T3753" s="105">
        <v>0</v>
      </c>
      <c r="U3753" s="105">
        <v>4950</v>
      </c>
      <c r="V3753" s="106">
        <v>0</v>
      </c>
      <c r="W3753" s="107">
        <v>434025</v>
      </c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1707</v>
      </c>
      <c r="B3754" s="111" t="s">
        <v>879</v>
      </c>
      <c r="C3754" s="112" t="s">
        <v>1680</v>
      </c>
      <c r="D3754" s="21">
        <f t="shared" si="116"/>
        <v>0</v>
      </c>
      <c r="E3754" s="24">
        <f t="shared" si="11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1707</v>
      </c>
      <c r="B3755" s="111" t="s">
        <v>880</v>
      </c>
      <c r="C3755" s="112" t="s">
        <v>1681</v>
      </c>
      <c r="D3755" s="21">
        <f t="shared" si="116"/>
        <v>0</v>
      </c>
      <c r="E3755" s="24">
        <f t="shared" si="11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1707</v>
      </c>
      <c r="B3756" s="111" t="s">
        <v>881</v>
      </c>
      <c r="C3756" s="112" t="s">
        <v>1682</v>
      </c>
      <c r="D3756" s="21">
        <f t="shared" si="116"/>
        <v>0</v>
      </c>
      <c r="E3756" s="24">
        <f t="shared" si="117"/>
        <v>1339647.5</v>
      </c>
      <c r="F3756" s="104"/>
      <c r="G3756" s="104"/>
      <c r="H3756" s="105"/>
      <c r="I3756" s="105"/>
      <c r="J3756" s="106"/>
      <c r="K3756" s="107"/>
      <c r="L3756" s="105">
        <v>0</v>
      </c>
      <c r="M3756" s="105">
        <v>344900</v>
      </c>
      <c r="N3756" s="106">
        <v>0</v>
      </c>
      <c r="O3756" s="107">
        <v>161000</v>
      </c>
      <c r="P3756" s="105">
        <v>0</v>
      </c>
      <c r="Q3756" s="105">
        <v>186000</v>
      </c>
      <c r="R3756" s="106">
        <v>0</v>
      </c>
      <c r="S3756" s="107">
        <v>322000</v>
      </c>
      <c r="T3756" s="105">
        <v>0</v>
      </c>
      <c r="U3756" s="105">
        <v>200</v>
      </c>
      <c r="V3756" s="106">
        <v>0</v>
      </c>
      <c r="W3756" s="107">
        <v>319487.5</v>
      </c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1707</v>
      </c>
      <c r="B3757" s="111" t="s">
        <v>882</v>
      </c>
      <c r="C3757" s="112" t="s">
        <v>883</v>
      </c>
      <c r="D3757" s="21">
        <f t="shared" si="116"/>
        <v>1239920</v>
      </c>
      <c r="E3757" s="24">
        <f t="shared" si="117"/>
        <v>50570</v>
      </c>
      <c r="F3757" s="104">
        <v>0</v>
      </c>
      <c r="G3757" s="104">
        <v>8990</v>
      </c>
      <c r="H3757" s="113">
        <v>0</v>
      </c>
      <c r="I3757" s="113">
        <v>6660</v>
      </c>
      <c r="J3757" s="106">
        <v>0</v>
      </c>
      <c r="K3757" s="107">
        <v>6060</v>
      </c>
      <c r="L3757" s="113">
        <v>0</v>
      </c>
      <c r="M3757" s="113">
        <v>4770</v>
      </c>
      <c r="N3757" s="31">
        <v>0</v>
      </c>
      <c r="O3757" s="32">
        <v>6810</v>
      </c>
      <c r="P3757" s="105">
        <v>0</v>
      </c>
      <c r="Q3757" s="105">
        <v>7500</v>
      </c>
      <c r="R3757" s="31">
        <v>0</v>
      </c>
      <c r="S3757" s="32">
        <v>4620</v>
      </c>
      <c r="T3757" s="113">
        <v>0</v>
      </c>
      <c r="U3757" s="113">
        <v>5170</v>
      </c>
      <c r="V3757" s="31">
        <v>0</v>
      </c>
      <c r="W3757" s="32">
        <v>6050</v>
      </c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1707</v>
      </c>
      <c r="B3758" s="111" t="s">
        <v>884</v>
      </c>
      <c r="C3758" s="112" t="s">
        <v>885</v>
      </c>
      <c r="D3758" s="21">
        <f t="shared" si="116"/>
        <v>10041210</v>
      </c>
      <c r="E3758" s="24">
        <f t="shared" si="11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>
        <v>1239920</v>
      </c>
      <c r="K3758" s="32">
        <v>0</v>
      </c>
      <c r="L3758" s="113">
        <v>1231440</v>
      </c>
      <c r="M3758" s="113">
        <v>0</v>
      </c>
      <c r="N3758" s="31">
        <v>1228440</v>
      </c>
      <c r="O3758" s="32">
        <v>0</v>
      </c>
      <c r="P3758" s="113">
        <v>1219510</v>
      </c>
      <c r="Q3758" s="113">
        <v>0</v>
      </c>
      <c r="R3758" s="31">
        <v>1214960</v>
      </c>
      <c r="S3758" s="32">
        <v>0</v>
      </c>
      <c r="T3758" s="113">
        <v>1214960</v>
      </c>
      <c r="U3758" s="113">
        <v>0</v>
      </c>
      <c r="V3758" s="31">
        <v>1327520</v>
      </c>
      <c r="W3758" s="32">
        <v>0</v>
      </c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1707</v>
      </c>
      <c r="B3759" s="111" t="s">
        <v>886</v>
      </c>
      <c r="C3759" s="112" t="s">
        <v>887</v>
      </c>
      <c r="D3759" s="21">
        <f t="shared" si="116"/>
        <v>1197380</v>
      </c>
      <c r="E3759" s="24">
        <f t="shared" si="11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>
        <v>148270</v>
      </c>
      <c r="K3759" s="32">
        <v>0</v>
      </c>
      <c r="L3759" s="113">
        <v>148270</v>
      </c>
      <c r="M3759" s="113">
        <v>0</v>
      </c>
      <c r="N3759" s="31">
        <v>148270</v>
      </c>
      <c r="O3759" s="32">
        <v>0</v>
      </c>
      <c r="P3759" s="113">
        <v>148270</v>
      </c>
      <c r="Q3759" s="113">
        <v>0</v>
      </c>
      <c r="R3759" s="31">
        <v>148270</v>
      </c>
      <c r="S3759" s="32">
        <v>0</v>
      </c>
      <c r="T3759" s="113">
        <v>148270</v>
      </c>
      <c r="U3759" s="113">
        <v>0</v>
      </c>
      <c r="V3759" s="31">
        <v>159490</v>
      </c>
      <c r="W3759" s="32">
        <v>0</v>
      </c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1707</v>
      </c>
      <c r="B3760" s="111" t="s">
        <v>888</v>
      </c>
      <c r="C3760" s="112" t="s">
        <v>1683</v>
      </c>
      <c r="D3760" s="21">
        <f t="shared" si="116"/>
        <v>30100</v>
      </c>
      <c r="E3760" s="24">
        <f t="shared" si="11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1707</v>
      </c>
      <c r="B3761" s="111" t="s">
        <v>889</v>
      </c>
      <c r="C3761" s="112" t="s">
        <v>890</v>
      </c>
      <c r="D3761" s="21">
        <f t="shared" si="116"/>
        <v>240800</v>
      </c>
      <c r="E3761" s="24">
        <f t="shared" si="11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>
        <v>30100</v>
      </c>
      <c r="K3761" s="32">
        <v>0</v>
      </c>
      <c r="L3761" s="113">
        <v>30100</v>
      </c>
      <c r="M3761" s="113">
        <v>0</v>
      </c>
      <c r="N3761" s="31">
        <v>30100</v>
      </c>
      <c r="O3761" s="32">
        <v>0</v>
      </c>
      <c r="P3761" s="113">
        <v>30100</v>
      </c>
      <c r="Q3761" s="113">
        <v>0</v>
      </c>
      <c r="R3761" s="31">
        <v>30100</v>
      </c>
      <c r="S3761" s="32">
        <v>0</v>
      </c>
      <c r="T3761" s="113">
        <v>30100</v>
      </c>
      <c r="U3761" s="113">
        <v>0</v>
      </c>
      <c r="V3761" s="31">
        <v>30100</v>
      </c>
      <c r="W3761" s="32">
        <v>0</v>
      </c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1707</v>
      </c>
      <c r="B3762" s="111" t="s">
        <v>891</v>
      </c>
      <c r="C3762" s="112" t="s">
        <v>892</v>
      </c>
      <c r="D3762" s="21">
        <f t="shared" si="116"/>
        <v>0</v>
      </c>
      <c r="E3762" s="24">
        <f t="shared" si="11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1707</v>
      </c>
      <c r="B3763" s="111" t="s">
        <v>893</v>
      </c>
      <c r="C3763" s="112" t="s">
        <v>894</v>
      </c>
      <c r="D3763" s="21">
        <f t="shared" si="116"/>
        <v>7060</v>
      </c>
      <c r="E3763" s="24">
        <f t="shared" si="11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>
        <v>1660</v>
      </c>
      <c r="Q3763" s="113">
        <v>0</v>
      </c>
      <c r="R3763" s="31">
        <v>0</v>
      </c>
      <c r="S3763" s="32">
        <v>0</v>
      </c>
      <c r="T3763" s="113">
        <v>4380</v>
      </c>
      <c r="U3763" s="113">
        <v>0</v>
      </c>
      <c r="V3763" s="31">
        <v>1020</v>
      </c>
      <c r="W3763" s="32">
        <v>0</v>
      </c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1707</v>
      </c>
      <c r="B3764" s="111" t="s">
        <v>895</v>
      </c>
      <c r="C3764" s="112" t="s">
        <v>896</v>
      </c>
      <c r="D3764" s="21">
        <f t="shared" si="116"/>
        <v>0</v>
      </c>
      <c r="E3764" s="24">
        <f t="shared" si="11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1707</v>
      </c>
      <c r="B3765" s="111" t="s">
        <v>897</v>
      </c>
      <c r="C3765" s="112" t="s">
        <v>898</v>
      </c>
      <c r="D3765" s="21">
        <f t="shared" si="116"/>
        <v>0</v>
      </c>
      <c r="E3765" s="24">
        <f t="shared" si="11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1707</v>
      </c>
      <c r="B3766" s="111" t="s">
        <v>899</v>
      </c>
      <c r="C3766" s="112" t="s">
        <v>900</v>
      </c>
      <c r="D3766" s="21">
        <f t="shared" si="116"/>
        <v>0</v>
      </c>
      <c r="E3766" s="24">
        <f t="shared" si="11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1707</v>
      </c>
      <c r="B3767" s="111" t="s">
        <v>901</v>
      </c>
      <c r="C3767" s="112" t="s">
        <v>902</v>
      </c>
      <c r="D3767" s="21">
        <f t="shared" si="116"/>
        <v>50920</v>
      </c>
      <c r="E3767" s="24">
        <f t="shared" si="11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1707</v>
      </c>
      <c r="B3768" s="111" t="s">
        <v>903</v>
      </c>
      <c r="C3768" s="112" t="s">
        <v>904</v>
      </c>
      <c r="D3768" s="21">
        <f t="shared" si="116"/>
        <v>412550</v>
      </c>
      <c r="E3768" s="24">
        <f t="shared" si="11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>
        <v>50920</v>
      </c>
      <c r="K3768" s="32">
        <v>0</v>
      </c>
      <c r="L3768" s="113">
        <v>25670</v>
      </c>
      <c r="M3768" s="113">
        <v>0</v>
      </c>
      <c r="N3768" s="31">
        <v>50920</v>
      </c>
      <c r="O3768" s="32">
        <v>0</v>
      </c>
      <c r="P3768" s="113">
        <v>50920</v>
      </c>
      <c r="Q3768" s="113">
        <v>0</v>
      </c>
      <c r="R3768" s="31">
        <v>50920</v>
      </c>
      <c r="S3768" s="32">
        <v>0</v>
      </c>
      <c r="T3768" s="113">
        <v>50920</v>
      </c>
      <c r="U3768" s="113">
        <v>0</v>
      </c>
      <c r="V3768" s="31">
        <v>56110</v>
      </c>
      <c r="W3768" s="32">
        <v>0</v>
      </c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1707</v>
      </c>
      <c r="B3769" s="111" t="s">
        <v>905</v>
      </c>
      <c r="C3769" s="112" t="s">
        <v>906</v>
      </c>
      <c r="D3769" s="21">
        <f t="shared" si="116"/>
        <v>351632.5</v>
      </c>
      <c r="E3769" s="24">
        <f t="shared" si="11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>
        <v>25250</v>
      </c>
      <c r="K3769" s="32">
        <v>0</v>
      </c>
      <c r="L3769" s="113">
        <v>50500</v>
      </c>
      <c r="M3769" s="113">
        <v>0</v>
      </c>
      <c r="N3769" s="31">
        <v>25250</v>
      </c>
      <c r="O3769" s="32">
        <v>0</v>
      </c>
      <c r="P3769" s="113">
        <v>25250</v>
      </c>
      <c r="Q3769" s="113">
        <v>0</v>
      </c>
      <c r="R3769" s="31">
        <v>25250</v>
      </c>
      <c r="S3769" s="32">
        <v>0</v>
      </c>
      <c r="T3769" s="113">
        <v>25250</v>
      </c>
      <c r="U3769" s="113">
        <v>0</v>
      </c>
      <c r="V3769" s="31">
        <v>26510</v>
      </c>
      <c r="W3769" s="32">
        <v>0</v>
      </c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1707</v>
      </c>
      <c r="B3770" s="111" t="s">
        <v>907</v>
      </c>
      <c r="C3770" s="112" t="s">
        <v>908</v>
      </c>
      <c r="D3770" s="21">
        <f t="shared" si="116"/>
        <v>989258</v>
      </c>
      <c r="E3770" s="24">
        <f t="shared" si="117"/>
        <v>0</v>
      </c>
      <c r="F3770" s="104"/>
      <c r="G3770" s="104"/>
      <c r="H3770" s="105">
        <v>61930</v>
      </c>
      <c r="I3770" s="105">
        <v>0</v>
      </c>
      <c r="J3770" s="31">
        <v>123122.5</v>
      </c>
      <c r="K3770" s="32">
        <v>0</v>
      </c>
      <c r="L3770" s="105">
        <v>104225</v>
      </c>
      <c r="M3770" s="105">
        <v>0</v>
      </c>
      <c r="N3770" s="106">
        <v>95875</v>
      </c>
      <c r="O3770" s="107">
        <v>0</v>
      </c>
      <c r="P3770" s="113">
        <v>144730</v>
      </c>
      <c r="Q3770" s="113">
        <v>0</v>
      </c>
      <c r="R3770" s="106">
        <v>179883.5</v>
      </c>
      <c r="S3770" s="107">
        <v>0</v>
      </c>
      <c r="T3770" s="105">
        <v>197413.5</v>
      </c>
      <c r="U3770" s="105">
        <v>0</v>
      </c>
      <c r="V3770" s="106">
        <v>205201</v>
      </c>
      <c r="W3770" s="107">
        <v>0</v>
      </c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1707</v>
      </c>
      <c r="B3771" s="111" t="s">
        <v>909</v>
      </c>
      <c r="C3771" s="112" t="s">
        <v>910</v>
      </c>
      <c r="D3771" s="21">
        <f t="shared" si="116"/>
        <v>288530</v>
      </c>
      <c r="E3771" s="24">
        <f t="shared" si="117"/>
        <v>0</v>
      </c>
      <c r="F3771" s="104"/>
      <c r="G3771" s="104"/>
      <c r="H3771" s="113"/>
      <c r="I3771" s="113"/>
      <c r="J3771" s="106"/>
      <c r="K3771" s="107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1707</v>
      </c>
      <c r="B3772" s="111" t="s">
        <v>911</v>
      </c>
      <c r="C3772" s="112" t="s">
        <v>912</v>
      </c>
      <c r="D3772" s="21">
        <f t="shared" si="116"/>
        <v>2084050</v>
      </c>
      <c r="E3772" s="24">
        <f t="shared" si="11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>
        <v>288530</v>
      </c>
      <c r="K3772" s="32">
        <v>0</v>
      </c>
      <c r="L3772" s="113">
        <v>288530</v>
      </c>
      <c r="M3772" s="113">
        <v>0</v>
      </c>
      <c r="N3772" s="31">
        <v>288530</v>
      </c>
      <c r="O3772" s="32">
        <v>0</v>
      </c>
      <c r="P3772" s="113">
        <v>288530</v>
      </c>
      <c r="Q3772" s="113">
        <v>0</v>
      </c>
      <c r="R3772" s="31">
        <v>213800</v>
      </c>
      <c r="S3772" s="32">
        <v>0</v>
      </c>
      <c r="T3772" s="113">
        <v>213800</v>
      </c>
      <c r="U3772" s="113">
        <v>0</v>
      </c>
      <c r="V3772" s="31">
        <v>213800</v>
      </c>
      <c r="W3772" s="32">
        <v>0</v>
      </c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1707</v>
      </c>
      <c r="B3773" s="111" t="s">
        <v>913</v>
      </c>
      <c r="C3773" s="112" t="s">
        <v>914</v>
      </c>
      <c r="D3773" s="21">
        <f t="shared" si="116"/>
        <v>178438</v>
      </c>
      <c r="E3773" s="24">
        <f t="shared" si="11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>
        <v>58770</v>
      </c>
      <c r="S3773" s="32">
        <v>0</v>
      </c>
      <c r="T3773" s="113">
        <v>59834</v>
      </c>
      <c r="U3773" s="113">
        <v>0</v>
      </c>
      <c r="V3773" s="31">
        <v>59834</v>
      </c>
      <c r="W3773" s="32">
        <v>0</v>
      </c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1707</v>
      </c>
      <c r="B3774" s="111" t="s">
        <v>915</v>
      </c>
      <c r="C3774" s="112" t="s">
        <v>916</v>
      </c>
      <c r="D3774" s="21">
        <f t="shared" si="116"/>
        <v>0</v>
      </c>
      <c r="E3774" s="24">
        <f t="shared" si="11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1707</v>
      </c>
      <c r="B3775" s="111" t="s">
        <v>917</v>
      </c>
      <c r="C3775" s="112" t="s">
        <v>918</v>
      </c>
      <c r="D3775" s="21">
        <f t="shared" si="116"/>
        <v>0</v>
      </c>
      <c r="E3775" s="24">
        <f t="shared" si="11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1707</v>
      </c>
      <c r="B3776" s="111" t="s">
        <v>919</v>
      </c>
      <c r="C3776" s="112" t="s">
        <v>920</v>
      </c>
      <c r="D3776" s="21">
        <f t="shared" si="116"/>
        <v>40420</v>
      </c>
      <c r="E3776" s="24">
        <f t="shared" si="117"/>
        <v>0</v>
      </c>
      <c r="F3776" s="104"/>
      <c r="G3776" s="104"/>
      <c r="H3776" s="105"/>
      <c r="I3776" s="105"/>
      <c r="J3776" s="31"/>
      <c r="K3776" s="32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1707</v>
      </c>
      <c r="B3777" s="111" t="s">
        <v>921</v>
      </c>
      <c r="C3777" s="112" t="s">
        <v>922</v>
      </c>
      <c r="D3777" s="21">
        <f t="shared" si="116"/>
        <v>474015</v>
      </c>
      <c r="E3777" s="24">
        <f t="shared" si="11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106">
        <v>40420</v>
      </c>
      <c r="K3777" s="107">
        <v>0</v>
      </c>
      <c r="L3777" s="113">
        <v>51940</v>
      </c>
      <c r="M3777" s="113">
        <v>0</v>
      </c>
      <c r="N3777" s="31">
        <v>60260</v>
      </c>
      <c r="O3777" s="32">
        <v>0</v>
      </c>
      <c r="P3777" s="105">
        <v>60260</v>
      </c>
      <c r="Q3777" s="105">
        <v>0</v>
      </c>
      <c r="R3777" s="31">
        <v>60260</v>
      </c>
      <c r="S3777" s="32">
        <v>0</v>
      </c>
      <c r="T3777" s="113">
        <v>60260</v>
      </c>
      <c r="U3777" s="113">
        <v>0</v>
      </c>
      <c r="V3777" s="31">
        <v>60260</v>
      </c>
      <c r="W3777" s="32">
        <v>0</v>
      </c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1707</v>
      </c>
      <c r="B3778" s="111" t="s">
        <v>923</v>
      </c>
      <c r="C3778" s="112" t="s">
        <v>924</v>
      </c>
      <c r="D3778" s="21">
        <f t="shared" si="116"/>
        <v>765</v>
      </c>
      <c r="E3778" s="24">
        <f t="shared" si="117"/>
        <v>0</v>
      </c>
      <c r="F3778" s="104"/>
      <c r="G3778" s="104"/>
      <c r="H3778" s="105"/>
      <c r="I3778" s="105"/>
      <c r="J3778" s="31">
        <v>255</v>
      </c>
      <c r="K3778" s="32">
        <v>0</v>
      </c>
      <c r="L3778" s="105">
        <v>255</v>
      </c>
      <c r="M3778" s="105">
        <v>0</v>
      </c>
      <c r="N3778" s="106">
        <v>255</v>
      </c>
      <c r="O3778" s="107">
        <v>0</v>
      </c>
      <c r="P3778" s="113">
        <v>255</v>
      </c>
      <c r="Q3778" s="113">
        <v>0</v>
      </c>
      <c r="R3778" s="106">
        <v>0</v>
      </c>
      <c r="S3778" s="107">
        <v>0</v>
      </c>
      <c r="T3778" s="105">
        <v>0</v>
      </c>
      <c r="U3778" s="105">
        <v>0</v>
      </c>
      <c r="V3778" s="106">
        <v>0</v>
      </c>
      <c r="W3778" s="107">
        <v>0</v>
      </c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1707</v>
      </c>
      <c r="B3779" s="111" t="s">
        <v>925</v>
      </c>
      <c r="C3779" s="112" t="s">
        <v>926</v>
      </c>
      <c r="D3779" s="21">
        <f t="shared" ref="D3779:D3842" si="118">F3779+H3779+J3780+L3779+N3779+P3779+R3779+T3779+V3779+X3779+Z3779+AB3779</f>
        <v>0</v>
      </c>
      <c r="E3779" s="24">
        <f t="shared" ref="E3779:E3842" si="119">G3779+I3779+K3780+M3779+O3779+Q3779+S3779+U3779+W3779+Y3779+AA3779+AC3779</f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1707</v>
      </c>
      <c r="B3780" s="111" t="s">
        <v>927</v>
      </c>
      <c r="C3780" s="112" t="s">
        <v>928</v>
      </c>
      <c r="D3780" s="21">
        <f t="shared" si="118"/>
        <v>0</v>
      </c>
      <c r="E3780" s="24">
        <f t="shared" si="119"/>
        <v>0</v>
      </c>
      <c r="F3780" s="104"/>
      <c r="G3780" s="104"/>
      <c r="H3780" s="113"/>
      <c r="I3780" s="113"/>
      <c r="J3780" s="106"/>
      <c r="K3780" s="107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1707</v>
      </c>
      <c r="B3781" s="111" t="s">
        <v>929</v>
      </c>
      <c r="C3781" s="112" t="s">
        <v>930</v>
      </c>
      <c r="D3781" s="21">
        <f t="shared" si="118"/>
        <v>0</v>
      </c>
      <c r="E3781" s="24">
        <f t="shared" si="119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1707</v>
      </c>
      <c r="B3782" s="111" t="s">
        <v>931</v>
      </c>
      <c r="C3782" s="112" t="s">
        <v>932</v>
      </c>
      <c r="D3782" s="21">
        <f t="shared" si="118"/>
        <v>0</v>
      </c>
      <c r="E3782" s="24">
        <f t="shared" si="119"/>
        <v>0</v>
      </c>
      <c r="F3782" s="104"/>
      <c r="G3782" s="104"/>
      <c r="H3782" s="105"/>
      <c r="I3782" s="105"/>
      <c r="J3782" s="31"/>
      <c r="K3782" s="32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1707</v>
      </c>
      <c r="B3783" s="111" t="s">
        <v>933</v>
      </c>
      <c r="C3783" s="112" t="s">
        <v>934</v>
      </c>
      <c r="D3783" s="21">
        <f t="shared" si="118"/>
        <v>5600</v>
      </c>
      <c r="E3783" s="24">
        <f t="shared" si="119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1707</v>
      </c>
      <c r="B3784" s="111" t="s">
        <v>935</v>
      </c>
      <c r="C3784" s="112" t="s">
        <v>936</v>
      </c>
      <c r="D3784" s="21">
        <f t="shared" si="118"/>
        <v>44800</v>
      </c>
      <c r="E3784" s="24">
        <f t="shared" si="119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106">
        <v>5600</v>
      </c>
      <c r="K3784" s="107">
        <v>0</v>
      </c>
      <c r="L3784" s="115">
        <v>5600</v>
      </c>
      <c r="M3784" s="115">
        <v>0</v>
      </c>
      <c r="N3784" s="42">
        <v>5600</v>
      </c>
      <c r="O3784" s="43">
        <v>0</v>
      </c>
      <c r="P3784" s="115">
        <v>5600</v>
      </c>
      <c r="Q3784" s="115">
        <v>0</v>
      </c>
      <c r="R3784" s="42">
        <v>5600</v>
      </c>
      <c r="S3784" s="43">
        <v>0</v>
      </c>
      <c r="T3784" s="115">
        <v>5600</v>
      </c>
      <c r="U3784" s="115">
        <v>0</v>
      </c>
      <c r="V3784" s="42">
        <v>5600</v>
      </c>
      <c r="W3784" s="43">
        <v>0</v>
      </c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1707</v>
      </c>
      <c r="B3785" s="40" t="s">
        <v>937</v>
      </c>
      <c r="C3785" s="41" t="s">
        <v>938</v>
      </c>
      <c r="D3785" s="21">
        <f t="shared" si="118"/>
        <v>70920</v>
      </c>
      <c r="E3785" s="24">
        <f t="shared" si="119"/>
        <v>30000</v>
      </c>
      <c r="F3785" s="104"/>
      <c r="G3785" s="104"/>
      <c r="H3785" s="105"/>
      <c r="I3785" s="105"/>
      <c r="J3785" s="42"/>
      <c r="K3785" s="43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1707</v>
      </c>
      <c r="B3786" s="111" t="s">
        <v>939</v>
      </c>
      <c r="C3786" s="112" t="s">
        <v>940</v>
      </c>
      <c r="D3786" s="21">
        <f t="shared" si="118"/>
        <v>390720</v>
      </c>
      <c r="E3786" s="24">
        <f t="shared" si="119"/>
        <v>90000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>
        <v>70920</v>
      </c>
      <c r="K3786" s="107">
        <v>30000</v>
      </c>
      <c r="L3786" s="105">
        <v>36660</v>
      </c>
      <c r="M3786" s="105">
        <v>0</v>
      </c>
      <c r="N3786" s="106">
        <v>30000</v>
      </c>
      <c r="O3786" s="107">
        <v>0</v>
      </c>
      <c r="P3786" s="105">
        <v>79620</v>
      </c>
      <c r="Q3786" s="105">
        <v>30000</v>
      </c>
      <c r="R3786" s="106">
        <v>30000</v>
      </c>
      <c r="S3786" s="107">
        <v>0</v>
      </c>
      <c r="T3786" s="105">
        <v>77640</v>
      </c>
      <c r="U3786" s="105">
        <v>30000</v>
      </c>
      <c r="V3786" s="106">
        <v>44880</v>
      </c>
      <c r="W3786" s="107">
        <v>0</v>
      </c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1707</v>
      </c>
      <c r="B3787" s="111" t="s">
        <v>941</v>
      </c>
      <c r="C3787" s="112" t="s">
        <v>1610</v>
      </c>
      <c r="D3787" s="21">
        <f t="shared" si="118"/>
        <v>0</v>
      </c>
      <c r="E3787" s="24">
        <f t="shared" si="119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1707</v>
      </c>
      <c r="B3788" s="111" t="s">
        <v>1611</v>
      </c>
      <c r="C3788" s="112" t="s">
        <v>1612</v>
      </c>
      <c r="D3788" s="21">
        <f t="shared" si="118"/>
        <v>0</v>
      </c>
      <c r="E3788" s="24">
        <f t="shared" si="119"/>
        <v>0</v>
      </c>
      <c r="F3788" s="104"/>
      <c r="G3788" s="104"/>
      <c r="H3788" s="113"/>
      <c r="I3788" s="113"/>
      <c r="J3788" s="106"/>
      <c r="K3788" s="107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1707</v>
      </c>
      <c r="B3789" s="111" t="s">
        <v>942</v>
      </c>
      <c r="C3789" s="112" t="s">
        <v>943</v>
      </c>
      <c r="D3789" s="21">
        <f t="shared" si="118"/>
        <v>20038.8</v>
      </c>
      <c r="E3789" s="24">
        <f t="shared" si="119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1707</v>
      </c>
      <c r="B3790" s="111" t="s">
        <v>944</v>
      </c>
      <c r="C3790" s="112" t="s">
        <v>945</v>
      </c>
      <c r="D3790" s="21">
        <f t="shared" si="118"/>
        <v>189284</v>
      </c>
      <c r="E3790" s="24">
        <f t="shared" si="119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31">
        <v>20038.8</v>
      </c>
      <c r="K3790" s="32">
        <v>0</v>
      </c>
      <c r="L3790" s="105">
        <v>19869.2</v>
      </c>
      <c r="M3790" s="105">
        <v>0</v>
      </c>
      <c r="N3790" s="106">
        <v>19809.2</v>
      </c>
      <c r="O3790" s="107">
        <v>0</v>
      </c>
      <c r="P3790" s="113">
        <v>19630.599999999999</v>
      </c>
      <c r="Q3790" s="113">
        <v>0</v>
      </c>
      <c r="R3790" s="106">
        <v>19539.599999999999</v>
      </c>
      <c r="S3790" s="107">
        <v>0</v>
      </c>
      <c r="T3790" s="105">
        <v>19539.599999999999</v>
      </c>
      <c r="U3790" s="105">
        <v>0</v>
      </c>
      <c r="V3790" s="106">
        <v>21244.799999999999</v>
      </c>
      <c r="W3790" s="107">
        <v>0</v>
      </c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1707</v>
      </c>
      <c r="B3791" s="111" t="s">
        <v>946</v>
      </c>
      <c r="C3791" s="112" t="s">
        <v>947</v>
      </c>
      <c r="D3791" s="21">
        <f t="shared" si="118"/>
        <v>241123.8</v>
      </c>
      <c r="E3791" s="24">
        <f t="shared" si="119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106">
        <v>30058.2</v>
      </c>
      <c r="K3791" s="107">
        <v>0</v>
      </c>
      <c r="L3791" s="113">
        <v>29803.8</v>
      </c>
      <c r="M3791" s="113">
        <v>0</v>
      </c>
      <c r="N3791" s="31">
        <v>29713.8</v>
      </c>
      <c r="O3791" s="32">
        <v>0</v>
      </c>
      <c r="P3791" s="105">
        <v>29445.9</v>
      </c>
      <c r="Q3791" s="105">
        <v>0</v>
      </c>
      <c r="R3791" s="31">
        <v>29309.4</v>
      </c>
      <c r="S3791" s="32">
        <v>0</v>
      </c>
      <c r="T3791" s="113">
        <v>29309.4</v>
      </c>
      <c r="U3791" s="113">
        <v>0</v>
      </c>
      <c r="V3791" s="31">
        <v>31867.200000000001</v>
      </c>
      <c r="W3791" s="32">
        <v>0</v>
      </c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1707</v>
      </c>
      <c r="B3792" s="111" t="s">
        <v>948</v>
      </c>
      <c r="C3792" s="112" t="s">
        <v>949</v>
      </c>
      <c r="D3792" s="21">
        <f t="shared" si="118"/>
        <v>19974.3</v>
      </c>
      <c r="E3792" s="24">
        <f t="shared" si="119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31">
        <v>2285.1</v>
      </c>
      <c r="K3792" s="32">
        <v>0</v>
      </c>
      <c r="L3792" s="105">
        <v>2285.1</v>
      </c>
      <c r="M3792" s="105">
        <v>0</v>
      </c>
      <c r="N3792" s="106">
        <v>2285.1</v>
      </c>
      <c r="O3792" s="107">
        <v>0</v>
      </c>
      <c r="P3792" s="113">
        <v>2285.1</v>
      </c>
      <c r="Q3792" s="113">
        <v>0</v>
      </c>
      <c r="R3792" s="106">
        <v>2285.1</v>
      </c>
      <c r="S3792" s="107">
        <v>0</v>
      </c>
      <c r="T3792" s="105">
        <v>2285.1</v>
      </c>
      <c r="U3792" s="105">
        <v>0</v>
      </c>
      <c r="V3792" s="106">
        <v>2478.6</v>
      </c>
      <c r="W3792" s="107">
        <v>0</v>
      </c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1707</v>
      </c>
      <c r="B3793" s="111" t="s">
        <v>950</v>
      </c>
      <c r="C3793" s="112" t="s">
        <v>951</v>
      </c>
      <c r="D3793" s="21">
        <f t="shared" si="118"/>
        <v>15837</v>
      </c>
      <c r="E3793" s="24">
        <f t="shared" si="119"/>
        <v>0</v>
      </c>
      <c r="F3793" s="104"/>
      <c r="G3793" s="104"/>
      <c r="H3793" s="105">
        <v>1800</v>
      </c>
      <c r="I3793" s="105">
        <v>0</v>
      </c>
      <c r="J3793" s="106">
        <v>1500</v>
      </c>
      <c r="K3793" s="107">
        <v>0</v>
      </c>
      <c r="L3793" s="105">
        <v>1246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>
        <v>2250</v>
      </c>
      <c r="S3793" s="107">
        <v>0</v>
      </c>
      <c r="T3793" s="105">
        <v>2250</v>
      </c>
      <c r="U3793" s="105">
        <v>0</v>
      </c>
      <c r="V3793" s="106">
        <v>1125</v>
      </c>
      <c r="W3793" s="107">
        <v>0</v>
      </c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1707</v>
      </c>
      <c r="B3794" s="111" t="s">
        <v>952</v>
      </c>
      <c r="C3794" s="112" t="s">
        <v>953</v>
      </c>
      <c r="D3794" s="21">
        <f t="shared" si="118"/>
        <v>107185</v>
      </c>
      <c r="E3794" s="24">
        <f t="shared" si="119"/>
        <v>414</v>
      </c>
      <c r="F3794" s="104">
        <v>6564</v>
      </c>
      <c r="G3794" s="104">
        <v>0</v>
      </c>
      <c r="H3794" s="113">
        <v>6771</v>
      </c>
      <c r="I3794" s="113">
        <v>0</v>
      </c>
      <c r="J3794" s="106">
        <v>6716</v>
      </c>
      <c r="K3794" s="107">
        <v>0</v>
      </c>
      <c r="L3794" s="113">
        <v>16950</v>
      </c>
      <c r="M3794" s="113">
        <v>0</v>
      </c>
      <c r="N3794" s="31">
        <v>11268</v>
      </c>
      <c r="O3794" s="32">
        <v>414</v>
      </c>
      <c r="P3794" s="105">
        <v>10867</v>
      </c>
      <c r="Q3794" s="105">
        <v>0</v>
      </c>
      <c r="R3794" s="31">
        <v>12382</v>
      </c>
      <c r="S3794" s="32">
        <v>0</v>
      </c>
      <c r="T3794" s="113">
        <v>20939</v>
      </c>
      <c r="U3794" s="113">
        <v>0</v>
      </c>
      <c r="V3794" s="31">
        <v>21444</v>
      </c>
      <c r="W3794" s="32">
        <v>0</v>
      </c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1707</v>
      </c>
      <c r="B3795" s="111" t="s">
        <v>954</v>
      </c>
      <c r="C3795" s="112" t="s">
        <v>955</v>
      </c>
      <c r="D3795" s="21">
        <f t="shared" si="118"/>
        <v>1992.6</v>
      </c>
      <c r="E3795" s="24">
        <f t="shared" si="119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1707</v>
      </c>
      <c r="B3796" s="111" t="s">
        <v>956</v>
      </c>
      <c r="C3796" s="112" t="s">
        <v>1613</v>
      </c>
      <c r="D3796" s="21">
        <f t="shared" si="118"/>
        <v>15940.800000000001</v>
      </c>
      <c r="E3796" s="24">
        <f t="shared" si="119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>
        <v>1992.6</v>
      </c>
      <c r="K3796" s="32">
        <v>0</v>
      </c>
      <c r="L3796" s="113">
        <v>1992.6</v>
      </c>
      <c r="M3796" s="113">
        <v>0</v>
      </c>
      <c r="N3796" s="31">
        <v>1992.6</v>
      </c>
      <c r="O3796" s="32">
        <v>0</v>
      </c>
      <c r="P3796" s="113">
        <v>1992.6</v>
      </c>
      <c r="Q3796" s="113">
        <v>0</v>
      </c>
      <c r="R3796" s="31">
        <v>1992.6</v>
      </c>
      <c r="S3796" s="32">
        <v>0</v>
      </c>
      <c r="T3796" s="113">
        <v>1992.6</v>
      </c>
      <c r="U3796" s="113">
        <v>0</v>
      </c>
      <c r="V3796" s="31">
        <v>1992.6</v>
      </c>
      <c r="W3796" s="32">
        <v>0</v>
      </c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1707</v>
      </c>
      <c r="B3797" s="111" t="s">
        <v>957</v>
      </c>
      <c r="C3797" s="112" t="s">
        <v>1684</v>
      </c>
      <c r="D3797" s="21">
        <f t="shared" si="118"/>
        <v>452500</v>
      </c>
      <c r="E3797" s="24">
        <f t="shared" si="119"/>
        <v>1500</v>
      </c>
      <c r="F3797" s="104"/>
      <c r="G3797" s="104"/>
      <c r="H3797" s="105"/>
      <c r="I3797" s="105"/>
      <c r="J3797" s="31"/>
      <c r="K3797" s="32"/>
      <c r="L3797" s="105">
        <v>106000</v>
      </c>
      <c r="M3797" s="105">
        <v>0</v>
      </c>
      <c r="N3797" s="106">
        <v>57500</v>
      </c>
      <c r="O3797" s="107">
        <v>0</v>
      </c>
      <c r="P3797" s="113">
        <v>57500</v>
      </c>
      <c r="Q3797" s="113">
        <v>0</v>
      </c>
      <c r="R3797" s="106">
        <v>115000</v>
      </c>
      <c r="S3797" s="107">
        <v>0</v>
      </c>
      <c r="T3797" s="105">
        <v>0</v>
      </c>
      <c r="U3797" s="105">
        <v>0</v>
      </c>
      <c r="V3797" s="106">
        <v>113500</v>
      </c>
      <c r="W3797" s="107">
        <v>0</v>
      </c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1707</v>
      </c>
      <c r="B3798" s="111" t="s">
        <v>958</v>
      </c>
      <c r="C3798" s="112" t="s">
        <v>1685</v>
      </c>
      <c r="D3798" s="21">
        <f t="shared" si="118"/>
        <v>33500</v>
      </c>
      <c r="E3798" s="24">
        <f t="shared" si="119"/>
        <v>6000</v>
      </c>
      <c r="F3798" s="104">
        <v>1500</v>
      </c>
      <c r="G3798" s="104">
        <v>0</v>
      </c>
      <c r="H3798" s="113">
        <v>3000</v>
      </c>
      <c r="I3798" s="113">
        <v>1500</v>
      </c>
      <c r="J3798" s="106">
        <v>3000</v>
      </c>
      <c r="K3798" s="107">
        <v>1500</v>
      </c>
      <c r="L3798" s="113">
        <v>6500</v>
      </c>
      <c r="M3798" s="113">
        <v>0</v>
      </c>
      <c r="N3798" s="31">
        <v>1500</v>
      </c>
      <c r="O3798" s="32">
        <v>0</v>
      </c>
      <c r="P3798" s="105">
        <v>4500</v>
      </c>
      <c r="Q3798" s="105">
        <v>1500</v>
      </c>
      <c r="R3798" s="31">
        <v>3000</v>
      </c>
      <c r="S3798" s="32">
        <v>0</v>
      </c>
      <c r="T3798" s="113">
        <v>9000</v>
      </c>
      <c r="U3798" s="113">
        <v>3000</v>
      </c>
      <c r="V3798" s="31">
        <v>4500</v>
      </c>
      <c r="W3798" s="32">
        <v>0</v>
      </c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1707</v>
      </c>
      <c r="B3799" s="111" t="s">
        <v>959</v>
      </c>
      <c r="C3799" s="112" t="s">
        <v>960</v>
      </c>
      <c r="D3799" s="21">
        <f t="shared" si="118"/>
        <v>0</v>
      </c>
      <c r="E3799" s="24">
        <f t="shared" si="119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1707</v>
      </c>
      <c r="B3800" s="111" t="s">
        <v>961</v>
      </c>
      <c r="C3800" s="112" t="s">
        <v>962</v>
      </c>
      <c r="D3800" s="21">
        <f t="shared" si="118"/>
        <v>0</v>
      </c>
      <c r="E3800" s="24">
        <f t="shared" si="119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1707</v>
      </c>
      <c r="B3801" s="111" t="s">
        <v>963</v>
      </c>
      <c r="C3801" s="112" t="s">
        <v>1686</v>
      </c>
      <c r="D3801" s="21">
        <f t="shared" si="118"/>
        <v>628800</v>
      </c>
      <c r="E3801" s="24">
        <f t="shared" si="119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>
        <v>314400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0</v>
      </c>
      <c r="U3801" s="113">
        <v>0</v>
      </c>
      <c r="V3801" s="31">
        <v>314400</v>
      </c>
      <c r="W3801" s="32">
        <v>0</v>
      </c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1707</v>
      </c>
      <c r="B3802" s="111" t="s">
        <v>964</v>
      </c>
      <c r="C3802" s="112" t="s">
        <v>1687</v>
      </c>
      <c r="D3802" s="21">
        <f t="shared" si="118"/>
        <v>0</v>
      </c>
      <c r="E3802" s="24">
        <f t="shared" si="119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1707</v>
      </c>
      <c r="B3803" s="111" t="s">
        <v>965</v>
      </c>
      <c r="C3803" s="112" t="s">
        <v>966</v>
      </c>
      <c r="D3803" s="21">
        <f t="shared" si="118"/>
        <v>0</v>
      </c>
      <c r="E3803" s="24">
        <f t="shared" si="119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1707</v>
      </c>
      <c r="B3804" s="111" t="s">
        <v>967</v>
      </c>
      <c r="C3804" s="112" t="s">
        <v>968</v>
      </c>
      <c r="D3804" s="21">
        <f t="shared" si="118"/>
        <v>636200</v>
      </c>
      <c r="E3804" s="24">
        <f t="shared" si="119"/>
        <v>75000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1707</v>
      </c>
      <c r="B3805" s="111" t="s">
        <v>969</v>
      </c>
      <c r="C3805" s="112" t="s">
        <v>970</v>
      </c>
      <c r="D3805" s="21">
        <f t="shared" si="118"/>
        <v>2599900</v>
      </c>
      <c r="E3805" s="24">
        <f t="shared" si="119"/>
        <v>1673100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>
        <v>636200</v>
      </c>
      <c r="K3805" s="32">
        <v>75000</v>
      </c>
      <c r="L3805" s="113">
        <v>318100</v>
      </c>
      <c r="M3805" s="113">
        <v>0</v>
      </c>
      <c r="N3805" s="31">
        <v>318100</v>
      </c>
      <c r="O3805" s="32">
        <v>314400</v>
      </c>
      <c r="P3805" s="113">
        <v>329500</v>
      </c>
      <c r="Q3805" s="113">
        <v>318100</v>
      </c>
      <c r="R3805" s="31">
        <v>318100</v>
      </c>
      <c r="S3805" s="32">
        <v>0</v>
      </c>
      <c r="T3805" s="113">
        <v>346900</v>
      </c>
      <c r="U3805" s="113">
        <v>318100</v>
      </c>
      <c r="V3805" s="31">
        <v>378800</v>
      </c>
      <c r="W3805" s="32">
        <v>314400</v>
      </c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1707</v>
      </c>
      <c r="B3806" s="111" t="s">
        <v>971</v>
      </c>
      <c r="C3806" s="112" t="s">
        <v>972</v>
      </c>
      <c r="D3806" s="21">
        <f t="shared" si="118"/>
        <v>2192500</v>
      </c>
      <c r="E3806" s="24">
        <f t="shared" si="119"/>
        <v>487300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>
        <v>178600</v>
      </c>
      <c r="K3806" s="32">
        <v>333100</v>
      </c>
      <c r="L3806" s="113">
        <v>99300</v>
      </c>
      <c r="M3806" s="113">
        <v>0</v>
      </c>
      <c r="N3806" s="31">
        <v>77100</v>
      </c>
      <c r="O3806" s="32">
        <v>0</v>
      </c>
      <c r="P3806" s="113">
        <v>511000</v>
      </c>
      <c r="Q3806" s="113">
        <v>77100</v>
      </c>
      <c r="R3806" s="31">
        <v>77100</v>
      </c>
      <c r="S3806" s="32">
        <v>0</v>
      </c>
      <c r="T3806" s="113">
        <v>515000</v>
      </c>
      <c r="U3806" s="113">
        <v>77100</v>
      </c>
      <c r="V3806" s="31">
        <v>100200</v>
      </c>
      <c r="W3806" s="32">
        <v>0</v>
      </c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1707</v>
      </c>
      <c r="B3807" s="111" t="s">
        <v>973</v>
      </c>
      <c r="C3807" s="112" t="s">
        <v>974</v>
      </c>
      <c r="D3807" s="21">
        <f t="shared" si="118"/>
        <v>0</v>
      </c>
      <c r="E3807" s="24">
        <f t="shared" si="119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1707</v>
      </c>
      <c r="B3808" s="111" t="s">
        <v>975</v>
      </c>
      <c r="C3808" s="112" t="s">
        <v>1614</v>
      </c>
      <c r="D3808" s="21">
        <f t="shared" si="118"/>
        <v>0</v>
      </c>
      <c r="E3808" s="24">
        <f t="shared" si="119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1707</v>
      </c>
      <c r="B3809" s="111" t="s">
        <v>976</v>
      </c>
      <c r="C3809" s="112" t="s">
        <v>1615</v>
      </c>
      <c r="D3809" s="21">
        <f t="shared" si="118"/>
        <v>10979</v>
      </c>
      <c r="E3809" s="24">
        <f t="shared" si="119"/>
        <v>0</v>
      </c>
      <c r="F3809" s="104"/>
      <c r="G3809" s="104"/>
      <c r="H3809" s="105"/>
      <c r="I3809" s="105"/>
      <c r="J3809" s="31"/>
      <c r="K3809" s="32"/>
      <c r="L3809" s="105">
        <v>10979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0</v>
      </c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1707</v>
      </c>
      <c r="B3810" s="111" t="s">
        <v>977</v>
      </c>
      <c r="C3810" s="112" t="s">
        <v>978</v>
      </c>
      <c r="D3810" s="21">
        <f t="shared" si="118"/>
        <v>0</v>
      </c>
      <c r="E3810" s="24">
        <f t="shared" si="119"/>
        <v>0</v>
      </c>
      <c r="F3810" s="104"/>
      <c r="G3810" s="104"/>
      <c r="H3810" s="113"/>
      <c r="I3810" s="113"/>
      <c r="J3810" s="106"/>
      <c r="K3810" s="107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1707</v>
      </c>
      <c r="B3811" s="111" t="s">
        <v>979</v>
      </c>
      <c r="C3811" s="112" t="s">
        <v>980</v>
      </c>
      <c r="D3811" s="21">
        <f t="shared" si="118"/>
        <v>0</v>
      </c>
      <c r="E3811" s="24">
        <f t="shared" si="119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1707</v>
      </c>
      <c r="B3812" s="111" t="s">
        <v>981</v>
      </c>
      <c r="C3812" s="112" t="s">
        <v>982</v>
      </c>
      <c r="D3812" s="21">
        <f t="shared" si="118"/>
        <v>52700</v>
      </c>
      <c r="E3812" s="24">
        <f t="shared" si="119"/>
        <v>0</v>
      </c>
      <c r="F3812" s="104"/>
      <c r="G3812" s="104"/>
      <c r="H3812" s="105"/>
      <c r="I3812" s="105"/>
      <c r="J3812" s="31"/>
      <c r="K3812" s="32"/>
      <c r="L3812" s="105">
        <v>22900</v>
      </c>
      <c r="M3812" s="105">
        <v>0</v>
      </c>
      <c r="N3812" s="106">
        <v>0</v>
      </c>
      <c r="O3812" s="107">
        <v>0</v>
      </c>
      <c r="P3812" s="113">
        <v>25000</v>
      </c>
      <c r="Q3812" s="113">
        <v>0</v>
      </c>
      <c r="R3812" s="106">
        <v>0</v>
      </c>
      <c r="S3812" s="107">
        <v>0</v>
      </c>
      <c r="T3812" s="105">
        <v>0</v>
      </c>
      <c r="U3812" s="105">
        <v>0</v>
      </c>
      <c r="V3812" s="106">
        <v>4800</v>
      </c>
      <c r="W3812" s="107">
        <v>0</v>
      </c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1707</v>
      </c>
      <c r="B3813" s="111" t="s">
        <v>983</v>
      </c>
      <c r="C3813" s="112" t="s">
        <v>1616</v>
      </c>
      <c r="D3813" s="21">
        <f t="shared" si="118"/>
        <v>966200</v>
      </c>
      <c r="E3813" s="24">
        <f t="shared" si="119"/>
        <v>0</v>
      </c>
      <c r="F3813" s="104"/>
      <c r="G3813" s="104"/>
      <c r="H3813" s="113"/>
      <c r="I3813" s="113"/>
      <c r="J3813" s="106"/>
      <c r="K3813" s="107"/>
      <c r="L3813" s="113">
        <v>322000</v>
      </c>
      <c r="M3813" s="113">
        <v>0</v>
      </c>
      <c r="N3813" s="31">
        <v>161000</v>
      </c>
      <c r="O3813" s="32">
        <v>0</v>
      </c>
      <c r="P3813" s="105">
        <v>161000</v>
      </c>
      <c r="Q3813" s="105">
        <v>0</v>
      </c>
      <c r="R3813" s="31">
        <v>322000</v>
      </c>
      <c r="S3813" s="32">
        <v>0</v>
      </c>
      <c r="T3813" s="113">
        <v>200</v>
      </c>
      <c r="U3813" s="113">
        <v>0</v>
      </c>
      <c r="V3813" s="31">
        <v>0</v>
      </c>
      <c r="W3813" s="32">
        <v>0</v>
      </c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1707</v>
      </c>
      <c r="B3814" s="111" t="s">
        <v>984</v>
      </c>
      <c r="C3814" s="112" t="s">
        <v>1617</v>
      </c>
      <c r="D3814" s="21">
        <f t="shared" si="118"/>
        <v>0</v>
      </c>
      <c r="E3814" s="24">
        <f t="shared" si="11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1707</v>
      </c>
      <c r="B3815" s="111" t="s">
        <v>985</v>
      </c>
      <c r="C3815" s="112" t="s">
        <v>1618</v>
      </c>
      <c r="D3815" s="21">
        <f t="shared" si="118"/>
        <v>0</v>
      </c>
      <c r="E3815" s="24">
        <f t="shared" si="11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1707</v>
      </c>
      <c r="B3816" s="111" t="s">
        <v>986</v>
      </c>
      <c r="C3816" s="112" t="s">
        <v>1619</v>
      </c>
      <c r="D3816" s="21">
        <f t="shared" si="118"/>
        <v>0</v>
      </c>
      <c r="E3816" s="24">
        <f t="shared" si="11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1707</v>
      </c>
      <c r="B3817" s="111" t="s">
        <v>987</v>
      </c>
      <c r="C3817" s="112" t="s">
        <v>988</v>
      </c>
      <c r="D3817" s="21">
        <f t="shared" si="118"/>
        <v>0</v>
      </c>
      <c r="E3817" s="24">
        <f t="shared" si="11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1707</v>
      </c>
      <c r="B3818" s="111" t="s">
        <v>989</v>
      </c>
      <c r="C3818" s="112" t="s">
        <v>990</v>
      </c>
      <c r="D3818" s="21">
        <f t="shared" si="118"/>
        <v>0</v>
      </c>
      <c r="E3818" s="24">
        <f t="shared" si="119"/>
        <v>0</v>
      </c>
      <c r="F3818" s="104"/>
      <c r="G3818" s="104"/>
      <c r="H3818" s="105"/>
      <c r="I3818" s="105"/>
      <c r="J3818" s="31"/>
      <c r="K3818" s="32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1707</v>
      </c>
      <c r="B3819" s="111" t="s">
        <v>991</v>
      </c>
      <c r="C3819" s="112" t="s">
        <v>992</v>
      </c>
      <c r="D3819" s="21">
        <f t="shared" si="118"/>
        <v>0</v>
      </c>
      <c r="E3819" s="24">
        <f t="shared" si="119"/>
        <v>0</v>
      </c>
      <c r="F3819" s="104"/>
      <c r="G3819" s="104"/>
      <c r="H3819" s="113"/>
      <c r="I3819" s="113"/>
      <c r="J3819" s="106"/>
      <c r="K3819" s="107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1707</v>
      </c>
      <c r="B3820" s="111" t="s">
        <v>993</v>
      </c>
      <c r="C3820" s="112" t="s">
        <v>994</v>
      </c>
      <c r="D3820" s="21">
        <f t="shared" si="118"/>
        <v>0</v>
      </c>
      <c r="E3820" s="24">
        <f t="shared" si="11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1707</v>
      </c>
      <c r="B3821" s="111" t="s">
        <v>995</v>
      </c>
      <c r="C3821" s="112" t="s">
        <v>982</v>
      </c>
      <c r="D3821" s="21">
        <f t="shared" si="118"/>
        <v>0</v>
      </c>
      <c r="E3821" s="24">
        <f t="shared" si="11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1707</v>
      </c>
      <c r="B3822" s="111" t="s">
        <v>996</v>
      </c>
      <c r="C3822" s="112" t="s">
        <v>1688</v>
      </c>
      <c r="D3822" s="21">
        <f t="shared" si="118"/>
        <v>0</v>
      </c>
      <c r="E3822" s="24">
        <f t="shared" si="11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1707</v>
      </c>
      <c r="B3823" s="111" t="s">
        <v>997</v>
      </c>
      <c r="C3823" s="112" t="s">
        <v>1689</v>
      </c>
      <c r="D3823" s="21">
        <f t="shared" si="118"/>
        <v>0</v>
      </c>
      <c r="E3823" s="24">
        <f t="shared" si="119"/>
        <v>0</v>
      </c>
      <c r="F3823" s="104"/>
      <c r="G3823" s="104"/>
      <c r="H3823" s="105"/>
      <c r="I3823" s="105"/>
      <c r="J3823" s="31"/>
      <c r="K3823" s="32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1707</v>
      </c>
      <c r="B3824" s="111" t="s">
        <v>998</v>
      </c>
      <c r="C3824" s="112" t="s">
        <v>1690</v>
      </c>
      <c r="D3824" s="21">
        <f t="shared" si="118"/>
        <v>0</v>
      </c>
      <c r="E3824" s="24">
        <f t="shared" si="119"/>
        <v>0</v>
      </c>
      <c r="F3824" s="104"/>
      <c r="G3824" s="104"/>
      <c r="H3824" s="113"/>
      <c r="I3824" s="113"/>
      <c r="J3824" s="106"/>
      <c r="K3824" s="107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1707</v>
      </c>
      <c r="B3825" s="111" t="s">
        <v>999</v>
      </c>
      <c r="C3825" s="112" t="s">
        <v>1691</v>
      </c>
      <c r="D3825" s="21">
        <f t="shared" si="118"/>
        <v>0</v>
      </c>
      <c r="E3825" s="24">
        <f t="shared" si="119"/>
        <v>0</v>
      </c>
      <c r="F3825" s="104"/>
      <c r="G3825" s="104"/>
      <c r="H3825" s="105"/>
      <c r="I3825" s="105"/>
      <c r="J3825" s="31"/>
      <c r="K3825" s="32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1707</v>
      </c>
      <c r="B3826" s="111" t="s">
        <v>1000</v>
      </c>
      <c r="C3826" s="112" t="s">
        <v>1620</v>
      </c>
      <c r="D3826" s="21">
        <f t="shared" si="118"/>
        <v>0</v>
      </c>
      <c r="E3826" s="24">
        <f t="shared" si="119"/>
        <v>0</v>
      </c>
      <c r="F3826" s="104"/>
      <c r="G3826" s="104"/>
      <c r="H3826" s="113"/>
      <c r="I3826" s="113"/>
      <c r="J3826" s="106"/>
      <c r="K3826" s="107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1707</v>
      </c>
      <c r="B3827" s="111" t="s">
        <v>1001</v>
      </c>
      <c r="C3827" s="112" t="s">
        <v>1002</v>
      </c>
      <c r="D3827" s="21">
        <f t="shared" si="118"/>
        <v>0</v>
      </c>
      <c r="E3827" s="24">
        <f t="shared" si="11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1707</v>
      </c>
      <c r="B3828" s="111" t="s">
        <v>1003</v>
      </c>
      <c r="C3828" s="112" t="s">
        <v>1621</v>
      </c>
      <c r="D3828" s="21">
        <f t="shared" si="118"/>
        <v>13000</v>
      </c>
      <c r="E3828" s="24">
        <f t="shared" si="11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>
        <v>5000</v>
      </c>
      <c r="S3828" s="32">
        <v>0</v>
      </c>
      <c r="T3828" s="113">
        <v>8000</v>
      </c>
      <c r="U3828" s="113">
        <v>0</v>
      </c>
      <c r="V3828" s="31">
        <v>0</v>
      </c>
      <c r="W3828" s="32">
        <v>0</v>
      </c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1707</v>
      </c>
      <c r="B3829" s="111" t="s">
        <v>1004</v>
      </c>
      <c r="C3829" s="112" t="s">
        <v>1622</v>
      </c>
      <c r="D3829" s="21">
        <f t="shared" si="118"/>
        <v>0</v>
      </c>
      <c r="E3829" s="24">
        <f t="shared" si="119"/>
        <v>0</v>
      </c>
      <c r="F3829" s="104"/>
      <c r="G3829" s="104"/>
      <c r="H3829" s="105"/>
      <c r="I3829" s="105"/>
      <c r="J3829" s="31"/>
      <c r="K3829" s="32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1707</v>
      </c>
      <c r="B3830" s="111" t="s">
        <v>1005</v>
      </c>
      <c r="C3830" s="112" t="s">
        <v>1623</v>
      </c>
      <c r="D3830" s="21">
        <f t="shared" si="118"/>
        <v>0</v>
      </c>
      <c r="E3830" s="24">
        <f t="shared" si="11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1707</v>
      </c>
      <c r="B3831" s="111" t="s">
        <v>1006</v>
      </c>
      <c r="C3831" s="112" t="s">
        <v>1007</v>
      </c>
      <c r="D3831" s="21">
        <f t="shared" si="118"/>
        <v>0</v>
      </c>
      <c r="E3831" s="24">
        <f t="shared" si="11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1707</v>
      </c>
      <c r="B3832" s="111" t="s">
        <v>1008</v>
      </c>
      <c r="C3832" s="112" t="s">
        <v>1009</v>
      </c>
      <c r="D3832" s="21">
        <f t="shared" si="118"/>
        <v>0</v>
      </c>
      <c r="E3832" s="24">
        <f t="shared" si="119"/>
        <v>0</v>
      </c>
      <c r="F3832" s="104"/>
      <c r="G3832" s="104"/>
      <c r="H3832" s="113"/>
      <c r="I3832" s="113"/>
      <c r="J3832" s="106"/>
      <c r="K3832" s="107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1707</v>
      </c>
      <c r="B3833" s="111" t="s">
        <v>1010</v>
      </c>
      <c r="C3833" s="112" t="s">
        <v>1011</v>
      </c>
      <c r="D3833" s="21">
        <f t="shared" si="118"/>
        <v>0</v>
      </c>
      <c r="E3833" s="24">
        <f t="shared" si="11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1707</v>
      </c>
      <c r="B3834" s="111" t="s">
        <v>1012</v>
      </c>
      <c r="C3834" s="112" t="s">
        <v>1013</v>
      </c>
      <c r="D3834" s="21">
        <f t="shared" si="118"/>
        <v>0</v>
      </c>
      <c r="E3834" s="24">
        <f t="shared" si="11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1707</v>
      </c>
      <c r="B3835" s="111" t="s">
        <v>1014</v>
      </c>
      <c r="C3835" s="112" t="s">
        <v>1015</v>
      </c>
      <c r="D3835" s="21">
        <f t="shared" si="118"/>
        <v>41118.800000000003</v>
      </c>
      <c r="E3835" s="24">
        <f t="shared" si="11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1707</v>
      </c>
      <c r="B3836" s="111" t="s">
        <v>1016</v>
      </c>
      <c r="C3836" s="112" t="s">
        <v>1017</v>
      </c>
      <c r="D3836" s="21">
        <f t="shared" si="118"/>
        <v>121317</v>
      </c>
      <c r="E3836" s="24">
        <f t="shared" si="11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>
        <v>41118.800000000003</v>
      </c>
      <c r="K3836" s="32">
        <v>0</v>
      </c>
      <c r="L3836" s="113">
        <v>50175</v>
      </c>
      <c r="M3836" s="113">
        <v>0</v>
      </c>
      <c r="N3836" s="31">
        <v>5644</v>
      </c>
      <c r="O3836" s="32">
        <v>0</v>
      </c>
      <c r="P3836" s="113">
        <v>6688</v>
      </c>
      <c r="Q3836" s="113">
        <v>0</v>
      </c>
      <c r="R3836" s="31">
        <v>24724</v>
      </c>
      <c r="S3836" s="32">
        <v>0</v>
      </c>
      <c r="T3836" s="113">
        <v>0</v>
      </c>
      <c r="U3836" s="113">
        <v>0</v>
      </c>
      <c r="V3836" s="31">
        <v>3214</v>
      </c>
      <c r="W3836" s="32">
        <v>0</v>
      </c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1707</v>
      </c>
      <c r="B3837" s="111" t="s">
        <v>1018</v>
      </c>
      <c r="C3837" s="112" t="s">
        <v>1019</v>
      </c>
      <c r="D3837" s="21">
        <f t="shared" si="118"/>
        <v>127466.5</v>
      </c>
      <c r="E3837" s="24">
        <f t="shared" si="11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>
        <v>18460</v>
      </c>
      <c r="K3837" s="32">
        <v>0</v>
      </c>
      <c r="L3837" s="113">
        <v>20474</v>
      </c>
      <c r="M3837" s="113">
        <v>0</v>
      </c>
      <c r="N3837" s="31">
        <v>10486</v>
      </c>
      <c r="O3837" s="32">
        <v>0</v>
      </c>
      <c r="P3837" s="113">
        <v>16005.5</v>
      </c>
      <c r="Q3837" s="113">
        <v>0</v>
      </c>
      <c r="R3837" s="31">
        <v>11354.5</v>
      </c>
      <c r="S3837" s="32">
        <v>0</v>
      </c>
      <c r="T3837" s="113">
        <v>16301</v>
      </c>
      <c r="U3837" s="113">
        <v>0</v>
      </c>
      <c r="V3837" s="31">
        <v>16745.5</v>
      </c>
      <c r="W3837" s="32">
        <v>0</v>
      </c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1707</v>
      </c>
      <c r="B3838" s="111" t="s">
        <v>1020</v>
      </c>
      <c r="C3838" s="112" t="s">
        <v>1021</v>
      </c>
      <c r="D3838" s="21">
        <f t="shared" si="118"/>
        <v>42243.199999999997</v>
      </c>
      <c r="E3838" s="24">
        <f t="shared" si="11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>
        <v>1220</v>
      </c>
      <c r="K3838" s="32">
        <v>0</v>
      </c>
      <c r="L3838" s="113">
        <v>10000</v>
      </c>
      <c r="M3838" s="113">
        <v>0</v>
      </c>
      <c r="N3838" s="31">
        <v>0</v>
      </c>
      <c r="O3838" s="32">
        <v>0</v>
      </c>
      <c r="P3838" s="113">
        <v>0</v>
      </c>
      <c r="Q3838" s="113">
        <v>0</v>
      </c>
      <c r="R3838" s="31">
        <v>0</v>
      </c>
      <c r="S3838" s="32">
        <v>0</v>
      </c>
      <c r="T3838" s="113">
        <v>0</v>
      </c>
      <c r="U3838" s="113">
        <v>0</v>
      </c>
      <c r="V3838" s="31">
        <v>0</v>
      </c>
      <c r="W3838" s="32">
        <v>0</v>
      </c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1707</v>
      </c>
      <c r="B3839" s="111" t="s">
        <v>1022</v>
      </c>
      <c r="C3839" s="112" t="s">
        <v>1023</v>
      </c>
      <c r="D3839" s="21">
        <f t="shared" si="118"/>
        <v>139862</v>
      </c>
      <c r="E3839" s="24">
        <f t="shared" si="11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31">
        <v>26585</v>
      </c>
      <c r="K3839" s="32">
        <v>0</v>
      </c>
      <c r="L3839" s="105">
        <v>12758</v>
      </c>
      <c r="M3839" s="105">
        <v>0</v>
      </c>
      <c r="N3839" s="106">
        <v>6456</v>
      </c>
      <c r="O3839" s="107">
        <v>0</v>
      </c>
      <c r="P3839" s="113">
        <v>597</v>
      </c>
      <c r="Q3839" s="113">
        <v>0</v>
      </c>
      <c r="R3839" s="106">
        <v>88640</v>
      </c>
      <c r="S3839" s="107">
        <v>0</v>
      </c>
      <c r="T3839" s="105">
        <v>8689</v>
      </c>
      <c r="U3839" s="105">
        <v>0</v>
      </c>
      <c r="V3839" s="106">
        <v>9667</v>
      </c>
      <c r="W3839" s="107">
        <v>0</v>
      </c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1707</v>
      </c>
      <c r="B3840" s="111" t="s">
        <v>1024</v>
      </c>
      <c r="C3840" s="112" t="s">
        <v>1025</v>
      </c>
      <c r="D3840" s="21">
        <f t="shared" si="118"/>
        <v>19922</v>
      </c>
      <c r="E3840" s="24">
        <f t="shared" si="11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106">
        <v>1680</v>
      </c>
      <c r="K3840" s="107">
        <v>0</v>
      </c>
      <c r="L3840" s="113">
        <v>1470</v>
      </c>
      <c r="M3840" s="113">
        <v>0</v>
      </c>
      <c r="N3840" s="31">
        <v>0</v>
      </c>
      <c r="O3840" s="32">
        <v>0</v>
      </c>
      <c r="P3840" s="105">
        <v>1640</v>
      </c>
      <c r="Q3840" s="105">
        <v>0</v>
      </c>
      <c r="R3840" s="31">
        <v>720</v>
      </c>
      <c r="S3840" s="32">
        <v>0</v>
      </c>
      <c r="T3840" s="113">
        <v>3720</v>
      </c>
      <c r="U3840" s="113">
        <v>0</v>
      </c>
      <c r="V3840" s="31">
        <v>3150</v>
      </c>
      <c r="W3840" s="32">
        <v>0</v>
      </c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1707</v>
      </c>
      <c r="B3841" s="111" t="s">
        <v>1026</v>
      </c>
      <c r="C3841" s="112" t="s">
        <v>1027</v>
      </c>
      <c r="D3841" s="21">
        <f t="shared" si="118"/>
        <v>83625</v>
      </c>
      <c r="E3841" s="24">
        <f t="shared" si="11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>
        <v>1800</v>
      </c>
      <c r="K3841" s="32">
        <v>0</v>
      </c>
      <c r="L3841" s="113">
        <v>9400</v>
      </c>
      <c r="M3841" s="113">
        <v>0</v>
      </c>
      <c r="N3841" s="31">
        <v>5750</v>
      </c>
      <c r="O3841" s="32">
        <v>0</v>
      </c>
      <c r="P3841" s="113">
        <v>10071</v>
      </c>
      <c r="Q3841" s="113">
        <v>0</v>
      </c>
      <c r="R3841" s="31">
        <v>1200</v>
      </c>
      <c r="S3841" s="32">
        <v>0</v>
      </c>
      <c r="T3841" s="113">
        <v>6084</v>
      </c>
      <c r="U3841" s="113">
        <v>0</v>
      </c>
      <c r="V3841" s="31">
        <v>3600</v>
      </c>
      <c r="W3841" s="32">
        <v>0</v>
      </c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1707</v>
      </c>
      <c r="B3842" s="111" t="s">
        <v>1028</v>
      </c>
      <c r="C3842" s="112" t="s">
        <v>1029</v>
      </c>
      <c r="D3842" s="21">
        <f t="shared" si="118"/>
        <v>339734.5</v>
      </c>
      <c r="E3842" s="24">
        <f t="shared" si="11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>
        <v>32270</v>
      </c>
      <c r="K3842" s="32">
        <v>0</v>
      </c>
      <c r="L3842" s="113">
        <v>41862</v>
      </c>
      <c r="M3842" s="113">
        <v>0</v>
      </c>
      <c r="N3842" s="31">
        <v>28622.5</v>
      </c>
      <c r="O3842" s="32">
        <v>0</v>
      </c>
      <c r="P3842" s="113">
        <v>45614</v>
      </c>
      <c r="Q3842" s="113">
        <v>0</v>
      </c>
      <c r="R3842" s="31">
        <v>30553</v>
      </c>
      <c r="S3842" s="32">
        <v>0</v>
      </c>
      <c r="T3842" s="113">
        <v>40786</v>
      </c>
      <c r="U3842" s="113">
        <v>0</v>
      </c>
      <c r="V3842" s="31">
        <v>49663</v>
      </c>
      <c r="W3842" s="32">
        <v>0</v>
      </c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1707</v>
      </c>
      <c r="B3843" s="111" t="s">
        <v>1030</v>
      </c>
      <c r="C3843" s="112" t="s">
        <v>1031</v>
      </c>
      <c r="D3843" s="21">
        <f t="shared" ref="D3843:D3906" si="120">F3843+H3843+J3844+L3843+N3843+P3843+R3843+T3843+V3843+X3843+Z3843+AB3843</f>
        <v>26526</v>
      </c>
      <c r="E3843" s="24">
        <f t="shared" ref="E3843:E3906" si="121">G3843+I3843+K3844+M3843+O3843+Q3843+S3843+U3843+W3843+Y3843+AA3843+AC3843</f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>
        <v>7129</v>
      </c>
      <c r="K3843" s="32">
        <v>0</v>
      </c>
      <c r="L3843" s="113">
        <v>8297</v>
      </c>
      <c r="M3843" s="113">
        <v>0</v>
      </c>
      <c r="N3843" s="31">
        <v>900</v>
      </c>
      <c r="O3843" s="32">
        <v>0</v>
      </c>
      <c r="P3843" s="113">
        <v>0</v>
      </c>
      <c r="Q3843" s="113">
        <v>0</v>
      </c>
      <c r="R3843" s="31">
        <v>7554</v>
      </c>
      <c r="S3843" s="32">
        <v>0</v>
      </c>
      <c r="T3843" s="113">
        <v>2150</v>
      </c>
      <c r="U3843" s="113">
        <v>0</v>
      </c>
      <c r="V3843" s="31">
        <v>1700</v>
      </c>
      <c r="W3843" s="32">
        <v>0</v>
      </c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1707</v>
      </c>
      <c r="B3844" s="111" t="s">
        <v>1032</v>
      </c>
      <c r="C3844" s="112" t="s">
        <v>1033</v>
      </c>
      <c r="D3844" s="21">
        <f t="shared" si="120"/>
        <v>18174.900000000001</v>
      </c>
      <c r="E3844" s="24">
        <f t="shared" si="121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>
        <v>840</v>
      </c>
      <c r="K3844" s="32">
        <v>0</v>
      </c>
      <c r="L3844" s="113">
        <v>7111</v>
      </c>
      <c r="M3844" s="113">
        <v>0</v>
      </c>
      <c r="N3844" s="31">
        <v>280</v>
      </c>
      <c r="O3844" s="32">
        <v>0</v>
      </c>
      <c r="P3844" s="113">
        <v>840</v>
      </c>
      <c r="Q3844" s="113">
        <v>0</v>
      </c>
      <c r="R3844" s="31">
        <v>0</v>
      </c>
      <c r="S3844" s="32">
        <v>0</v>
      </c>
      <c r="T3844" s="113">
        <v>600</v>
      </c>
      <c r="U3844" s="113">
        <v>0</v>
      </c>
      <c r="V3844" s="31">
        <v>2095</v>
      </c>
      <c r="W3844" s="32">
        <v>0</v>
      </c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1707</v>
      </c>
      <c r="B3845" s="111" t="s">
        <v>1034</v>
      </c>
      <c r="C3845" s="112" t="s">
        <v>1035</v>
      </c>
      <c r="D3845" s="21">
        <f t="shared" si="120"/>
        <v>0</v>
      </c>
      <c r="E3845" s="24">
        <f t="shared" si="121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1707</v>
      </c>
      <c r="B3846" s="111" t="s">
        <v>1036</v>
      </c>
      <c r="C3846" s="112" t="s">
        <v>1037</v>
      </c>
      <c r="D3846" s="21">
        <f t="shared" si="120"/>
        <v>0</v>
      </c>
      <c r="E3846" s="24">
        <f t="shared" si="121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1707</v>
      </c>
      <c r="B3847" s="111" t="s">
        <v>1038</v>
      </c>
      <c r="C3847" s="112" t="s">
        <v>1039</v>
      </c>
      <c r="D3847" s="21">
        <f t="shared" si="120"/>
        <v>11116.24</v>
      </c>
      <c r="E3847" s="24">
        <f t="shared" si="121"/>
        <v>0</v>
      </c>
      <c r="F3847" s="104"/>
      <c r="G3847" s="104"/>
      <c r="H3847" s="105"/>
      <c r="I3847" s="105"/>
      <c r="J3847" s="31"/>
      <c r="K3847" s="32"/>
      <c r="L3847" s="105"/>
      <c r="M3847" s="105"/>
      <c r="N3847" s="106"/>
      <c r="O3847" s="107"/>
      <c r="P3847" s="113"/>
      <c r="Q3847" s="113"/>
      <c r="R3847" s="106"/>
      <c r="S3847" s="107"/>
      <c r="T3847" s="105">
        <v>738.3</v>
      </c>
      <c r="U3847" s="105">
        <v>0</v>
      </c>
      <c r="V3847" s="106">
        <v>0</v>
      </c>
      <c r="W3847" s="107">
        <v>0</v>
      </c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1707</v>
      </c>
      <c r="B3848" s="111" t="s">
        <v>1040</v>
      </c>
      <c r="C3848" s="112" t="s">
        <v>1041</v>
      </c>
      <c r="D3848" s="21">
        <f t="shared" si="120"/>
        <v>139004.57999999999</v>
      </c>
      <c r="E3848" s="24">
        <f t="shared" si="121"/>
        <v>0</v>
      </c>
      <c r="F3848" s="104"/>
      <c r="G3848" s="104"/>
      <c r="H3848" s="113">
        <v>5482.89</v>
      </c>
      <c r="I3848" s="113">
        <v>0</v>
      </c>
      <c r="J3848" s="106">
        <v>10377.94</v>
      </c>
      <c r="K3848" s="107">
        <v>0</v>
      </c>
      <c r="L3848" s="113">
        <v>61259.78</v>
      </c>
      <c r="M3848" s="113">
        <v>0</v>
      </c>
      <c r="N3848" s="31">
        <v>0</v>
      </c>
      <c r="O3848" s="32">
        <v>0</v>
      </c>
      <c r="P3848" s="105">
        <v>39198.28</v>
      </c>
      <c r="Q3848" s="105">
        <v>0</v>
      </c>
      <c r="R3848" s="31">
        <v>19707.86</v>
      </c>
      <c r="S3848" s="32">
        <v>0</v>
      </c>
      <c r="T3848" s="113">
        <v>1490</v>
      </c>
      <c r="U3848" s="113">
        <v>0</v>
      </c>
      <c r="V3848" s="31">
        <v>11865.77</v>
      </c>
      <c r="W3848" s="32">
        <v>0</v>
      </c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1707</v>
      </c>
      <c r="B3849" s="111" t="s">
        <v>1042</v>
      </c>
      <c r="C3849" s="112" t="s">
        <v>1043</v>
      </c>
      <c r="D3849" s="21">
        <f t="shared" si="120"/>
        <v>0</v>
      </c>
      <c r="E3849" s="24">
        <f t="shared" si="121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1707</v>
      </c>
      <c r="B3850" s="111" t="s">
        <v>1044</v>
      </c>
      <c r="C3850" s="112" t="s">
        <v>1045</v>
      </c>
      <c r="D3850" s="21">
        <f t="shared" si="120"/>
        <v>15200</v>
      </c>
      <c r="E3850" s="24">
        <f t="shared" si="121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1707</v>
      </c>
      <c r="B3851" s="111" t="s">
        <v>1046</v>
      </c>
      <c r="C3851" s="112" t="s">
        <v>1047</v>
      </c>
      <c r="D3851" s="21">
        <f t="shared" si="120"/>
        <v>13718.7</v>
      </c>
      <c r="E3851" s="24">
        <f t="shared" si="121"/>
        <v>0</v>
      </c>
      <c r="F3851" s="104"/>
      <c r="G3851" s="104"/>
      <c r="H3851" s="113"/>
      <c r="I3851" s="113"/>
      <c r="J3851" s="31">
        <v>15200</v>
      </c>
      <c r="K3851" s="32">
        <v>0</v>
      </c>
      <c r="L3851" s="113">
        <v>4718.7</v>
      </c>
      <c r="M3851" s="113">
        <v>0</v>
      </c>
      <c r="N3851" s="31">
        <v>0</v>
      </c>
      <c r="O3851" s="32">
        <v>0</v>
      </c>
      <c r="P3851" s="113">
        <v>9000</v>
      </c>
      <c r="Q3851" s="113">
        <v>0</v>
      </c>
      <c r="R3851" s="31">
        <v>0</v>
      </c>
      <c r="S3851" s="32">
        <v>0</v>
      </c>
      <c r="T3851" s="113">
        <v>0</v>
      </c>
      <c r="U3851" s="113">
        <v>0</v>
      </c>
      <c r="V3851" s="31">
        <v>0</v>
      </c>
      <c r="W3851" s="32">
        <v>0</v>
      </c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1707</v>
      </c>
      <c r="B3852" s="111" t="s">
        <v>1048</v>
      </c>
      <c r="C3852" s="112" t="s">
        <v>1049</v>
      </c>
      <c r="D3852" s="21">
        <f t="shared" si="120"/>
        <v>0</v>
      </c>
      <c r="E3852" s="24">
        <f t="shared" si="121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1707</v>
      </c>
      <c r="B3853" s="111" t="s">
        <v>1050</v>
      </c>
      <c r="C3853" s="112" t="s">
        <v>1051</v>
      </c>
      <c r="D3853" s="21">
        <f t="shared" si="120"/>
        <v>6340</v>
      </c>
      <c r="E3853" s="24">
        <f t="shared" si="121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>
        <v>6340</v>
      </c>
      <c r="U3853" s="113">
        <v>0</v>
      </c>
      <c r="V3853" s="31">
        <v>0</v>
      </c>
      <c r="W3853" s="32">
        <v>0</v>
      </c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1707</v>
      </c>
      <c r="B3854" s="111" t="s">
        <v>1052</v>
      </c>
      <c r="C3854" s="112" t="s">
        <v>1053</v>
      </c>
      <c r="D3854" s="21">
        <f t="shared" si="120"/>
        <v>0</v>
      </c>
      <c r="E3854" s="24">
        <f t="shared" si="121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1707</v>
      </c>
      <c r="B3855" s="111" t="s">
        <v>1054</v>
      </c>
      <c r="C3855" s="112" t="s">
        <v>1055</v>
      </c>
      <c r="D3855" s="21">
        <f t="shared" si="120"/>
        <v>0</v>
      </c>
      <c r="E3855" s="24">
        <f t="shared" si="121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1707</v>
      </c>
      <c r="B3856" s="111" t="s">
        <v>1056</v>
      </c>
      <c r="C3856" s="112" t="s">
        <v>1057</v>
      </c>
      <c r="D3856" s="21">
        <f t="shared" si="120"/>
        <v>0</v>
      </c>
      <c r="E3856" s="24">
        <f t="shared" si="121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1707</v>
      </c>
      <c r="B3857" s="111" t="s">
        <v>1058</v>
      </c>
      <c r="C3857" s="112" t="s">
        <v>1059</v>
      </c>
      <c r="D3857" s="21">
        <f t="shared" si="120"/>
        <v>48400</v>
      </c>
      <c r="E3857" s="24">
        <f t="shared" si="121"/>
        <v>0</v>
      </c>
      <c r="F3857" s="104"/>
      <c r="G3857" s="104"/>
      <c r="H3857" s="105"/>
      <c r="I3857" s="105"/>
      <c r="J3857" s="31"/>
      <c r="K3857" s="32"/>
      <c r="L3857" s="105"/>
      <c r="M3857" s="105"/>
      <c r="N3857" s="106"/>
      <c r="O3857" s="107"/>
      <c r="P3857" s="113">
        <v>5400</v>
      </c>
      <c r="Q3857" s="113">
        <v>0</v>
      </c>
      <c r="R3857" s="106">
        <v>18000</v>
      </c>
      <c r="S3857" s="107">
        <v>0</v>
      </c>
      <c r="T3857" s="105">
        <v>21500</v>
      </c>
      <c r="U3857" s="105">
        <v>0</v>
      </c>
      <c r="V3857" s="106">
        <v>3500</v>
      </c>
      <c r="W3857" s="107">
        <v>0</v>
      </c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1707</v>
      </c>
      <c r="B3858" s="111" t="s">
        <v>1060</v>
      </c>
      <c r="C3858" s="112" t="s">
        <v>1061</v>
      </c>
      <c r="D3858" s="21">
        <f t="shared" si="120"/>
        <v>3300</v>
      </c>
      <c r="E3858" s="24">
        <f t="shared" si="121"/>
        <v>0</v>
      </c>
      <c r="F3858" s="104"/>
      <c r="G3858" s="104"/>
      <c r="H3858" s="113"/>
      <c r="I3858" s="113"/>
      <c r="J3858" s="106"/>
      <c r="K3858" s="107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1707</v>
      </c>
      <c r="B3859" s="111" t="s">
        <v>1062</v>
      </c>
      <c r="C3859" s="112" t="s">
        <v>1063</v>
      </c>
      <c r="D3859" s="21">
        <f t="shared" si="120"/>
        <v>265231.13</v>
      </c>
      <c r="E3859" s="24">
        <f t="shared" si="121"/>
        <v>0</v>
      </c>
      <c r="F3859" s="104"/>
      <c r="G3859" s="104"/>
      <c r="H3859" s="113">
        <v>67044.23</v>
      </c>
      <c r="I3859" s="113">
        <v>0</v>
      </c>
      <c r="J3859" s="31">
        <v>3300</v>
      </c>
      <c r="K3859" s="32">
        <v>0</v>
      </c>
      <c r="L3859" s="113">
        <v>33637.1</v>
      </c>
      <c r="M3859" s="113">
        <v>0</v>
      </c>
      <c r="N3859" s="31">
        <v>31539.65</v>
      </c>
      <c r="O3859" s="32">
        <v>0</v>
      </c>
      <c r="P3859" s="113">
        <v>33699.949999999997</v>
      </c>
      <c r="Q3859" s="113">
        <v>0</v>
      </c>
      <c r="R3859" s="31">
        <v>58486.15</v>
      </c>
      <c r="S3859" s="32">
        <v>0</v>
      </c>
      <c r="T3859" s="113">
        <v>40824.050000000003</v>
      </c>
      <c r="U3859" s="113">
        <v>0</v>
      </c>
      <c r="V3859" s="31">
        <v>0</v>
      </c>
      <c r="W3859" s="32">
        <v>0</v>
      </c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1707</v>
      </c>
      <c r="B3860" s="111" t="s">
        <v>1064</v>
      </c>
      <c r="C3860" s="112" t="s">
        <v>1065</v>
      </c>
      <c r="D3860" s="21">
        <f t="shared" si="120"/>
        <v>0</v>
      </c>
      <c r="E3860" s="24">
        <f t="shared" si="121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1707</v>
      </c>
      <c r="B3861" s="111" t="s">
        <v>1066</v>
      </c>
      <c r="C3861" s="112" t="s">
        <v>1067</v>
      </c>
      <c r="D3861" s="21">
        <f t="shared" si="120"/>
        <v>0</v>
      </c>
      <c r="E3861" s="24">
        <f t="shared" si="121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1707</v>
      </c>
      <c r="B3862" s="111" t="s">
        <v>1068</v>
      </c>
      <c r="C3862" s="112" t="s">
        <v>1069</v>
      </c>
      <c r="D3862" s="21">
        <f t="shared" si="120"/>
        <v>0</v>
      </c>
      <c r="E3862" s="24">
        <f t="shared" si="121"/>
        <v>0</v>
      </c>
      <c r="F3862" s="104"/>
      <c r="G3862" s="104"/>
      <c r="H3862" s="105"/>
      <c r="I3862" s="105"/>
      <c r="J3862" s="31"/>
      <c r="K3862" s="32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1707</v>
      </c>
      <c r="B3863" s="111" t="s">
        <v>1070</v>
      </c>
      <c r="C3863" s="112" t="s">
        <v>1071</v>
      </c>
      <c r="D3863" s="21">
        <f t="shared" si="120"/>
        <v>0</v>
      </c>
      <c r="E3863" s="24">
        <f t="shared" si="121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1707</v>
      </c>
      <c r="B3864" s="111" t="s">
        <v>1072</v>
      </c>
      <c r="C3864" s="112" t="s">
        <v>1073</v>
      </c>
      <c r="D3864" s="21">
        <f t="shared" si="120"/>
        <v>4488</v>
      </c>
      <c r="E3864" s="24">
        <f t="shared" si="121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1707</v>
      </c>
      <c r="B3865" s="111" t="s">
        <v>1074</v>
      </c>
      <c r="C3865" s="112" t="s">
        <v>1075</v>
      </c>
      <c r="D3865" s="21">
        <f t="shared" si="120"/>
        <v>42672</v>
      </c>
      <c r="E3865" s="24">
        <f t="shared" si="121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>
        <v>4488</v>
      </c>
      <c r="K3865" s="107">
        <v>0</v>
      </c>
      <c r="L3865" s="105">
        <v>6720</v>
      </c>
      <c r="M3865" s="105">
        <v>0</v>
      </c>
      <c r="N3865" s="106">
        <v>0</v>
      </c>
      <c r="O3865" s="107">
        <v>0</v>
      </c>
      <c r="P3865" s="105">
        <v>12564</v>
      </c>
      <c r="Q3865" s="105">
        <v>0</v>
      </c>
      <c r="R3865" s="106">
        <v>4068</v>
      </c>
      <c r="S3865" s="107">
        <v>0</v>
      </c>
      <c r="T3865" s="105">
        <v>6816</v>
      </c>
      <c r="U3865" s="105">
        <v>0</v>
      </c>
      <c r="V3865" s="106">
        <v>0</v>
      </c>
      <c r="W3865" s="107">
        <v>0</v>
      </c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1707</v>
      </c>
      <c r="B3866" s="111" t="s">
        <v>1076</v>
      </c>
      <c r="C3866" s="112" t="s">
        <v>1077</v>
      </c>
      <c r="D3866" s="21">
        <f t="shared" si="120"/>
        <v>160</v>
      </c>
      <c r="E3866" s="24">
        <f t="shared" si="121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1707</v>
      </c>
      <c r="B3867" s="111" t="s">
        <v>1078</v>
      </c>
      <c r="C3867" s="112" t="s">
        <v>1079</v>
      </c>
      <c r="D3867" s="21">
        <f t="shared" si="120"/>
        <v>594270</v>
      </c>
      <c r="E3867" s="24">
        <f t="shared" si="121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>
        <v>160</v>
      </c>
      <c r="K3867" s="107">
        <v>0</v>
      </c>
      <c r="L3867" s="105">
        <v>25860</v>
      </c>
      <c r="M3867" s="105">
        <v>0</v>
      </c>
      <c r="N3867" s="106">
        <v>61160</v>
      </c>
      <c r="O3867" s="107">
        <v>0</v>
      </c>
      <c r="P3867" s="105">
        <v>75286</v>
      </c>
      <c r="Q3867" s="105">
        <v>0</v>
      </c>
      <c r="R3867" s="106">
        <v>248990</v>
      </c>
      <c r="S3867" s="107">
        <v>0</v>
      </c>
      <c r="T3867" s="105">
        <v>21160</v>
      </c>
      <c r="U3867" s="105">
        <v>0</v>
      </c>
      <c r="V3867" s="106">
        <v>4460</v>
      </c>
      <c r="W3867" s="107">
        <v>0</v>
      </c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1707</v>
      </c>
      <c r="B3868" s="111" t="s">
        <v>1080</v>
      </c>
      <c r="C3868" s="112" t="s">
        <v>1081</v>
      </c>
      <c r="D3868" s="21">
        <f t="shared" si="120"/>
        <v>284690</v>
      </c>
      <c r="E3868" s="24">
        <f t="shared" si="121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106">
        <v>20292</v>
      </c>
      <c r="K3868" s="107">
        <v>0</v>
      </c>
      <c r="L3868" s="113">
        <v>53223</v>
      </c>
      <c r="M3868" s="113">
        <v>0</v>
      </c>
      <c r="N3868" s="31">
        <v>11280</v>
      </c>
      <c r="O3868" s="32">
        <v>0</v>
      </c>
      <c r="P3868" s="105">
        <v>30562</v>
      </c>
      <c r="Q3868" s="105">
        <v>0</v>
      </c>
      <c r="R3868" s="31">
        <v>89198</v>
      </c>
      <c r="S3868" s="32">
        <v>0</v>
      </c>
      <c r="T3868" s="113">
        <v>32131</v>
      </c>
      <c r="U3868" s="113">
        <v>0</v>
      </c>
      <c r="V3868" s="31">
        <v>0</v>
      </c>
      <c r="W3868" s="32">
        <v>0</v>
      </c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1707</v>
      </c>
      <c r="B3869" s="111" t="s">
        <v>1082</v>
      </c>
      <c r="C3869" s="112" t="s">
        <v>1083</v>
      </c>
      <c r="D3869" s="21">
        <f t="shared" si="120"/>
        <v>0</v>
      </c>
      <c r="E3869" s="24">
        <f t="shared" si="121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1707</v>
      </c>
      <c r="B3870" s="111" t="s">
        <v>1084</v>
      </c>
      <c r="C3870" s="112" t="s">
        <v>1085</v>
      </c>
      <c r="D3870" s="21">
        <f t="shared" si="120"/>
        <v>0</v>
      </c>
      <c r="E3870" s="24">
        <f t="shared" si="121"/>
        <v>0</v>
      </c>
      <c r="F3870" s="104"/>
      <c r="G3870" s="104"/>
      <c r="H3870" s="105"/>
      <c r="I3870" s="105"/>
      <c r="J3870" s="31"/>
      <c r="K3870" s="32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1707</v>
      </c>
      <c r="B3871" s="111" t="s">
        <v>1086</v>
      </c>
      <c r="C3871" s="112" t="s">
        <v>1087</v>
      </c>
      <c r="D3871" s="21">
        <f t="shared" si="120"/>
        <v>141311.82999999999</v>
      </c>
      <c r="E3871" s="24">
        <f t="shared" si="121"/>
        <v>83770.84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>
        <v>25</v>
      </c>
      <c r="W3871" s="107">
        <v>0</v>
      </c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1707</v>
      </c>
      <c r="B3872" s="111" t="s">
        <v>1088</v>
      </c>
      <c r="C3872" s="112" t="s">
        <v>1089</v>
      </c>
      <c r="D3872" s="21">
        <f t="shared" si="120"/>
        <v>767719.14</v>
      </c>
      <c r="E3872" s="24">
        <f t="shared" si="121"/>
        <v>194715.86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>
        <v>141286.82999999999</v>
      </c>
      <c r="K3872" s="107">
        <v>83770.84</v>
      </c>
      <c r="L3872" s="105">
        <v>66013.81</v>
      </c>
      <c r="M3872" s="105">
        <v>6320</v>
      </c>
      <c r="N3872" s="106">
        <v>64911.28</v>
      </c>
      <c r="O3872" s="107">
        <v>9917</v>
      </c>
      <c r="P3872" s="105">
        <v>75969.679999999993</v>
      </c>
      <c r="Q3872" s="105">
        <v>7521</v>
      </c>
      <c r="R3872" s="106">
        <v>75969.679999999993</v>
      </c>
      <c r="S3872" s="107">
        <v>7902</v>
      </c>
      <c r="T3872" s="105">
        <v>158602.35999999999</v>
      </c>
      <c r="U3872" s="105">
        <v>75969.679999999993</v>
      </c>
      <c r="V3872" s="106">
        <v>172267.65</v>
      </c>
      <c r="W3872" s="107">
        <v>79301.179999999993</v>
      </c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1707</v>
      </c>
      <c r="B3873" s="111" t="s">
        <v>1090</v>
      </c>
      <c r="C3873" s="112" t="s">
        <v>1091</v>
      </c>
      <c r="D3873" s="21">
        <f t="shared" si="120"/>
        <v>14003.11</v>
      </c>
      <c r="E3873" s="24">
        <f t="shared" si="121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>
        <v>5017.7700000000004</v>
      </c>
      <c r="Q3873" s="105">
        <v>0</v>
      </c>
      <c r="R3873" s="106">
        <v>535</v>
      </c>
      <c r="S3873" s="107">
        <v>0</v>
      </c>
      <c r="T3873" s="105">
        <v>535</v>
      </c>
      <c r="U3873" s="105">
        <v>0</v>
      </c>
      <c r="V3873" s="106">
        <v>1723.56</v>
      </c>
      <c r="W3873" s="107">
        <v>0</v>
      </c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1707</v>
      </c>
      <c r="B3874" s="111" t="s">
        <v>1092</v>
      </c>
      <c r="C3874" s="112" t="s">
        <v>1093</v>
      </c>
      <c r="D3874" s="21">
        <f t="shared" si="120"/>
        <v>28167.07</v>
      </c>
      <c r="E3874" s="24">
        <f t="shared" si="121"/>
        <v>0</v>
      </c>
      <c r="F3874" s="104"/>
      <c r="G3874" s="104"/>
      <c r="H3874" s="113">
        <v>2249.29</v>
      </c>
      <c r="I3874" s="113">
        <v>0</v>
      </c>
      <c r="J3874" s="106">
        <v>4051.78</v>
      </c>
      <c r="K3874" s="107">
        <v>0</v>
      </c>
      <c r="L3874" s="113">
        <v>2485.7399999999998</v>
      </c>
      <c r="M3874" s="113">
        <v>0</v>
      </c>
      <c r="N3874" s="31">
        <v>2386.7800000000002</v>
      </c>
      <c r="O3874" s="32">
        <v>0</v>
      </c>
      <c r="P3874" s="105">
        <v>2264.73</v>
      </c>
      <c r="Q3874" s="105">
        <v>0</v>
      </c>
      <c r="R3874" s="31">
        <v>2237.3200000000002</v>
      </c>
      <c r="S3874" s="32">
        <v>0</v>
      </c>
      <c r="T3874" s="113">
        <v>1227.29</v>
      </c>
      <c r="U3874" s="113">
        <v>0</v>
      </c>
      <c r="V3874" s="31">
        <v>3814.62</v>
      </c>
      <c r="W3874" s="32">
        <v>0</v>
      </c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1707</v>
      </c>
      <c r="B3875" s="111" t="s">
        <v>1094</v>
      </c>
      <c r="C3875" s="112" t="s">
        <v>1095</v>
      </c>
      <c r="D3875" s="21">
        <f t="shared" si="120"/>
        <v>54645.7</v>
      </c>
      <c r="E3875" s="24">
        <f t="shared" si="121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>
        <v>11501.3</v>
      </c>
      <c r="K3875" s="32">
        <v>0</v>
      </c>
      <c r="L3875" s="113">
        <v>8302.6</v>
      </c>
      <c r="M3875" s="113">
        <v>0</v>
      </c>
      <c r="N3875" s="31">
        <v>6601.3</v>
      </c>
      <c r="O3875" s="32">
        <v>0</v>
      </c>
      <c r="P3875" s="113">
        <v>6601.3</v>
      </c>
      <c r="Q3875" s="113">
        <v>0</v>
      </c>
      <c r="R3875" s="31">
        <v>10701.3</v>
      </c>
      <c r="S3875" s="32">
        <v>0</v>
      </c>
      <c r="T3875" s="113">
        <v>4900</v>
      </c>
      <c r="U3875" s="113">
        <v>0</v>
      </c>
      <c r="V3875" s="31">
        <v>8302.6</v>
      </c>
      <c r="W3875" s="32">
        <v>0</v>
      </c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1707</v>
      </c>
      <c r="B3876" s="111" t="s">
        <v>1096</v>
      </c>
      <c r="C3876" s="112" t="s">
        <v>1097</v>
      </c>
      <c r="D3876" s="21">
        <f t="shared" si="120"/>
        <v>14253</v>
      </c>
      <c r="E3876" s="24">
        <f t="shared" si="121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>
        <v>934</v>
      </c>
      <c r="K3876" s="32">
        <v>0</v>
      </c>
      <c r="L3876" s="113">
        <v>1768</v>
      </c>
      <c r="M3876" s="113">
        <v>0</v>
      </c>
      <c r="N3876" s="31">
        <v>1579</v>
      </c>
      <c r="O3876" s="32">
        <v>0</v>
      </c>
      <c r="P3876" s="113">
        <v>2053</v>
      </c>
      <c r="Q3876" s="113">
        <v>0</v>
      </c>
      <c r="R3876" s="31">
        <v>2777</v>
      </c>
      <c r="S3876" s="32">
        <v>0</v>
      </c>
      <c r="T3876" s="113">
        <v>2039</v>
      </c>
      <c r="U3876" s="113">
        <v>0</v>
      </c>
      <c r="V3876" s="31">
        <v>897</v>
      </c>
      <c r="W3876" s="32">
        <v>0</v>
      </c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1707</v>
      </c>
      <c r="B3877" s="111" t="s">
        <v>1098</v>
      </c>
      <c r="C3877" s="112" t="s">
        <v>1099</v>
      </c>
      <c r="D3877" s="21">
        <f t="shared" si="120"/>
        <v>24084.63</v>
      </c>
      <c r="E3877" s="24">
        <f t="shared" si="121"/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1707</v>
      </c>
      <c r="B3878" s="111" t="s">
        <v>1100</v>
      </c>
      <c r="C3878" s="112" t="s">
        <v>1101</v>
      </c>
      <c r="D3878" s="21">
        <f t="shared" si="120"/>
        <v>190596.44999999998</v>
      </c>
      <c r="E3878" s="24">
        <f t="shared" si="12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>
        <v>24084.63</v>
      </c>
      <c r="K3878" s="32">
        <v>0</v>
      </c>
      <c r="L3878" s="113">
        <v>0</v>
      </c>
      <c r="M3878" s="113">
        <v>0</v>
      </c>
      <c r="N3878" s="31">
        <v>0</v>
      </c>
      <c r="O3878" s="32">
        <v>0</v>
      </c>
      <c r="P3878" s="113">
        <v>0</v>
      </c>
      <c r="Q3878" s="113">
        <v>0</v>
      </c>
      <c r="R3878" s="31">
        <v>0</v>
      </c>
      <c r="S3878" s="32">
        <v>0</v>
      </c>
      <c r="T3878" s="113">
        <v>0</v>
      </c>
      <c r="U3878" s="113">
        <v>0</v>
      </c>
      <c r="V3878" s="31">
        <v>0</v>
      </c>
      <c r="W3878" s="32">
        <v>0</v>
      </c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1707</v>
      </c>
      <c r="B3879" s="111" t="s">
        <v>1102</v>
      </c>
      <c r="C3879" s="112" t="s">
        <v>1103</v>
      </c>
      <c r="D3879" s="21">
        <f t="shared" si="120"/>
        <v>2955632.66</v>
      </c>
      <c r="E3879" s="24">
        <f t="shared" si="12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>
        <v>134097.24</v>
      </c>
      <c r="K3879" s="32">
        <v>0</v>
      </c>
      <c r="L3879" s="113">
        <v>271270.52</v>
      </c>
      <c r="M3879" s="113">
        <v>0</v>
      </c>
      <c r="N3879" s="31">
        <v>228884.01</v>
      </c>
      <c r="O3879" s="32">
        <v>0</v>
      </c>
      <c r="P3879" s="113">
        <v>648793.89</v>
      </c>
      <c r="Q3879" s="113">
        <v>0</v>
      </c>
      <c r="R3879" s="31">
        <v>422410.12</v>
      </c>
      <c r="S3879" s="32">
        <v>0</v>
      </c>
      <c r="T3879" s="113">
        <v>341866.4</v>
      </c>
      <c r="U3879" s="113">
        <v>0</v>
      </c>
      <c r="V3879" s="31">
        <v>362137.89</v>
      </c>
      <c r="W3879" s="32">
        <v>0</v>
      </c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1707</v>
      </c>
      <c r="B3880" s="111" t="s">
        <v>1104</v>
      </c>
      <c r="C3880" s="112" t="s">
        <v>1105</v>
      </c>
      <c r="D3880" s="21">
        <f t="shared" si="120"/>
        <v>163348.48000000001</v>
      </c>
      <c r="E3880" s="24">
        <f t="shared" si="12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1707</v>
      </c>
      <c r="B3881" s="111" t="s">
        <v>1106</v>
      </c>
      <c r="C3881" s="112" t="s">
        <v>1107</v>
      </c>
      <c r="D3881" s="21">
        <f t="shared" si="120"/>
        <v>1326143.44</v>
      </c>
      <c r="E3881" s="24">
        <f t="shared" si="12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>
        <v>163348.48000000001</v>
      </c>
      <c r="K3881" s="32">
        <v>0</v>
      </c>
      <c r="L3881" s="113">
        <v>90271.35</v>
      </c>
      <c r="M3881" s="113">
        <v>0</v>
      </c>
      <c r="N3881" s="31">
        <v>139010.59</v>
      </c>
      <c r="O3881" s="32">
        <v>0</v>
      </c>
      <c r="P3881" s="113">
        <v>100701.19</v>
      </c>
      <c r="Q3881" s="113">
        <v>0</v>
      </c>
      <c r="R3881" s="31">
        <v>93877.1</v>
      </c>
      <c r="S3881" s="32">
        <v>0</v>
      </c>
      <c r="T3881" s="113">
        <v>126000.5</v>
      </c>
      <c r="U3881" s="113">
        <v>0</v>
      </c>
      <c r="V3881" s="31">
        <v>98456.93</v>
      </c>
      <c r="W3881" s="32">
        <v>0</v>
      </c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1707</v>
      </c>
      <c r="B3882" s="111" t="s">
        <v>1108</v>
      </c>
      <c r="C3882" s="112" t="s">
        <v>1109</v>
      </c>
      <c r="D3882" s="21">
        <f t="shared" si="120"/>
        <v>1767847.2</v>
      </c>
      <c r="E3882" s="24">
        <f t="shared" si="121"/>
        <v>0</v>
      </c>
      <c r="F3882" s="104"/>
      <c r="G3882" s="104"/>
      <c r="H3882" s="113">
        <v>554885.19999999995</v>
      </c>
      <c r="I3882" s="113">
        <v>0</v>
      </c>
      <c r="J3882" s="31">
        <v>409516</v>
      </c>
      <c r="K3882" s="32">
        <v>0</v>
      </c>
      <c r="L3882" s="113">
        <v>473715</v>
      </c>
      <c r="M3882" s="113">
        <v>0</v>
      </c>
      <c r="N3882" s="31">
        <v>177451.5</v>
      </c>
      <c r="O3882" s="32">
        <v>0</v>
      </c>
      <c r="P3882" s="113">
        <v>86035.05</v>
      </c>
      <c r="Q3882" s="113">
        <v>0</v>
      </c>
      <c r="R3882" s="31">
        <v>74218</v>
      </c>
      <c r="S3882" s="32">
        <v>0</v>
      </c>
      <c r="T3882" s="113">
        <v>175719.5</v>
      </c>
      <c r="U3882" s="113">
        <v>0</v>
      </c>
      <c r="V3882" s="31">
        <v>182952.95</v>
      </c>
      <c r="W3882" s="32">
        <v>0</v>
      </c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1707</v>
      </c>
      <c r="B3883" s="111" t="s">
        <v>1110</v>
      </c>
      <c r="C3883" s="112" t="s">
        <v>1111</v>
      </c>
      <c r="D3883" s="21">
        <f t="shared" si="120"/>
        <v>156060</v>
      </c>
      <c r="E3883" s="24">
        <f t="shared" si="121"/>
        <v>0</v>
      </c>
      <c r="F3883" s="104"/>
      <c r="G3883" s="104"/>
      <c r="H3883" s="113">
        <v>47805</v>
      </c>
      <c r="I3883" s="113">
        <v>0</v>
      </c>
      <c r="J3883" s="31">
        <v>42870</v>
      </c>
      <c r="K3883" s="32">
        <v>0</v>
      </c>
      <c r="L3883" s="113">
        <v>0</v>
      </c>
      <c r="M3883" s="113">
        <v>0</v>
      </c>
      <c r="N3883" s="31">
        <v>19620</v>
      </c>
      <c r="O3883" s="32">
        <v>0</v>
      </c>
      <c r="P3883" s="113">
        <v>17130</v>
      </c>
      <c r="Q3883" s="113">
        <v>0</v>
      </c>
      <c r="R3883" s="31">
        <v>16860</v>
      </c>
      <c r="S3883" s="32">
        <v>0</v>
      </c>
      <c r="T3883" s="113">
        <v>35010</v>
      </c>
      <c r="U3883" s="113">
        <v>0</v>
      </c>
      <c r="V3883" s="31">
        <v>19635</v>
      </c>
      <c r="W3883" s="32">
        <v>0</v>
      </c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1707</v>
      </c>
      <c r="B3884" s="111" t="s">
        <v>1112</v>
      </c>
      <c r="C3884" s="112" t="s">
        <v>1113</v>
      </c>
      <c r="D3884" s="21">
        <f t="shared" si="120"/>
        <v>90654.2</v>
      </c>
      <c r="E3884" s="24">
        <f t="shared" si="121"/>
        <v>0</v>
      </c>
      <c r="F3884" s="104"/>
      <c r="G3884" s="104"/>
      <c r="H3884" s="113"/>
      <c r="I3884" s="113"/>
      <c r="J3884" s="31"/>
      <c r="K3884" s="32"/>
      <c r="L3884" s="113">
        <v>3300</v>
      </c>
      <c r="M3884" s="113">
        <v>0</v>
      </c>
      <c r="N3884" s="31">
        <v>0</v>
      </c>
      <c r="O3884" s="32">
        <v>0</v>
      </c>
      <c r="P3884" s="113">
        <v>0</v>
      </c>
      <c r="Q3884" s="113">
        <v>0</v>
      </c>
      <c r="R3884" s="31">
        <v>0</v>
      </c>
      <c r="S3884" s="32">
        <v>0</v>
      </c>
      <c r="T3884" s="113">
        <v>65620</v>
      </c>
      <c r="U3884" s="113">
        <v>0</v>
      </c>
      <c r="V3884" s="31">
        <v>0</v>
      </c>
      <c r="W3884" s="32">
        <v>0</v>
      </c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1707</v>
      </c>
      <c r="B3885" s="111" t="s">
        <v>1114</v>
      </c>
      <c r="C3885" s="112" t="s">
        <v>1115</v>
      </c>
      <c r="D3885" s="21">
        <f t="shared" si="120"/>
        <v>141772.73000000001</v>
      </c>
      <c r="E3885" s="24">
        <f t="shared" si="12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>
        <v>21734.2</v>
      </c>
      <c r="K3885" s="32">
        <v>0</v>
      </c>
      <c r="L3885" s="113">
        <v>5350</v>
      </c>
      <c r="M3885" s="113">
        <v>0</v>
      </c>
      <c r="N3885" s="31">
        <v>21350</v>
      </c>
      <c r="O3885" s="32">
        <v>0</v>
      </c>
      <c r="P3885" s="113">
        <v>25551.31</v>
      </c>
      <c r="Q3885" s="113">
        <v>0</v>
      </c>
      <c r="R3885" s="31">
        <v>38978.42</v>
      </c>
      <c r="S3885" s="32">
        <v>0</v>
      </c>
      <c r="T3885" s="113">
        <v>10096</v>
      </c>
      <c r="U3885" s="113">
        <v>0</v>
      </c>
      <c r="V3885" s="31">
        <v>3747.2</v>
      </c>
      <c r="W3885" s="32">
        <v>0</v>
      </c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1707</v>
      </c>
      <c r="B3886" s="111" t="s">
        <v>1116</v>
      </c>
      <c r="C3886" s="112" t="s">
        <v>1117</v>
      </c>
      <c r="D3886" s="21">
        <f t="shared" si="120"/>
        <v>0</v>
      </c>
      <c r="E3886" s="24">
        <f t="shared" si="12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1707</v>
      </c>
      <c r="B3887" s="111" t="s">
        <v>1118</v>
      </c>
      <c r="C3887" s="112" t="s">
        <v>1119</v>
      </c>
      <c r="D3887" s="21">
        <f t="shared" si="120"/>
        <v>345660</v>
      </c>
      <c r="E3887" s="24">
        <f t="shared" si="12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>
        <v>0</v>
      </c>
      <c r="K3887" s="32">
        <v>0</v>
      </c>
      <c r="L3887" s="113">
        <v>66410</v>
      </c>
      <c r="M3887" s="113">
        <v>0</v>
      </c>
      <c r="N3887" s="31">
        <v>174270</v>
      </c>
      <c r="O3887" s="32">
        <v>0</v>
      </c>
      <c r="P3887" s="113">
        <v>42600</v>
      </c>
      <c r="Q3887" s="113">
        <v>0</v>
      </c>
      <c r="R3887" s="31">
        <v>21700</v>
      </c>
      <c r="S3887" s="32">
        <v>0</v>
      </c>
      <c r="T3887" s="113">
        <v>13300</v>
      </c>
      <c r="U3887" s="113">
        <v>0</v>
      </c>
      <c r="V3887" s="31">
        <v>6980</v>
      </c>
      <c r="W3887" s="32">
        <v>0</v>
      </c>
      <c r="X3887" s="113"/>
      <c r="Y3887" s="113"/>
      <c r="Z3887" s="31"/>
      <c r="AA3887" s="32"/>
      <c r="AB3887" s="113"/>
      <c r="AC3887" s="113"/>
      <c r="AD3887" s="33" t="s">
        <v>1700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1707</v>
      </c>
      <c r="B3888" s="111" t="s">
        <v>1120</v>
      </c>
      <c r="C3888" s="112" t="s">
        <v>1121</v>
      </c>
      <c r="D3888" s="21">
        <f t="shared" si="120"/>
        <v>0</v>
      </c>
      <c r="E3888" s="24">
        <f t="shared" si="12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1707</v>
      </c>
      <c r="B3889" s="111" t="s">
        <v>1122</v>
      </c>
      <c r="C3889" s="112" t="s">
        <v>1123</v>
      </c>
      <c r="D3889" s="21">
        <f t="shared" si="120"/>
        <v>0</v>
      </c>
      <c r="E3889" s="24">
        <f t="shared" si="12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1707</v>
      </c>
      <c r="B3890" s="111" t="s">
        <v>1124</v>
      </c>
      <c r="C3890" s="112" t="s">
        <v>1125</v>
      </c>
      <c r="D3890" s="21">
        <f t="shared" si="120"/>
        <v>0</v>
      </c>
      <c r="E3890" s="24">
        <f t="shared" si="12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1707</v>
      </c>
      <c r="B3891" s="111" t="s">
        <v>1126</v>
      </c>
      <c r="C3891" s="112" t="s">
        <v>1127</v>
      </c>
      <c r="D3891" s="21">
        <f t="shared" si="120"/>
        <v>0</v>
      </c>
      <c r="E3891" s="24">
        <f t="shared" si="12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1707</v>
      </c>
      <c r="B3892" s="111" t="s">
        <v>1128</v>
      </c>
      <c r="C3892" s="112" t="s">
        <v>1129</v>
      </c>
      <c r="D3892" s="21">
        <f t="shared" si="120"/>
        <v>0</v>
      </c>
      <c r="E3892" s="24">
        <f t="shared" si="12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1707</v>
      </c>
      <c r="B3893" s="111" t="s">
        <v>1130</v>
      </c>
      <c r="C3893" s="112" t="s">
        <v>1131</v>
      </c>
      <c r="D3893" s="21">
        <f t="shared" si="120"/>
        <v>0</v>
      </c>
      <c r="E3893" s="24">
        <f t="shared" si="12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1707</v>
      </c>
      <c r="B3894" s="111" t="s">
        <v>1132</v>
      </c>
      <c r="C3894" s="112" t="s">
        <v>1133</v>
      </c>
      <c r="D3894" s="21">
        <f t="shared" si="120"/>
        <v>0</v>
      </c>
      <c r="E3894" s="24">
        <f t="shared" si="121"/>
        <v>0</v>
      </c>
      <c r="F3894" s="104"/>
      <c r="G3894" s="104"/>
      <c r="H3894" s="105"/>
      <c r="I3894" s="105"/>
      <c r="J3894" s="31"/>
      <c r="K3894" s="32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1707</v>
      </c>
      <c r="B3895" s="111" t="s">
        <v>1134</v>
      </c>
      <c r="C3895" s="112" t="s">
        <v>1135</v>
      </c>
      <c r="D3895" s="21">
        <f t="shared" si="120"/>
        <v>8800</v>
      </c>
      <c r="E3895" s="24">
        <f t="shared" si="121"/>
        <v>0</v>
      </c>
      <c r="F3895" s="104"/>
      <c r="G3895" s="104"/>
      <c r="H3895" s="113"/>
      <c r="I3895" s="113"/>
      <c r="J3895" s="106"/>
      <c r="K3895" s="107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1707</v>
      </c>
      <c r="B3896" s="111" t="s">
        <v>1136</v>
      </c>
      <c r="C3896" s="112" t="s">
        <v>1137</v>
      </c>
      <c r="D3896" s="21">
        <f t="shared" si="120"/>
        <v>28154.5</v>
      </c>
      <c r="E3896" s="24">
        <f t="shared" si="12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>
        <v>8800</v>
      </c>
      <c r="K3896" s="32">
        <v>0</v>
      </c>
      <c r="L3896" s="113">
        <v>0</v>
      </c>
      <c r="M3896" s="113">
        <v>0</v>
      </c>
      <c r="N3896" s="31">
        <v>23500</v>
      </c>
      <c r="O3896" s="32">
        <v>0</v>
      </c>
      <c r="P3896" s="113">
        <v>0</v>
      </c>
      <c r="Q3896" s="113">
        <v>0</v>
      </c>
      <c r="R3896" s="31">
        <v>0</v>
      </c>
      <c r="S3896" s="32">
        <v>0</v>
      </c>
      <c r="T3896" s="113">
        <v>0</v>
      </c>
      <c r="U3896" s="113">
        <v>0</v>
      </c>
      <c r="V3896" s="31">
        <v>0</v>
      </c>
      <c r="W3896" s="32">
        <v>0</v>
      </c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1707</v>
      </c>
      <c r="B3897" s="111" t="s">
        <v>1138</v>
      </c>
      <c r="C3897" s="112" t="s">
        <v>1624</v>
      </c>
      <c r="D3897" s="21">
        <f t="shared" si="120"/>
        <v>5000</v>
      </c>
      <c r="E3897" s="24">
        <f t="shared" si="12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>
        <v>5000</v>
      </c>
      <c r="W3897" s="32">
        <v>0</v>
      </c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1707</v>
      </c>
      <c r="B3898" s="111" t="s">
        <v>1139</v>
      </c>
      <c r="C3898" s="112" t="s">
        <v>1140</v>
      </c>
      <c r="D3898" s="21">
        <f t="shared" si="120"/>
        <v>3725</v>
      </c>
      <c r="E3898" s="24">
        <f t="shared" si="12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1707</v>
      </c>
      <c r="B3899" s="111" t="s">
        <v>1141</v>
      </c>
      <c r="C3899" s="112" t="s">
        <v>1625</v>
      </c>
      <c r="D3899" s="21">
        <f t="shared" si="120"/>
        <v>556415.1</v>
      </c>
      <c r="E3899" s="24">
        <f t="shared" si="12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>
        <v>3725</v>
      </c>
      <c r="K3899" s="32">
        <v>0</v>
      </c>
      <c r="L3899" s="113">
        <v>14400</v>
      </c>
      <c r="M3899" s="113">
        <v>0</v>
      </c>
      <c r="N3899" s="31">
        <v>0</v>
      </c>
      <c r="O3899" s="32">
        <v>0</v>
      </c>
      <c r="P3899" s="113">
        <v>17540</v>
      </c>
      <c r="Q3899" s="113">
        <v>0</v>
      </c>
      <c r="R3899" s="31">
        <v>161176</v>
      </c>
      <c r="S3899" s="32">
        <v>0</v>
      </c>
      <c r="T3899" s="113">
        <v>0</v>
      </c>
      <c r="U3899" s="113">
        <v>0</v>
      </c>
      <c r="V3899" s="31">
        <v>45065.599999999999</v>
      </c>
      <c r="W3899" s="32">
        <v>0</v>
      </c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1707</v>
      </c>
      <c r="B3900" s="111" t="s">
        <v>1142</v>
      </c>
      <c r="C3900" s="112" t="s">
        <v>1143</v>
      </c>
      <c r="D3900" s="21">
        <f t="shared" si="120"/>
        <v>1174111.5699999998</v>
      </c>
      <c r="E3900" s="24">
        <f t="shared" si="12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>
        <v>165512.5</v>
      </c>
      <c r="K3900" s="32">
        <v>0</v>
      </c>
      <c r="L3900" s="113">
        <v>136406.5</v>
      </c>
      <c r="M3900" s="113">
        <v>0</v>
      </c>
      <c r="N3900" s="31">
        <v>141113</v>
      </c>
      <c r="O3900" s="32">
        <v>0</v>
      </c>
      <c r="P3900" s="113">
        <v>172400</v>
      </c>
      <c r="Q3900" s="113">
        <v>0</v>
      </c>
      <c r="R3900" s="31">
        <v>141939.99</v>
      </c>
      <c r="S3900" s="32">
        <v>0</v>
      </c>
      <c r="T3900" s="113">
        <v>128181.33</v>
      </c>
      <c r="U3900" s="113">
        <v>0</v>
      </c>
      <c r="V3900" s="31">
        <v>143881.5</v>
      </c>
      <c r="W3900" s="32">
        <v>0</v>
      </c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1707</v>
      </c>
      <c r="B3901" s="111" t="s">
        <v>1144</v>
      </c>
      <c r="C3901" s="112" t="s">
        <v>1626</v>
      </c>
      <c r="D3901" s="21">
        <f t="shared" si="120"/>
        <v>0</v>
      </c>
      <c r="E3901" s="24">
        <f t="shared" si="12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1707</v>
      </c>
      <c r="B3902" s="111" t="s">
        <v>1145</v>
      </c>
      <c r="C3902" s="112" t="s">
        <v>1627</v>
      </c>
      <c r="D3902" s="21">
        <f t="shared" si="120"/>
        <v>125000</v>
      </c>
      <c r="E3902" s="24">
        <f t="shared" si="12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>
        <v>125000</v>
      </c>
      <c r="S3902" s="32">
        <v>0</v>
      </c>
      <c r="T3902" s="113">
        <v>0</v>
      </c>
      <c r="U3902" s="113">
        <v>0</v>
      </c>
      <c r="V3902" s="31">
        <v>0</v>
      </c>
      <c r="W3902" s="32">
        <v>0</v>
      </c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1707</v>
      </c>
      <c r="B3903" s="111" t="s">
        <v>1628</v>
      </c>
      <c r="C3903" s="112" t="s">
        <v>1629</v>
      </c>
      <c r="D3903" s="21">
        <f t="shared" si="120"/>
        <v>0</v>
      </c>
      <c r="E3903" s="24">
        <f t="shared" si="12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1707</v>
      </c>
      <c r="B3904" s="111" t="s">
        <v>1146</v>
      </c>
      <c r="C3904" s="112" t="s">
        <v>1630</v>
      </c>
      <c r="D3904" s="21">
        <f t="shared" si="120"/>
        <v>0</v>
      </c>
      <c r="E3904" s="24">
        <f t="shared" si="12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1707</v>
      </c>
      <c r="B3905" s="111" t="s">
        <v>1147</v>
      </c>
      <c r="C3905" s="112" t="s">
        <v>1631</v>
      </c>
      <c r="D3905" s="21">
        <f t="shared" si="120"/>
        <v>0</v>
      </c>
      <c r="E3905" s="24">
        <f t="shared" si="12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1707</v>
      </c>
      <c r="B3906" s="111" t="s">
        <v>1148</v>
      </c>
      <c r="C3906" s="112" t="s">
        <v>1149</v>
      </c>
      <c r="D3906" s="21">
        <f t="shared" si="120"/>
        <v>684062.5</v>
      </c>
      <c r="E3906" s="24">
        <f t="shared" si="121"/>
        <v>350000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1707</v>
      </c>
      <c r="B3907" s="111" t="s">
        <v>1150</v>
      </c>
      <c r="C3907" s="112" t="s">
        <v>1632</v>
      </c>
      <c r="D3907" s="21">
        <f t="shared" ref="D3907:D3970" si="122">F3907+H3907+J3908+L3907+N3907+P3907+R3907+T3907+V3907+X3907+Z3907+AB3907</f>
        <v>3769006.5</v>
      </c>
      <c r="E3907" s="24">
        <f t="shared" ref="E3907:E3970" si="123">G3907+I3907+K3908+M3907+O3907+Q3907+S3907+U3907+W3907+Y3907+AA3907+AC3907</f>
        <v>775000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>
        <v>684062.5</v>
      </c>
      <c r="K3907" s="32">
        <v>350000</v>
      </c>
      <c r="L3907" s="113">
        <v>303147.5</v>
      </c>
      <c r="M3907" s="113">
        <v>0</v>
      </c>
      <c r="N3907" s="31">
        <v>275000</v>
      </c>
      <c r="O3907" s="32">
        <v>0</v>
      </c>
      <c r="P3907" s="113">
        <v>677887.5</v>
      </c>
      <c r="Q3907" s="113">
        <v>275000</v>
      </c>
      <c r="R3907" s="31">
        <v>350000</v>
      </c>
      <c r="S3907" s="32">
        <v>0</v>
      </c>
      <c r="T3907" s="113">
        <v>691015</v>
      </c>
      <c r="U3907" s="113">
        <v>350000</v>
      </c>
      <c r="V3907" s="31">
        <v>343857.5</v>
      </c>
      <c r="W3907" s="32">
        <v>0</v>
      </c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1707</v>
      </c>
      <c r="B3908" s="111" t="s">
        <v>1151</v>
      </c>
      <c r="C3908" s="112" t="s">
        <v>1633</v>
      </c>
      <c r="D3908" s="21">
        <f t="shared" si="122"/>
        <v>0</v>
      </c>
      <c r="E3908" s="24">
        <f t="shared" si="123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1707</v>
      </c>
      <c r="B3909" s="111" t="s">
        <v>1152</v>
      </c>
      <c r="C3909" s="112" t="s">
        <v>1634</v>
      </c>
      <c r="D3909" s="21">
        <f t="shared" si="122"/>
        <v>0</v>
      </c>
      <c r="E3909" s="24">
        <f t="shared" si="123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1707</v>
      </c>
      <c r="B3910" s="111" t="s">
        <v>1153</v>
      </c>
      <c r="C3910" s="112" t="s">
        <v>1635</v>
      </c>
      <c r="D3910" s="21">
        <f t="shared" si="122"/>
        <v>2700</v>
      </c>
      <c r="E3910" s="24">
        <f t="shared" si="123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>
        <v>2700</v>
      </c>
      <c r="U3910" s="113">
        <v>0</v>
      </c>
      <c r="V3910" s="31">
        <v>0</v>
      </c>
      <c r="W3910" s="32">
        <v>0</v>
      </c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1707</v>
      </c>
      <c r="B3911" s="111" t="s">
        <v>1154</v>
      </c>
      <c r="C3911" s="112" t="s">
        <v>1636</v>
      </c>
      <c r="D3911" s="21">
        <f t="shared" si="122"/>
        <v>40000</v>
      </c>
      <c r="E3911" s="24">
        <f t="shared" si="123"/>
        <v>20000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1707</v>
      </c>
      <c r="B3912" s="111" t="s">
        <v>1155</v>
      </c>
      <c r="C3912" s="112" t="s">
        <v>1156</v>
      </c>
      <c r="D3912" s="21">
        <f t="shared" si="122"/>
        <v>250000</v>
      </c>
      <c r="E3912" s="24">
        <f t="shared" si="123"/>
        <v>70000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>
        <v>40000</v>
      </c>
      <c r="K3912" s="32">
        <v>20000</v>
      </c>
      <c r="L3912" s="113">
        <v>20000</v>
      </c>
      <c r="M3912" s="113">
        <v>0</v>
      </c>
      <c r="N3912" s="31">
        <v>20000</v>
      </c>
      <c r="O3912" s="32">
        <v>0</v>
      </c>
      <c r="P3912" s="113">
        <v>40000</v>
      </c>
      <c r="Q3912" s="113">
        <v>20000</v>
      </c>
      <c r="R3912" s="31">
        <v>20000</v>
      </c>
      <c r="S3912" s="32">
        <v>0</v>
      </c>
      <c r="T3912" s="113">
        <v>40000</v>
      </c>
      <c r="U3912" s="113">
        <v>20000</v>
      </c>
      <c r="V3912" s="31">
        <v>30000</v>
      </c>
      <c r="W3912" s="32">
        <v>0</v>
      </c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1707</v>
      </c>
      <c r="B3913" s="111" t="s">
        <v>1157</v>
      </c>
      <c r="C3913" s="112" t="s">
        <v>1158</v>
      </c>
      <c r="D3913" s="21">
        <f t="shared" si="122"/>
        <v>130000</v>
      </c>
      <c r="E3913" s="24">
        <f t="shared" si="123"/>
        <v>40000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>
        <v>20000</v>
      </c>
      <c r="K3913" s="32">
        <v>10000</v>
      </c>
      <c r="L3913" s="113">
        <v>10000</v>
      </c>
      <c r="M3913" s="113">
        <v>0</v>
      </c>
      <c r="N3913" s="31">
        <v>10000</v>
      </c>
      <c r="O3913" s="32">
        <v>0</v>
      </c>
      <c r="P3913" s="113">
        <v>20000</v>
      </c>
      <c r="Q3913" s="113">
        <v>10000</v>
      </c>
      <c r="R3913" s="31">
        <v>10000</v>
      </c>
      <c r="S3913" s="32">
        <v>0</v>
      </c>
      <c r="T3913" s="113">
        <v>20000</v>
      </c>
      <c r="U3913" s="113">
        <v>10000</v>
      </c>
      <c r="V3913" s="31">
        <v>10000</v>
      </c>
      <c r="W3913" s="32">
        <v>0</v>
      </c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1707</v>
      </c>
      <c r="B3914" s="111" t="s">
        <v>1159</v>
      </c>
      <c r="C3914" s="112" t="s">
        <v>1160</v>
      </c>
      <c r="D3914" s="21">
        <f t="shared" si="122"/>
        <v>159050</v>
      </c>
      <c r="E3914" s="24">
        <f t="shared" si="123"/>
        <v>60000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>
        <v>20000</v>
      </c>
      <c r="K3914" s="32">
        <v>10000</v>
      </c>
      <c r="L3914" s="113">
        <v>10000</v>
      </c>
      <c r="M3914" s="113">
        <v>0</v>
      </c>
      <c r="N3914" s="31">
        <v>10000</v>
      </c>
      <c r="O3914" s="32">
        <v>0</v>
      </c>
      <c r="P3914" s="113">
        <v>20000</v>
      </c>
      <c r="Q3914" s="113">
        <v>10000</v>
      </c>
      <c r="R3914" s="31">
        <v>10000</v>
      </c>
      <c r="S3914" s="32">
        <v>0</v>
      </c>
      <c r="T3914" s="113">
        <v>20000</v>
      </c>
      <c r="U3914" s="113">
        <v>10000</v>
      </c>
      <c r="V3914" s="31">
        <v>10000</v>
      </c>
      <c r="W3914" s="32">
        <v>0</v>
      </c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1707</v>
      </c>
      <c r="B3915" s="111" t="s">
        <v>1161</v>
      </c>
      <c r="C3915" s="112" t="s">
        <v>1637</v>
      </c>
      <c r="D3915" s="21">
        <f t="shared" si="122"/>
        <v>306440</v>
      </c>
      <c r="E3915" s="24">
        <f t="shared" si="123"/>
        <v>70400</v>
      </c>
      <c r="F3915" s="104">
        <v>20000</v>
      </c>
      <c r="G3915" s="104">
        <v>0</v>
      </c>
      <c r="H3915" s="113">
        <v>69390</v>
      </c>
      <c r="I3915" s="113">
        <v>20000</v>
      </c>
      <c r="J3915" s="31">
        <v>49050</v>
      </c>
      <c r="K3915" s="32">
        <v>30000</v>
      </c>
      <c r="L3915" s="113">
        <v>25200</v>
      </c>
      <c r="M3915" s="113">
        <v>0</v>
      </c>
      <c r="N3915" s="31">
        <v>25200</v>
      </c>
      <c r="O3915" s="32">
        <v>0</v>
      </c>
      <c r="P3915" s="113">
        <v>50700</v>
      </c>
      <c r="Q3915" s="113">
        <v>25200</v>
      </c>
      <c r="R3915" s="31">
        <v>25200</v>
      </c>
      <c r="S3915" s="32">
        <v>0</v>
      </c>
      <c r="T3915" s="113">
        <v>65700</v>
      </c>
      <c r="U3915" s="113">
        <v>25200</v>
      </c>
      <c r="V3915" s="31">
        <v>25050</v>
      </c>
      <c r="W3915" s="32">
        <v>0</v>
      </c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1707</v>
      </c>
      <c r="B3916" s="111" t="s">
        <v>1162</v>
      </c>
      <c r="C3916" s="112" t="s">
        <v>1163</v>
      </c>
      <c r="D3916" s="21">
        <f t="shared" si="122"/>
        <v>314687.5</v>
      </c>
      <c r="E3916" s="24">
        <f t="shared" si="123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>
        <v>314687.5</v>
      </c>
      <c r="W3916" s="32">
        <v>0</v>
      </c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1707</v>
      </c>
      <c r="B3917" s="111" t="s">
        <v>1164</v>
      </c>
      <c r="C3917" s="112" t="s">
        <v>1638</v>
      </c>
      <c r="D3917" s="21">
        <f t="shared" si="122"/>
        <v>22194.67</v>
      </c>
      <c r="E3917" s="24">
        <f t="shared" si="123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1707</v>
      </c>
      <c r="B3918" s="111" t="s">
        <v>1165</v>
      </c>
      <c r="C3918" s="112" t="s">
        <v>1166</v>
      </c>
      <c r="D3918" s="21">
        <f t="shared" si="122"/>
        <v>220297.35999999993</v>
      </c>
      <c r="E3918" s="24">
        <f t="shared" si="123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>
        <v>22194.67</v>
      </c>
      <c r="K3918" s="32">
        <v>0</v>
      </c>
      <c r="L3918" s="113">
        <v>20275.669999999998</v>
      </c>
      <c r="M3918" s="113">
        <v>0</v>
      </c>
      <c r="N3918" s="31">
        <v>22194.67</v>
      </c>
      <c r="O3918" s="32">
        <v>0</v>
      </c>
      <c r="P3918" s="113">
        <v>22194.67</v>
      </c>
      <c r="Q3918" s="113">
        <v>0</v>
      </c>
      <c r="R3918" s="31">
        <v>22194.67</v>
      </c>
      <c r="S3918" s="32">
        <v>0</v>
      </c>
      <c r="T3918" s="113">
        <v>22194.67</v>
      </c>
      <c r="U3918" s="113">
        <v>0</v>
      </c>
      <c r="V3918" s="31">
        <v>22194.67</v>
      </c>
      <c r="W3918" s="32">
        <v>0</v>
      </c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1707</v>
      </c>
      <c r="B3919" s="111" t="s">
        <v>1167</v>
      </c>
      <c r="C3919" s="112" t="s">
        <v>1639</v>
      </c>
      <c r="D3919" s="21">
        <f t="shared" si="122"/>
        <v>347060</v>
      </c>
      <c r="E3919" s="24">
        <f t="shared" si="123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>
        <v>42740</v>
      </c>
      <c r="K3919" s="32">
        <v>0</v>
      </c>
      <c r="L3919" s="113">
        <v>42740</v>
      </c>
      <c r="M3919" s="113">
        <v>0</v>
      </c>
      <c r="N3919" s="31">
        <v>42740</v>
      </c>
      <c r="O3919" s="32">
        <v>0</v>
      </c>
      <c r="P3919" s="113">
        <v>42740</v>
      </c>
      <c r="Q3919" s="113">
        <v>0</v>
      </c>
      <c r="R3919" s="31">
        <v>42740</v>
      </c>
      <c r="S3919" s="32">
        <v>0</v>
      </c>
      <c r="T3919" s="113">
        <v>42740</v>
      </c>
      <c r="U3919" s="113">
        <v>0</v>
      </c>
      <c r="V3919" s="31">
        <v>42720</v>
      </c>
      <c r="W3919" s="32">
        <v>0</v>
      </c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1707</v>
      </c>
      <c r="B3920" s="111" t="s">
        <v>1168</v>
      </c>
      <c r="C3920" s="112" t="s">
        <v>1640</v>
      </c>
      <c r="D3920" s="21">
        <f t="shared" si="122"/>
        <v>41280</v>
      </c>
      <c r="E3920" s="24">
        <f t="shared" si="123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>
        <v>5160</v>
      </c>
      <c r="K3920" s="32">
        <v>0</v>
      </c>
      <c r="L3920" s="113">
        <v>5160</v>
      </c>
      <c r="M3920" s="113">
        <v>0</v>
      </c>
      <c r="N3920" s="31">
        <v>5160</v>
      </c>
      <c r="O3920" s="32">
        <v>0</v>
      </c>
      <c r="P3920" s="113">
        <v>5160</v>
      </c>
      <c r="Q3920" s="113">
        <v>0</v>
      </c>
      <c r="R3920" s="31">
        <v>5160</v>
      </c>
      <c r="S3920" s="32">
        <v>0</v>
      </c>
      <c r="T3920" s="113">
        <v>5160</v>
      </c>
      <c r="U3920" s="113">
        <v>0</v>
      </c>
      <c r="V3920" s="31">
        <v>5160</v>
      </c>
      <c r="W3920" s="32">
        <v>0</v>
      </c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1707</v>
      </c>
      <c r="B3921" s="111" t="s">
        <v>1169</v>
      </c>
      <c r="C3921" s="112" t="s">
        <v>1641</v>
      </c>
      <c r="D3921" s="21">
        <f t="shared" si="122"/>
        <v>0</v>
      </c>
      <c r="E3921" s="24">
        <f t="shared" si="123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1707</v>
      </c>
      <c r="B3922" s="111" t="s">
        <v>1170</v>
      </c>
      <c r="C3922" s="112" t="s">
        <v>1171</v>
      </c>
      <c r="D3922" s="21">
        <f t="shared" si="122"/>
        <v>0</v>
      </c>
      <c r="E3922" s="24">
        <f t="shared" si="123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1707</v>
      </c>
      <c r="B3923" s="111" t="s">
        <v>1172</v>
      </c>
      <c r="C3923" s="112" t="s">
        <v>1642</v>
      </c>
      <c r="D3923" s="21">
        <f t="shared" si="122"/>
        <v>0</v>
      </c>
      <c r="E3923" s="24">
        <f t="shared" si="123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1707</v>
      </c>
      <c r="B3924" s="111" t="s">
        <v>1173</v>
      </c>
      <c r="C3924" s="112" t="s">
        <v>1643</v>
      </c>
      <c r="D3924" s="21">
        <f t="shared" si="122"/>
        <v>0</v>
      </c>
      <c r="E3924" s="24">
        <f t="shared" si="123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1707</v>
      </c>
      <c r="B3925" s="111" t="s">
        <v>1174</v>
      </c>
      <c r="C3925" s="112" t="s">
        <v>1175</v>
      </c>
      <c r="D3925" s="21">
        <f t="shared" si="122"/>
        <v>3223.53</v>
      </c>
      <c r="E3925" s="24">
        <f t="shared" si="123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1707</v>
      </c>
      <c r="B3926" s="111" t="s">
        <v>1176</v>
      </c>
      <c r="C3926" s="112" t="s">
        <v>1177</v>
      </c>
      <c r="D3926" s="21">
        <f t="shared" si="122"/>
        <v>25788.239999999998</v>
      </c>
      <c r="E3926" s="24">
        <f t="shared" si="123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>
        <v>3223.53</v>
      </c>
      <c r="K3926" s="32">
        <v>0</v>
      </c>
      <c r="L3926" s="113">
        <v>3223.53</v>
      </c>
      <c r="M3926" s="113">
        <v>0</v>
      </c>
      <c r="N3926" s="31">
        <v>3223.53</v>
      </c>
      <c r="O3926" s="32">
        <v>0</v>
      </c>
      <c r="P3926" s="113">
        <v>3223.53</v>
      </c>
      <c r="Q3926" s="113">
        <v>0</v>
      </c>
      <c r="R3926" s="31">
        <v>3223.53</v>
      </c>
      <c r="S3926" s="32">
        <v>0</v>
      </c>
      <c r="T3926" s="113">
        <v>3223.53</v>
      </c>
      <c r="U3926" s="113">
        <v>0</v>
      </c>
      <c r="V3926" s="31">
        <v>3223.53</v>
      </c>
      <c r="W3926" s="32">
        <v>0</v>
      </c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1707</v>
      </c>
      <c r="B3927" s="111" t="s">
        <v>1178</v>
      </c>
      <c r="C3927" s="112" t="s">
        <v>1179</v>
      </c>
      <c r="D3927" s="21">
        <f t="shared" si="122"/>
        <v>35000</v>
      </c>
      <c r="E3927" s="24">
        <f t="shared" si="123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1707</v>
      </c>
      <c r="B3928" s="111" t="s">
        <v>1180</v>
      </c>
      <c r="C3928" s="112" t="s">
        <v>1181</v>
      </c>
      <c r="D3928" s="21">
        <f t="shared" si="122"/>
        <v>280000</v>
      </c>
      <c r="E3928" s="24">
        <f t="shared" si="123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>
        <v>35000</v>
      </c>
      <c r="K3928" s="32">
        <v>0</v>
      </c>
      <c r="L3928" s="113">
        <v>35000</v>
      </c>
      <c r="M3928" s="113">
        <v>0</v>
      </c>
      <c r="N3928" s="31">
        <v>35000</v>
      </c>
      <c r="O3928" s="32">
        <v>0</v>
      </c>
      <c r="P3928" s="113">
        <v>35000</v>
      </c>
      <c r="Q3928" s="113">
        <v>0</v>
      </c>
      <c r="R3928" s="31">
        <v>35000</v>
      </c>
      <c r="S3928" s="32">
        <v>0</v>
      </c>
      <c r="T3928" s="113">
        <v>35000</v>
      </c>
      <c r="U3928" s="113">
        <v>0</v>
      </c>
      <c r="V3928" s="31">
        <v>35000</v>
      </c>
      <c r="W3928" s="32">
        <v>0</v>
      </c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1707</v>
      </c>
      <c r="B3929" s="111" t="s">
        <v>1182</v>
      </c>
      <c r="C3929" s="112" t="s">
        <v>1183</v>
      </c>
      <c r="D3929" s="21">
        <f t="shared" si="122"/>
        <v>0</v>
      </c>
      <c r="E3929" s="24">
        <f t="shared" si="123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1707</v>
      </c>
      <c r="B3930" s="111" t="s">
        <v>1184</v>
      </c>
      <c r="C3930" s="112" t="s">
        <v>1185</v>
      </c>
      <c r="D3930" s="21">
        <f t="shared" si="122"/>
        <v>0</v>
      </c>
      <c r="E3930" s="24">
        <f t="shared" si="123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1707</v>
      </c>
      <c r="B3931" s="111" t="s">
        <v>1186</v>
      </c>
      <c r="C3931" s="112" t="s">
        <v>1187</v>
      </c>
      <c r="D3931" s="21">
        <f t="shared" si="122"/>
        <v>0</v>
      </c>
      <c r="E3931" s="24">
        <f t="shared" si="123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1707</v>
      </c>
      <c r="B3932" s="111" t="s">
        <v>1188</v>
      </c>
      <c r="C3932" s="112" t="s">
        <v>1189</v>
      </c>
      <c r="D3932" s="21">
        <f t="shared" si="122"/>
        <v>15300</v>
      </c>
      <c r="E3932" s="24">
        <f t="shared" si="123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1707</v>
      </c>
      <c r="B3933" s="111" t="s">
        <v>1190</v>
      </c>
      <c r="C3933" s="112" t="s">
        <v>1191</v>
      </c>
      <c r="D3933" s="21">
        <f t="shared" si="122"/>
        <v>122400</v>
      </c>
      <c r="E3933" s="24">
        <f t="shared" si="123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>
        <v>15300</v>
      </c>
      <c r="K3933" s="32">
        <v>0</v>
      </c>
      <c r="L3933" s="113">
        <v>15300</v>
      </c>
      <c r="M3933" s="113">
        <v>0</v>
      </c>
      <c r="N3933" s="31">
        <v>15300</v>
      </c>
      <c r="O3933" s="32">
        <v>0</v>
      </c>
      <c r="P3933" s="113">
        <v>15300</v>
      </c>
      <c r="Q3933" s="113">
        <v>0</v>
      </c>
      <c r="R3933" s="31">
        <v>15300</v>
      </c>
      <c r="S3933" s="32">
        <v>0</v>
      </c>
      <c r="T3933" s="113">
        <v>15300</v>
      </c>
      <c r="U3933" s="113">
        <v>0</v>
      </c>
      <c r="V3933" s="31">
        <v>15300</v>
      </c>
      <c r="W3933" s="32">
        <v>0</v>
      </c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1707</v>
      </c>
      <c r="B3934" s="111" t="s">
        <v>1192</v>
      </c>
      <c r="C3934" s="112" t="s">
        <v>1193</v>
      </c>
      <c r="D3934" s="21">
        <f t="shared" si="122"/>
        <v>0</v>
      </c>
      <c r="E3934" s="24">
        <f t="shared" si="123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1707</v>
      </c>
      <c r="B3935" s="111" t="s">
        <v>1194</v>
      </c>
      <c r="C3935" s="112" t="s">
        <v>1195</v>
      </c>
      <c r="D3935" s="21">
        <f t="shared" si="122"/>
        <v>0</v>
      </c>
      <c r="E3935" s="24">
        <f t="shared" si="123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1707</v>
      </c>
      <c r="B3936" s="111" t="s">
        <v>1196</v>
      </c>
      <c r="C3936" s="112" t="s">
        <v>1197</v>
      </c>
      <c r="D3936" s="21">
        <f t="shared" si="122"/>
        <v>0</v>
      </c>
      <c r="E3936" s="24">
        <f t="shared" si="123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1707</v>
      </c>
      <c r="B3937" s="111" t="s">
        <v>1198</v>
      </c>
      <c r="C3937" s="112" t="s">
        <v>1199</v>
      </c>
      <c r="D3937" s="21">
        <f t="shared" si="122"/>
        <v>0</v>
      </c>
      <c r="E3937" s="24">
        <f t="shared" si="123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1707</v>
      </c>
      <c r="B3938" s="111" t="s">
        <v>1200</v>
      </c>
      <c r="C3938" s="112" t="s">
        <v>1201</v>
      </c>
      <c r="D3938" s="21">
        <f t="shared" si="122"/>
        <v>0</v>
      </c>
      <c r="E3938" s="24">
        <f t="shared" si="123"/>
        <v>0</v>
      </c>
      <c r="F3938" s="104"/>
      <c r="G3938" s="104"/>
      <c r="H3938" s="105"/>
      <c r="I3938" s="105"/>
      <c r="J3938" s="31"/>
      <c r="K3938" s="32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1707</v>
      </c>
      <c r="B3939" s="111" t="s">
        <v>1202</v>
      </c>
      <c r="C3939" s="112" t="s">
        <v>1203</v>
      </c>
      <c r="D3939" s="21">
        <f t="shared" si="122"/>
        <v>0</v>
      </c>
      <c r="E3939" s="24">
        <f t="shared" si="123"/>
        <v>0</v>
      </c>
      <c r="F3939" s="104"/>
      <c r="G3939" s="104"/>
      <c r="H3939" s="113"/>
      <c r="I3939" s="113"/>
      <c r="J3939" s="106"/>
      <c r="K3939" s="107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1707</v>
      </c>
      <c r="B3940" s="111" t="s">
        <v>1204</v>
      </c>
      <c r="C3940" s="112" t="s">
        <v>1205</v>
      </c>
      <c r="D3940" s="21">
        <f t="shared" si="122"/>
        <v>0</v>
      </c>
      <c r="E3940" s="24">
        <f t="shared" si="123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1707</v>
      </c>
      <c r="B3941" s="111" t="s">
        <v>1206</v>
      </c>
      <c r="C3941" s="112" t="s">
        <v>1207</v>
      </c>
      <c r="D3941" s="21">
        <f t="shared" si="122"/>
        <v>0</v>
      </c>
      <c r="E3941" s="24">
        <f t="shared" si="123"/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1707</v>
      </c>
      <c r="B3942" s="111" t="s">
        <v>1208</v>
      </c>
      <c r="C3942" s="112" t="s">
        <v>1209</v>
      </c>
      <c r="D3942" s="21">
        <f t="shared" si="122"/>
        <v>0</v>
      </c>
      <c r="E3942" s="24">
        <f t="shared" si="12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1707</v>
      </c>
      <c r="B3943" s="111" t="s">
        <v>1210</v>
      </c>
      <c r="C3943" s="112" t="s">
        <v>1644</v>
      </c>
      <c r="D3943" s="21">
        <f t="shared" si="122"/>
        <v>0</v>
      </c>
      <c r="E3943" s="24">
        <f t="shared" si="12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1707</v>
      </c>
      <c r="B3944" s="111" t="s">
        <v>1211</v>
      </c>
      <c r="C3944" s="112" t="s">
        <v>1212</v>
      </c>
      <c r="D3944" s="21">
        <f t="shared" si="122"/>
        <v>297.58</v>
      </c>
      <c r="E3944" s="24">
        <f t="shared" si="12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1707</v>
      </c>
      <c r="B3945" s="111" t="s">
        <v>1213</v>
      </c>
      <c r="C3945" s="112" t="s">
        <v>1214</v>
      </c>
      <c r="D3945" s="21">
        <f t="shared" si="122"/>
        <v>4788.0999999999995</v>
      </c>
      <c r="E3945" s="24">
        <f t="shared" si="12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>
        <v>297.58</v>
      </c>
      <c r="K3945" s="32">
        <v>0</v>
      </c>
      <c r="L3945" s="113">
        <v>297.58</v>
      </c>
      <c r="M3945" s="113">
        <v>0</v>
      </c>
      <c r="N3945" s="31">
        <v>297.58</v>
      </c>
      <c r="O3945" s="32">
        <v>0</v>
      </c>
      <c r="P3945" s="113">
        <v>297.58</v>
      </c>
      <c r="Q3945" s="113">
        <v>0</v>
      </c>
      <c r="R3945" s="31">
        <v>297.58</v>
      </c>
      <c r="S3945" s="32">
        <v>0</v>
      </c>
      <c r="T3945" s="113">
        <v>297.58</v>
      </c>
      <c r="U3945" s="113">
        <v>0</v>
      </c>
      <c r="V3945" s="31">
        <v>297.58</v>
      </c>
      <c r="W3945" s="32">
        <v>0</v>
      </c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1707</v>
      </c>
      <c r="B3946" s="111" t="s">
        <v>1215</v>
      </c>
      <c r="C3946" s="112" t="s">
        <v>1216</v>
      </c>
      <c r="D3946" s="21">
        <f t="shared" si="122"/>
        <v>24808.669999999995</v>
      </c>
      <c r="E3946" s="24">
        <f t="shared" si="12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31">
        <v>2407.46</v>
      </c>
      <c r="K3946" s="32">
        <v>0</v>
      </c>
      <c r="L3946" s="105">
        <v>2407.46</v>
      </c>
      <c r="M3946" s="105">
        <v>0</v>
      </c>
      <c r="N3946" s="106">
        <v>2407.46</v>
      </c>
      <c r="O3946" s="107">
        <v>0</v>
      </c>
      <c r="P3946" s="113">
        <v>2407.46</v>
      </c>
      <c r="Q3946" s="113">
        <v>0</v>
      </c>
      <c r="R3946" s="106">
        <v>2407.46</v>
      </c>
      <c r="S3946" s="107">
        <v>0</v>
      </c>
      <c r="T3946" s="105">
        <v>2407.46</v>
      </c>
      <c r="U3946" s="105">
        <v>0</v>
      </c>
      <c r="V3946" s="106">
        <v>2407.46</v>
      </c>
      <c r="W3946" s="107">
        <v>0</v>
      </c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1707</v>
      </c>
      <c r="B3947" s="111" t="s">
        <v>1217</v>
      </c>
      <c r="C3947" s="112" t="s">
        <v>1218</v>
      </c>
      <c r="D3947" s="21">
        <f t="shared" si="122"/>
        <v>44391.919999999991</v>
      </c>
      <c r="E3947" s="24">
        <f t="shared" si="12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106">
        <v>5548.99</v>
      </c>
      <c r="K3947" s="107">
        <v>0</v>
      </c>
      <c r="L3947" s="113">
        <v>5548.99</v>
      </c>
      <c r="M3947" s="113">
        <v>0</v>
      </c>
      <c r="N3947" s="31">
        <v>5548.99</v>
      </c>
      <c r="O3947" s="32">
        <v>0</v>
      </c>
      <c r="P3947" s="105">
        <v>5548.99</v>
      </c>
      <c r="Q3947" s="105">
        <v>0</v>
      </c>
      <c r="R3947" s="31">
        <v>5548.99</v>
      </c>
      <c r="S3947" s="32">
        <v>0</v>
      </c>
      <c r="T3947" s="113">
        <v>5548.99</v>
      </c>
      <c r="U3947" s="113">
        <v>0</v>
      </c>
      <c r="V3947" s="31">
        <v>5548.99</v>
      </c>
      <c r="W3947" s="32">
        <v>0</v>
      </c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1707</v>
      </c>
      <c r="B3948" s="111" t="s">
        <v>1219</v>
      </c>
      <c r="C3948" s="112" t="s">
        <v>1220</v>
      </c>
      <c r="D3948" s="21">
        <f t="shared" si="122"/>
        <v>0</v>
      </c>
      <c r="E3948" s="24">
        <f t="shared" si="12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1707</v>
      </c>
      <c r="B3949" s="111" t="s">
        <v>1221</v>
      </c>
      <c r="C3949" s="112" t="s">
        <v>1222</v>
      </c>
      <c r="D3949" s="21">
        <f t="shared" si="122"/>
        <v>0</v>
      </c>
      <c r="E3949" s="24">
        <f t="shared" si="12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1707</v>
      </c>
      <c r="B3950" s="111" t="s">
        <v>1223</v>
      </c>
      <c r="C3950" s="112" t="s">
        <v>1224</v>
      </c>
      <c r="D3950" s="21">
        <f t="shared" si="122"/>
        <v>0</v>
      </c>
      <c r="E3950" s="24">
        <f t="shared" si="12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1707</v>
      </c>
      <c r="B3951" s="111" t="s">
        <v>1225</v>
      </c>
      <c r="C3951" s="112" t="s">
        <v>1226</v>
      </c>
      <c r="D3951" s="21">
        <f t="shared" si="122"/>
        <v>0</v>
      </c>
      <c r="E3951" s="24">
        <f t="shared" si="12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1707</v>
      </c>
      <c r="B3952" s="111" t="s">
        <v>1227</v>
      </c>
      <c r="C3952" s="112" t="s">
        <v>1228</v>
      </c>
      <c r="D3952" s="21">
        <f t="shared" si="122"/>
        <v>3969.41</v>
      </c>
      <c r="E3952" s="24">
        <f t="shared" si="12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1707</v>
      </c>
      <c r="B3953" s="111" t="s">
        <v>1229</v>
      </c>
      <c r="C3953" s="112" t="s">
        <v>1230</v>
      </c>
      <c r="D3953" s="21">
        <f t="shared" si="122"/>
        <v>51457.12999999999</v>
      </c>
      <c r="E3953" s="24">
        <f t="shared" si="12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>
        <v>3969.41</v>
      </c>
      <c r="K3953" s="32">
        <v>0</v>
      </c>
      <c r="L3953" s="113">
        <v>3969.41</v>
      </c>
      <c r="M3953" s="113">
        <v>0</v>
      </c>
      <c r="N3953" s="31">
        <v>3969.41</v>
      </c>
      <c r="O3953" s="32">
        <v>0</v>
      </c>
      <c r="P3953" s="113">
        <v>7718.39</v>
      </c>
      <c r="Q3953" s="113">
        <v>0</v>
      </c>
      <c r="R3953" s="31">
        <v>5996.84</v>
      </c>
      <c r="S3953" s="32">
        <v>0</v>
      </c>
      <c r="T3953" s="113">
        <v>8669.06</v>
      </c>
      <c r="U3953" s="113">
        <v>0</v>
      </c>
      <c r="V3953" s="31">
        <v>8669.06</v>
      </c>
      <c r="W3953" s="32">
        <v>0</v>
      </c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1707</v>
      </c>
      <c r="B3954" s="111" t="s">
        <v>1231</v>
      </c>
      <c r="C3954" s="112" t="s">
        <v>1232</v>
      </c>
      <c r="D3954" s="21">
        <f t="shared" si="122"/>
        <v>75743.47</v>
      </c>
      <c r="E3954" s="24">
        <f t="shared" si="12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31">
        <v>8665</v>
      </c>
      <c r="K3954" s="32">
        <v>0</v>
      </c>
      <c r="L3954" s="105">
        <v>8665</v>
      </c>
      <c r="M3954" s="105">
        <v>0</v>
      </c>
      <c r="N3954" s="106">
        <v>8665</v>
      </c>
      <c r="O3954" s="107">
        <v>0</v>
      </c>
      <c r="P3954" s="113">
        <v>8665</v>
      </c>
      <c r="Q3954" s="113">
        <v>0</v>
      </c>
      <c r="R3954" s="106">
        <v>8665</v>
      </c>
      <c r="S3954" s="107">
        <v>0</v>
      </c>
      <c r="T3954" s="105">
        <v>8665</v>
      </c>
      <c r="U3954" s="105">
        <v>0</v>
      </c>
      <c r="V3954" s="106">
        <v>8665</v>
      </c>
      <c r="W3954" s="107">
        <v>0</v>
      </c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1707</v>
      </c>
      <c r="B3955" s="111" t="s">
        <v>1233</v>
      </c>
      <c r="C3955" s="112" t="s">
        <v>1234</v>
      </c>
      <c r="D3955" s="21">
        <f t="shared" si="122"/>
        <v>51350.09</v>
      </c>
      <c r="E3955" s="24">
        <f t="shared" si="12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>
        <v>6423.47</v>
      </c>
      <c r="K3955" s="107">
        <v>0</v>
      </c>
      <c r="L3955" s="105">
        <v>6423.47</v>
      </c>
      <c r="M3955" s="105">
        <v>0</v>
      </c>
      <c r="N3955" s="106">
        <v>6422.67</v>
      </c>
      <c r="O3955" s="107">
        <v>0</v>
      </c>
      <c r="P3955" s="105">
        <v>6294.14</v>
      </c>
      <c r="Q3955" s="105">
        <v>0</v>
      </c>
      <c r="R3955" s="106">
        <v>6294.14</v>
      </c>
      <c r="S3955" s="107">
        <v>0</v>
      </c>
      <c r="T3955" s="105">
        <v>6294.14</v>
      </c>
      <c r="U3955" s="105">
        <v>0</v>
      </c>
      <c r="V3955" s="106">
        <v>6294.14</v>
      </c>
      <c r="W3955" s="107">
        <v>0</v>
      </c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1707</v>
      </c>
      <c r="B3956" s="111" t="s">
        <v>1235</v>
      </c>
      <c r="C3956" s="112" t="s">
        <v>1236</v>
      </c>
      <c r="D3956" s="21">
        <f t="shared" si="122"/>
        <v>20179.360000000004</v>
      </c>
      <c r="E3956" s="24">
        <f t="shared" si="12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>
        <v>2397.11</v>
      </c>
      <c r="K3956" s="107">
        <v>0</v>
      </c>
      <c r="L3956" s="105">
        <v>2397.11</v>
      </c>
      <c r="M3956" s="105">
        <v>0</v>
      </c>
      <c r="N3956" s="106">
        <v>2397.11</v>
      </c>
      <c r="O3956" s="107">
        <v>0</v>
      </c>
      <c r="P3956" s="105">
        <v>2397.11</v>
      </c>
      <c r="Q3956" s="105">
        <v>0</v>
      </c>
      <c r="R3956" s="106">
        <v>2371.11</v>
      </c>
      <c r="S3956" s="107">
        <v>0</v>
      </c>
      <c r="T3956" s="105">
        <v>2397.11</v>
      </c>
      <c r="U3956" s="105">
        <v>0</v>
      </c>
      <c r="V3956" s="106">
        <v>2423.11</v>
      </c>
      <c r="W3956" s="107">
        <v>0</v>
      </c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1707</v>
      </c>
      <c r="B3957" s="111" t="s">
        <v>1237</v>
      </c>
      <c r="C3957" s="112" t="s">
        <v>1238</v>
      </c>
      <c r="D3957" s="21">
        <f t="shared" si="122"/>
        <v>19751.419999999998</v>
      </c>
      <c r="E3957" s="24">
        <f t="shared" si="12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>
        <v>1002.48</v>
      </c>
      <c r="K3957" s="107">
        <v>0</v>
      </c>
      <c r="L3957" s="105">
        <v>1697.98</v>
      </c>
      <c r="M3957" s="105">
        <v>0</v>
      </c>
      <c r="N3957" s="106">
        <v>3195.98</v>
      </c>
      <c r="O3957" s="107">
        <v>0</v>
      </c>
      <c r="P3957" s="105">
        <v>3195.98</v>
      </c>
      <c r="Q3957" s="105">
        <v>0</v>
      </c>
      <c r="R3957" s="106">
        <v>3195.38</v>
      </c>
      <c r="S3957" s="107">
        <v>0</v>
      </c>
      <c r="T3957" s="105">
        <v>2829.32</v>
      </c>
      <c r="U3957" s="105">
        <v>0</v>
      </c>
      <c r="V3957" s="106">
        <v>3631.82</v>
      </c>
      <c r="W3957" s="107">
        <v>0</v>
      </c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1707</v>
      </c>
      <c r="B3958" s="111" t="s">
        <v>1239</v>
      </c>
      <c r="C3958" s="112" t="s">
        <v>1240</v>
      </c>
      <c r="D3958" s="21">
        <f t="shared" si="122"/>
        <v>91127.29</v>
      </c>
      <c r="E3958" s="24">
        <f t="shared" si="123"/>
        <v>0</v>
      </c>
      <c r="F3958" s="104"/>
      <c r="G3958" s="104"/>
      <c r="H3958" s="113"/>
      <c r="I3958" s="113"/>
      <c r="J3958" s="106"/>
      <c r="K3958" s="107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1707</v>
      </c>
      <c r="B3959" s="111" t="s">
        <v>1241</v>
      </c>
      <c r="C3959" s="112" t="s">
        <v>1242</v>
      </c>
      <c r="D3959" s="21">
        <f t="shared" si="122"/>
        <v>794259.5</v>
      </c>
      <c r="E3959" s="24">
        <f t="shared" si="12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>
        <v>91127.29</v>
      </c>
      <c r="K3959" s="32">
        <v>0</v>
      </c>
      <c r="L3959" s="113">
        <v>88636.93</v>
      </c>
      <c r="M3959" s="113">
        <v>0</v>
      </c>
      <c r="N3959" s="31">
        <v>97204.43</v>
      </c>
      <c r="O3959" s="32">
        <v>0</v>
      </c>
      <c r="P3959" s="113">
        <v>97541.74</v>
      </c>
      <c r="Q3959" s="113">
        <v>0</v>
      </c>
      <c r="R3959" s="31">
        <v>103974.89</v>
      </c>
      <c r="S3959" s="32">
        <v>0</v>
      </c>
      <c r="T3959" s="113">
        <v>101872.55</v>
      </c>
      <c r="U3959" s="113">
        <v>0</v>
      </c>
      <c r="V3959" s="31">
        <v>101871.95</v>
      </c>
      <c r="W3959" s="32">
        <v>0</v>
      </c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1707</v>
      </c>
      <c r="B3960" s="111" t="s">
        <v>1243</v>
      </c>
      <c r="C3960" s="112" t="s">
        <v>1244</v>
      </c>
      <c r="D3960" s="21">
        <f t="shared" si="122"/>
        <v>99186.57</v>
      </c>
      <c r="E3960" s="24">
        <f t="shared" si="12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>
        <v>5883.19</v>
      </c>
      <c r="K3960" s="32">
        <v>0</v>
      </c>
      <c r="L3960" s="113">
        <v>5883.19</v>
      </c>
      <c r="M3960" s="113">
        <v>0</v>
      </c>
      <c r="N3960" s="31">
        <v>15068.68</v>
      </c>
      <c r="O3960" s="32">
        <v>0</v>
      </c>
      <c r="P3960" s="113">
        <v>15068.68</v>
      </c>
      <c r="Q3960" s="113">
        <v>0</v>
      </c>
      <c r="R3960" s="31">
        <v>15957.57</v>
      </c>
      <c r="S3960" s="32">
        <v>0</v>
      </c>
      <c r="T3960" s="113">
        <v>17235.34</v>
      </c>
      <c r="U3960" s="113">
        <v>0</v>
      </c>
      <c r="V3960" s="31">
        <v>17235.349999999999</v>
      </c>
      <c r="W3960" s="32">
        <v>0</v>
      </c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1707</v>
      </c>
      <c r="B3961" s="111" t="s">
        <v>1245</v>
      </c>
      <c r="C3961" s="112" t="s">
        <v>1246</v>
      </c>
      <c r="D3961" s="21">
        <f t="shared" si="122"/>
        <v>24437.690000000002</v>
      </c>
      <c r="E3961" s="24">
        <f t="shared" si="12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31">
        <v>971.38</v>
      </c>
      <c r="K3961" s="32">
        <v>0</v>
      </c>
      <c r="L3961" s="105">
        <v>971.38</v>
      </c>
      <c r="M3961" s="105">
        <v>0</v>
      </c>
      <c r="N3961" s="106">
        <v>971.38</v>
      </c>
      <c r="O3961" s="107">
        <v>0</v>
      </c>
      <c r="P3961" s="113">
        <v>971.38</v>
      </c>
      <c r="Q3961" s="113">
        <v>0</v>
      </c>
      <c r="R3961" s="106">
        <v>6526.93</v>
      </c>
      <c r="S3961" s="107">
        <v>0</v>
      </c>
      <c r="T3961" s="105">
        <v>6526.93</v>
      </c>
      <c r="U3961" s="105">
        <v>0</v>
      </c>
      <c r="V3961" s="106">
        <v>6526.93</v>
      </c>
      <c r="W3961" s="107">
        <v>0</v>
      </c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1707</v>
      </c>
      <c r="B3962" s="111" t="s">
        <v>1247</v>
      </c>
      <c r="C3962" s="112" t="s">
        <v>1248</v>
      </c>
      <c r="D3962" s="21">
        <f t="shared" si="122"/>
        <v>0</v>
      </c>
      <c r="E3962" s="24">
        <f t="shared" si="123"/>
        <v>0</v>
      </c>
      <c r="F3962" s="104"/>
      <c r="G3962" s="104"/>
      <c r="H3962" s="113"/>
      <c r="I3962" s="113"/>
      <c r="J3962" s="106"/>
      <c r="K3962" s="107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1707</v>
      </c>
      <c r="B3963" s="111" t="s">
        <v>1249</v>
      </c>
      <c r="C3963" s="112" t="s">
        <v>1250</v>
      </c>
      <c r="D3963" s="21">
        <f t="shared" si="122"/>
        <v>7194.4400000000005</v>
      </c>
      <c r="E3963" s="24">
        <f t="shared" si="12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>
        <v>2222.2199999999998</v>
      </c>
      <c r="U3963" s="113">
        <v>0</v>
      </c>
      <c r="V3963" s="31">
        <v>4972.22</v>
      </c>
      <c r="W3963" s="32">
        <v>0</v>
      </c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1707</v>
      </c>
      <c r="B3964" s="111" t="s">
        <v>1251</v>
      </c>
      <c r="C3964" s="112" t="s">
        <v>1252</v>
      </c>
      <c r="D3964" s="21">
        <f t="shared" si="122"/>
        <v>0</v>
      </c>
      <c r="E3964" s="24">
        <f t="shared" si="12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1707</v>
      </c>
      <c r="B3965" s="111" t="s">
        <v>1253</v>
      </c>
      <c r="C3965" s="112" t="s">
        <v>1254</v>
      </c>
      <c r="D3965" s="21">
        <f t="shared" si="122"/>
        <v>0</v>
      </c>
      <c r="E3965" s="24">
        <f t="shared" si="12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1707</v>
      </c>
      <c r="B3966" s="111" t="s">
        <v>1255</v>
      </c>
      <c r="C3966" s="112" t="s">
        <v>1256</v>
      </c>
      <c r="D3966" s="21">
        <f t="shared" si="122"/>
        <v>0</v>
      </c>
      <c r="E3966" s="24">
        <f t="shared" si="123"/>
        <v>0</v>
      </c>
      <c r="F3966" s="104"/>
      <c r="G3966" s="104"/>
      <c r="H3966" s="105"/>
      <c r="I3966" s="105"/>
      <c r="J3966" s="31"/>
      <c r="K3966" s="32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1707</v>
      </c>
      <c r="B3967" s="111" t="s">
        <v>1645</v>
      </c>
      <c r="C3967" s="112" t="s">
        <v>1646</v>
      </c>
      <c r="D3967" s="21">
        <f t="shared" si="122"/>
        <v>0</v>
      </c>
      <c r="E3967" s="24">
        <f t="shared" si="123"/>
        <v>0</v>
      </c>
      <c r="F3967" s="104"/>
      <c r="G3967" s="104"/>
      <c r="H3967" s="113"/>
      <c r="I3967" s="113"/>
      <c r="J3967" s="106"/>
      <c r="K3967" s="107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1707</v>
      </c>
      <c r="B3968" s="111" t="s">
        <v>1257</v>
      </c>
      <c r="C3968" s="112" t="s">
        <v>1258</v>
      </c>
      <c r="D3968" s="21">
        <f t="shared" si="122"/>
        <v>0</v>
      </c>
      <c r="E3968" s="24">
        <f t="shared" si="12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1707</v>
      </c>
      <c r="B3969" s="111" t="s">
        <v>1259</v>
      </c>
      <c r="C3969" s="112" t="s">
        <v>1260</v>
      </c>
      <c r="D3969" s="21">
        <f t="shared" si="122"/>
        <v>0</v>
      </c>
      <c r="E3969" s="24">
        <f t="shared" si="12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1707</v>
      </c>
      <c r="B3970" s="111" t="s">
        <v>1261</v>
      </c>
      <c r="C3970" s="112" t="s">
        <v>1262</v>
      </c>
      <c r="D3970" s="21">
        <f t="shared" si="122"/>
        <v>0</v>
      </c>
      <c r="E3970" s="24">
        <f t="shared" si="123"/>
        <v>0</v>
      </c>
      <c r="F3970" s="104"/>
      <c r="G3970" s="104"/>
      <c r="H3970" s="105"/>
      <c r="I3970" s="105"/>
      <c r="J3970" s="31"/>
      <c r="K3970" s="32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1707</v>
      </c>
      <c r="B3971" s="111" t="s">
        <v>1263</v>
      </c>
      <c r="C3971" s="112" t="s">
        <v>1264</v>
      </c>
      <c r="D3971" s="21">
        <f t="shared" ref="D3971:D4034" si="124">F3971+H3971+J3972+L3971+N3971+P3971+R3971+T3971+V3971+X3971+Z3971+AB3971</f>
        <v>0</v>
      </c>
      <c r="E3971" s="24">
        <f t="shared" ref="E3971:E4034" si="125">G3971+I3971+K3972+M3971+O3971+Q3971+S3971+U3971+W3971+Y3971+AA3971+AC3971</f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1707</v>
      </c>
      <c r="B3972" s="111" t="s">
        <v>1265</v>
      </c>
      <c r="C3972" s="112" t="s">
        <v>1266</v>
      </c>
      <c r="D3972" s="21">
        <f t="shared" si="124"/>
        <v>0</v>
      </c>
      <c r="E3972" s="24">
        <f t="shared" si="125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1707</v>
      </c>
      <c r="B3973" s="111" t="s">
        <v>1267</v>
      </c>
      <c r="C3973" s="112" t="s">
        <v>1268</v>
      </c>
      <c r="D3973" s="21">
        <f t="shared" si="124"/>
        <v>0</v>
      </c>
      <c r="E3973" s="24">
        <f t="shared" si="125"/>
        <v>0</v>
      </c>
      <c r="F3973" s="104"/>
      <c r="G3973" s="104"/>
      <c r="H3973" s="113"/>
      <c r="I3973" s="113"/>
      <c r="J3973" s="106"/>
      <c r="K3973" s="107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1707</v>
      </c>
      <c r="B3974" s="111" t="s">
        <v>1269</v>
      </c>
      <c r="C3974" s="112" t="s">
        <v>1270</v>
      </c>
      <c r="D3974" s="21">
        <f t="shared" si="124"/>
        <v>0</v>
      </c>
      <c r="E3974" s="24">
        <f t="shared" si="125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1707</v>
      </c>
      <c r="B3975" s="111" t="s">
        <v>1271</v>
      </c>
      <c r="C3975" s="112" t="s">
        <v>1272</v>
      </c>
      <c r="D3975" s="21">
        <f t="shared" si="124"/>
        <v>0</v>
      </c>
      <c r="E3975" s="24">
        <f t="shared" si="125"/>
        <v>0</v>
      </c>
      <c r="F3975" s="104"/>
      <c r="G3975" s="104"/>
      <c r="H3975" s="105"/>
      <c r="I3975" s="105"/>
      <c r="J3975" s="31"/>
      <c r="K3975" s="32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1707</v>
      </c>
      <c r="B3976" s="111" t="s">
        <v>1273</v>
      </c>
      <c r="C3976" s="112" t="s">
        <v>1274</v>
      </c>
      <c r="D3976" s="21">
        <f t="shared" si="124"/>
        <v>0</v>
      </c>
      <c r="E3976" s="24">
        <f t="shared" si="125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1707</v>
      </c>
      <c r="B3977" s="111" t="s">
        <v>1275</v>
      </c>
      <c r="C3977" s="112" t="s">
        <v>1276</v>
      </c>
      <c r="D3977" s="21">
        <f t="shared" si="124"/>
        <v>0</v>
      </c>
      <c r="E3977" s="24">
        <f t="shared" si="125"/>
        <v>0</v>
      </c>
      <c r="F3977" s="104"/>
      <c r="G3977" s="104"/>
      <c r="H3977" s="113"/>
      <c r="I3977" s="113"/>
      <c r="J3977" s="106"/>
      <c r="K3977" s="107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1707</v>
      </c>
      <c r="B3978" s="111" t="s">
        <v>1277</v>
      </c>
      <c r="C3978" s="112" t="s">
        <v>1278</v>
      </c>
      <c r="D3978" s="21">
        <f t="shared" si="124"/>
        <v>0</v>
      </c>
      <c r="E3978" s="24">
        <f t="shared" si="125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1707</v>
      </c>
      <c r="B3979" s="111" t="s">
        <v>1279</v>
      </c>
      <c r="C3979" s="112" t="s">
        <v>1280</v>
      </c>
      <c r="D3979" s="21">
        <f t="shared" si="124"/>
        <v>0</v>
      </c>
      <c r="E3979" s="24">
        <f t="shared" si="125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1707</v>
      </c>
      <c r="B3980" s="111" t="s">
        <v>1647</v>
      </c>
      <c r="C3980" s="112" t="s">
        <v>1648</v>
      </c>
      <c r="D3980" s="21">
        <f t="shared" si="124"/>
        <v>68938.649999999994</v>
      </c>
      <c r="E3980" s="24">
        <f t="shared" si="125"/>
        <v>67586.8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1707</v>
      </c>
      <c r="B3981" s="111" t="s">
        <v>1281</v>
      </c>
      <c r="C3981" s="112" t="s">
        <v>1282</v>
      </c>
      <c r="D3981" s="21">
        <f t="shared" si="124"/>
        <v>535202.29</v>
      </c>
      <c r="E3981" s="24">
        <f t="shared" si="125"/>
        <v>525259.36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>
        <v>68938.649999999994</v>
      </c>
      <c r="K3981" s="32">
        <v>67586.8</v>
      </c>
      <c r="L3981" s="113">
        <v>74272.899999999994</v>
      </c>
      <c r="M3981" s="113">
        <v>68938.649999999994</v>
      </c>
      <c r="N3981" s="31">
        <v>97048.2</v>
      </c>
      <c r="O3981" s="32">
        <v>74272.899999999994</v>
      </c>
      <c r="P3981" s="113">
        <v>99766.15</v>
      </c>
      <c r="Q3981" s="113">
        <v>97048.2</v>
      </c>
      <c r="R3981" s="31">
        <v>100396</v>
      </c>
      <c r="S3981" s="32">
        <v>99766.15</v>
      </c>
      <c r="T3981" s="113">
        <v>8641.76</v>
      </c>
      <c r="U3981" s="113">
        <v>100396</v>
      </c>
      <c r="V3981" s="31">
        <v>9848.8799999999992</v>
      </c>
      <c r="W3981" s="32">
        <v>8641.76</v>
      </c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1707</v>
      </c>
      <c r="B3982" s="111" t="s">
        <v>1283</v>
      </c>
      <c r="C3982" s="112" t="s">
        <v>1649</v>
      </c>
      <c r="D3982" s="21">
        <f t="shared" si="124"/>
        <v>63439.790000000008</v>
      </c>
      <c r="E3982" s="24">
        <f t="shared" si="125"/>
        <v>63357.610000000008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>
        <v>12605.55</v>
      </c>
      <c r="K3982" s="32">
        <v>11159.65</v>
      </c>
      <c r="L3982" s="113">
        <v>11159.65</v>
      </c>
      <c r="M3982" s="113">
        <v>12605.55</v>
      </c>
      <c r="N3982" s="31">
        <v>11159.65</v>
      </c>
      <c r="O3982" s="32">
        <v>11159.65</v>
      </c>
      <c r="P3982" s="113">
        <v>11159.65</v>
      </c>
      <c r="Q3982" s="113">
        <v>11159.65</v>
      </c>
      <c r="R3982" s="31">
        <v>11159.65</v>
      </c>
      <c r="S3982" s="32">
        <v>11159.65</v>
      </c>
      <c r="T3982" s="113">
        <v>939.76</v>
      </c>
      <c r="U3982" s="113">
        <v>11159.65</v>
      </c>
      <c r="V3982" s="31">
        <v>1528.08</v>
      </c>
      <c r="W3982" s="32">
        <v>939.76</v>
      </c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1707</v>
      </c>
      <c r="B3983" s="111" t="s">
        <v>1650</v>
      </c>
      <c r="C3983" s="112" t="s">
        <v>1651</v>
      </c>
      <c r="D3983" s="21">
        <f t="shared" si="124"/>
        <v>0</v>
      </c>
      <c r="E3983" s="24">
        <f t="shared" si="125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1707</v>
      </c>
      <c r="B3984" s="111" t="s">
        <v>1652</v>
      </c>
      <c r="C3984" s="112" t="s">
        <v>1653</v>
      </c>
      <c r="D3984" s="21">
        <f t="shared" si="124"/>
        <v>1290</v>
      </c>
      <c r="E3984" s="24">
        <f t="shared" si="125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1707</v>
      </c>
      <c r="B3985" s="111" t="s">
        <v>1284</v>
      </c>
      <c r="C3985" s="112" t="s">
        <v>1285</v>
      </c>
      <c r="D3985" s="21">
        <f t="shared" si="124"/>
        <v>18916</v>
      </c>
      <c r="E3985" s="24">
        <f t="shared" si="125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>
        <v>1290</v>
      </c>
      <c r="K3985" s="32">
        <v>0</v>
      </c>
      <c r="L3985" s="113">
        <v>220</v>
      </c>
      <c r="M3985" s="113">
        <v>0</v>
      </c>
      <c r="N3985" s="31">
        <v>1045.75</v>
      </c>
      <c r="O3985" s="32">
        <v>0</v>
      </c>
      <c r="P3985" s="113">
        <v>2540.25</v>
      </c>
      <c r="Q3985" s="113">
        <v>0</v>
      </c>
      <c r="R3985" s="31">
        <v>471</v>
      </c>
      <c r="S3985" s="32">
        <v>0</v>
      </c>
      <c r="T3985" s="113">
        <v>3170</v>
      </c>
      <c r="U3985" s="113">
        <v>0</v>
      </c>
      <c r="V3985" s="31">
        <v>342</v>
      </c>
      <c r="W3985" s="32">
        <v>0</v>
      </c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1707</v>
      </c>
      <c r="B3986" s="111" t="s">
        <v>1286</v>
      </c>
      <c r="C3986" s="112" t="s">
        <v>1287</v>
      </c>
      <c r="D3986" s="21">
        <f t="shared" si="124"/>
        <v>0</v>
      </c>
      <c r="E3986" s="24">
        <f t="shared" si="125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1707</v>
      </c>
      <c r="B3987" s="111" t="s">
        <v>1288</v>
      </c>
      <c r="C3987" s="112" t="s">
        <v>1289</v>
      </c>
      <c r="D3987" s="21">
        <f t="shared" si="124"/>
        <v>0</v>
      </c>
      <c r="E3987" s="24">
        <f t="shared" si="125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1707</v>
      </c>
      <c r="B3988" s="111" t="s">
        <v>1290</v>
      </c>
      <c r="C3988" s="112" t="s">
        <v>1291</v>
      </c>
      <c r="D3988" s="21">
        <f t="shared" si="124"/>
        <v>0</v>
      </c>
      <c r="E3988" s="24">
        <f t="shared" si="125"/>
        <v>0</v>
      </c>
      <c r="F3988" s="104"/>
      <c r="G3988" s="104"/>
      <c r="H3988" s="105"/>
      <c r="I3988" s="105"/>
      <c r="J3988" s="31"/>
      <c r="K3988" s="32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1707</v>
      </c>
      <c r="B3989" s="111" t="s">
        <v>1292</v>
      </c>
      <c r="C3989" s="112" t="s">
        <v>1293</v>
      </c>
      <c r="D3989" s="21">
        <f t="shared" si="124"/>
        <v>0</v>
      </c>
      <c r="E3989" s="24">
        <f t="shared" si="125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1707</v>
      </c>
      <c r="B3990" s="111" t="s">
        <v>1294</v>
      </c>
      <c r="C3990" s="112" t="s">
        <v>1295</v>
      </c>
      <c r="D3990" s="21">
        <f t="shared" si="124"/>
        <v>0</v>
      </c>
      <c r="E3990" s="24">
        <f t="shared" si="125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1707</v>
      </c>
      <c r="B3991" s="111" t="s">
        <v>1296</v>
      </c>
      <c r="C3991" s="112" t="s">
        <v>1297</v>
      </c>
      <c r="D3991" s="21">
        <f t="shared" si="124"/>
        <v>0</v>
      </c>
      <c r="E3991" s="24">
        <f t="shared" si="125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1707</v>
      </c>
      <c r="B3992" s="111" t="s">
        <v>1298</v>
      </c>
      <c r="C3992" s="112" t="s">
        <v>1299</v>
      </c>
      <c r="D3992" s="21">
        <f t="shared" si="124"/>
        <v>0</v>
      </c>
      <c r="E3992" s="24">
        <f t="shared" si="125"/>
        <v>0</v>
      </c>
      <c r="F3992" s="104"/>
      <c r="G3992" s="104"/>
      <c r="H3992" s="113"/>
      <c r="I3992" s="113"/>
      <c r="J3992" s="106"/>
      <c r="K3992" s="107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1707</v>
      </c>
      <c r="B3993" s="111" t="s">
        <v>1300</v>
      </c>
      <c r="C3993" s="112" t="s">
        <v>1301</v>
      </c>
      <c r="D3993" s="21">
        <f t="shared" si="124"/>
        <v>0</v>
      </c>
      <c r="E3993" s="24">
        <f t="shared" si="125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1707</v>
      </c>
      <c r="B3994" s="111" t="s">
        <v>1302</v>
      </c>
      <c r="C3994" s="112" t="s">
        <v>1303</v>
      </c>
      <c r="D3994" s="21">
        <f t="shared" si="124"/>
        <v>0</v>
      </c>
      <c r="E3994" s="24">
        <f t="shared" si="125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1707</v>
      </c>
      <c r="B3995" s="111" t="s">
        <v>1304</v>
      </c>
      <c r="C3995" s="112" t="s">
        <v>1305</v>
      </c>
      <c r="D3995" s="21">
        <f t="shared" si="124"/>
        <v>0</v>
      </c>
      <c r="E3995" s="24">
        <f t="shared" si="125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1707</v>
      </c>
      <c r="B3996" s="111" t="s">
        <v>1306</v>
      </c>
      <c r="C3996" s="112" t="s">
        <v>1307</v>
      </c>
      <c r="D3996" s="21">
        <f t="shared" si="124"/>
        <v>0</v>
      </c>
      <c r="E3996" s="24">
        <f t="shared" si="125"/>
        <v>0</v>
      </c>
      <c r="F3996" s="104"/>
      <c r="G3996" s="104"/>
      <c r="H3996" s="105"/>
      <c r="I3996" s="105"/>
      <c r="J3996" s="31"/>
      <c r="K3996" s="32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1707</v>
      </c>
      <c r="B3997" s="111" t="s">
        <v>1308</v>
      </c>
      <c r="C3997" s="112" t="s">
        <v>1309</v>
      </c>
      <c r="D3997" s="21">
        <f t="shared" si="124"/>
        <v>0</v>
      </c>
      <c r="E3997" s="24">
        <f t="shared" si="125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1707</v>
      </c>
      <c r="B3998" s="111" t="s">
        <v>1310</v>
      </c>
      <c r="C3998" s="112" t="s">
        <v>1311</v>
      </c>
      <c r="D3998" s="21">
        <f t="shared" si="124"/>
        <v>0</v>
      </c>
      <c r="E3998" s="24">
        <f t="shared" si="125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1707</v>
      </c>
      <c r="B3999" s="111" t="s">
        <v>1312</v>
      </c>
      <c r="C3999" s="112" t="s">
        <v>1313</v>
      </c>
      <c r="D3999" s="21">
        <f t="shared" si="124"/>
        <v>0</v>
      </c>
      <c r="E3999" s="24">
        <f t="shared" si="125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1707</v>
      </c>
      <c r="B4000" s="111" t="s">
        <v>1314</v>
      </c>
      <c r="C4000" s="112" t="s">
        <v>1315</v>
      </c>
      <c r="D4000" s="21">
        <f t="shared" si="124"/>
        <v>0</v>
      </c>
      <c r="E4000" s="24">
        <f t="shared" si="125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1707</v>
      </c>
      <c r="B4001" s="111" t="s">
        <v>1316</v>
      </c>
      <c r="C4001" s="112" t="s">
        <v>1317</v>
      </c>
      <c r="D4001" s="21">
        <f t="shared" si="124"/>
        <v>0</v>
      </c>
      <c r="E4001" s="24">
        <f t="shared" si="125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1707</v>
      </c>
      <c r="B4002" s="111" t="s">
        <v>1318</v>
      </c>
      <c r="C4002" s="112" t="s">
        <v>1319</v>
      </c>
      <c r="D4002" s="21">
        <f t="shared" si="124"/>
        <v>0</v>
      </c>
      <c r="E4002" s="24">
        <f t="shared" si="125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1707</v>
      </c>
      <c r="B4003" s="111" t="s">
        <v>1320</v>
      </c>
      <c r="C4003" s="112" t="s">
        <v>1321</v>
      </c>
      <c r="D4003" s="21">
        <f t="shared" si="124"/>
        <v>0</v>
      </c>
      <c r="E4003" s="24">
        <f t="shared" si="125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1707</v>
      </c>
      <c r="B4004" s="111" t="s">
        <v>1322</v>
      </c>
      <c r="C4004" s="112" t="s">
        <v>1323</v>
      </c>
      <c r="D4004" s="21">
        <f t="shared" si="124"/>
        <v>0</v>
      </c>
      <c r="E4004" s="24">
        <f t="shared" si="125"/>
        <v>0</v>
      </c>
      <c r="F4004" s="104"/>
      <c r="G4004" s="104"/>
      <c r="H4004" s="113"/>
      <c r="I4004" s="113"/>
      <c r="J4004" s="106"/>
      <c r="K4004" s="107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1707</v>
      </c>
      <c r="B4005" s="111" t="s">
        <v>1324</v>
      </c>
      <c r="C4005" s="112" t="s">
        <v>1325</v>
      </c>
      <c r="D4005" s="21">
        <f t="shared" si="124"/>
        <v>0</v>
      </c>
      <c r="E4005" s="24">
        <f t="shared" si="125"/>
        <v>0</v>
      </c>
      <c r="F4005" s="104"/>
      <c r="G4005" s="104"/>
      <c r="H4005" s="105"/>
      <c r="I4005" s="105"/>
      <c r="J4005" s="31"/>
      <c r="K4005" s="32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1707</v>
      </c>
      <c r="B4006" s="111" t="s">
        <v>1326</v>
      </c>
      <c r="C4006" s="112" t="s">
        <v>1327</v>
      </c>
      <c r="D4006" s="21">
        <f t="shared" si="124"/>
        <v>0</v>
      </c>
      <c r="E4006" s="24">
        <f t="shared" si="12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1707</v>
      </c>
      <c r="B4007" s="111" t="s">
        <v>1328</v>
      </c>
      <c r="C4007" s="112" t="s">
        <v>1329</v>
      </c>
      <c r="D4007" s="21">
        <f t="shared" si="124"/>
        <v>0</v>
      </c>
      <c r="E4007" s="24">
        <f t="shared" si="125"/>
        <v>0</v>
      </c>
      <c r="F4007" s="104"/>
      <c r="G4007" s="104"/>
      <c r="H4007" s="113"/>
      <c r="I4007" s="113"/>
      <c r="J4007" s="106"/>
      <c r="K4007" s="107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1707</v>
      </c>
      <c r="B4008" s="111" t="s">
        <v>1330</v>
      </c>
      <c r="C4008" s="112" t="s">
        <v>1654</v>
      </c>
      <c r="D4008" s="21">
        <f t="shared" si="124"/>
        <v>0</v>
      </c>
      <c r="E4008" s="24">
        <f t="shared" si="12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1707</v>
      </c>
      <c r="B4009" s="111" t="s">
        <v>1331</v>
      </c>
      <c r="C4009" s="112" t="s">
        <v>1332</v>
      </c>
      <c r="D4009" s="21">
        <f t="shared" si="124"/>
        <v>0</v>
      </c>
      <c r="E4009" s="24">
        <f t="shared" si="125"/>
        <v>0</v>
      </c>
      <c r="F4009" s="104"/>
      <c r="G4009" s="104"/>
      <c r="H4009" s="105"/>
      <c r="I4009" s="105"/>
      <c r="J4009" s="31"/>
      <c r="K4009" s="32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1707</v>
      </c>
      <c r="B4010" s="111" t="s">
        <v>1333</v>
      </c>
      <c r="C4010" s="112" t="s">
        <v>1334</v>
      </c>
      <c r="D4010" s="21">
        <f t="shared" si="124"/>
        <v>0</v>
      </c>
      <c r="E4010" s="24">
        <f t="shared" si="12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1707</v>
      </c>
      <c r="B4011" s="111" t="s">
        <v>1335</v>
      </c>
      <c r="C4011" s="112" t="s">
        <v>1655</v>
      </c>
      <c r="D4011" s="21">
        <f t="shared" si="124"/>
        <v>0</v>
      </c>
      <c r="E4011" s="24">
        <f t="shared" si="12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1707</v>
      </c>
      <c r="B4012" s="111" t="s">
        <v>1336</v>
      </c>
      <c r="C4012" s="112" t="s">
        <v>1337</v>
      </c>
      <c r="D4012" s="21">
        <f t="shared" si="124"/>
        <v>0</v>
      </c>
      <c r="E4012" s="24">
        <f t="shared" si="125"/>
        <v>0</v>
      </c>
      <c r="F4012" s="104"/>
      <c r="G4012" s="104"/>
      <c r="H4012" s="113"/>
      <c r="I4012" s="113"/>
      <c r="J4012" s="106"/>
      <c r="K4012" s="107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1707</v>
      </c>
      <c r="B4013" s="111" t="s">
        <v>1338</v>
      </c>
      <c r="C4013" s="112" t="s">
        <v>1339</v>
      </c>
      <c r="D4013" s="21">
        <f t="shared" si="124"/>
        <v>0</v>
      </c>
      <c r="E4013" s="24">
        <f t="shared" si="125"/>
        <v>0</v>
      </c>
      <c r="F4013" s="104"/>
      <c r="G4013" s="104"/>
      <c r="H4013" s="105"/>
      <c r="I4013" s="105"/>
      <c r="J4013" s="31"/>
      <c r="K4013" s="32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1707</v>
      </c>
      <c r="B4014" s="111" t="s">
        <v>1340</v>
      </c>
      <c r="C4014" s="112" t="s">
        <v>1341</v>
      </c>
      <c r="D4014" s="21">
        <f t="shared" si="124"/>
        <v>0</v>
      </c>
      <c r="E4014" s="24">
        <f t="shared" si="12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1707</v>
      </c>
      <c r="B4015" s="111" t="s">
        <v>1342</v>
      </c>
      <c r="C4015" s="112" t="s">
        <v>1692</v>
      </c>
      <c r="D4015" s="21">
        <f t="shared" si="124"/>
        <v>0</v>
      </c>
      <c r="E4015" s="24">
        <f t="shared" si="125"/>
        <v>0</v>
      </c>
      <c r="F4015" s="104"/>
      <c r="G4015" s="104"/>
      <c r="H4015" s="113"/>
      <c r="I4015" s="113"/>
      <c r="J4015" s="106"/>
      <c r="K4015" s="107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1707</v>
      </c>
      <c r="B4016" s="111" t="s">
        <v>1343</v>
      </c>
      <c r="C4016" s="112" t="s">
        <v>1344</v>
      </c>
      <c r="D4016" s="21">
        <f t="shared" si="124"/>
        <v>10500</v>
      </c>
      <c r="E4016" s="24">
        <f t="shared" si="12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1707</v>
      </c>
      <c r="B4017" s="111" t="s">
        <v>1345</v>
      </c>
      <c r="C4017" s="112" t="s">
        <v>1346</v>
      </c>
      <c r="D4017" s="21">
        <f t="shared" si="124"/>
        <v>77725</v>
      </c>
      <c r="E4017" s="24">
        <f t="shared" si="12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>
        <v>10500</v>
      </c>
      <c r="K4017" s="32">
        <v>0</v>
      </c>
      <c r="L4017" s="113">
        <v>6000</v>
      </c>
      <c r="M4017" s="113">
        <v>0</v>
      </c>
      <c r="N4017" s="31">
        <v>26225</v>
      </c>
      <c r="O4017" s="32">
        <v>0</v>
      </c>
      <c r="P4017" s="113">
        <v>11500</v>
      </c>
      <c r="Q4017" s="113">
        <v>0</v>
      </c>
      <c r="R4017" s="31">
        <v>6000</v>
      </c>
      <c r="S4017" s="32">
        <v>0</v>
      </c>
      <c r="T4017" s="113">
        <v>0</v>
      </c>
      <c r="U4017" s="113">
        <v>0</v>
      </c>
      <c r="V4017" s="31">
        <v>15000</v>
      </c>
      <c r="W4017" s="32">
        <v>0</v>
      </c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1707</v>
      </c>
      <c r="B4018" s="111" t="s">
        <v>1347</v>
      </c>
      <c r="C4018" s="112" t="s">
        <v>1348</v>
      </c>
      <c r="D4018" s="21">
        <f t="shared" si="124"/>
        <v>0</v>
      </c>
      <c r="E4018" s="24">
        <f t="shared" si="12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1707</v>
      </c>
      <c r="B4019" s="111" t="s">
        <v>1349</v>
      </c>
      <c r="C4019" s="112" t="s">
        <v>1350</v>
      </c>
      <c r="D4019" s="21">
        <f t="shared" si="124"/>
        <v>0</v>
      </c>
      <c r="E4019" s="24">
        <f t="shared" si="12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1707</v>
      </c>
      <c r="B4020" s="111" t="s">
        <v>1351</v>
      </c>
      <c r="C4020" s="112" t="s">
        <v>1352</v>
      </c>
      <c r="D4020" s="21">
        <f t="shared" si="124"/>
        <v>0</v>
      </c>
      <c r="E4020" s="24">
        <f t="shared" si="12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1707</v>
      </c>
      <c r="B4021" s="111" t="s">
        <v>1353</v>
      </c>
      <c r="C4021" s="112" t="s">
        <v>1354</v>
      </c>
      <c r="D4021" s="21">
        <f t="shared" si="124"/>
        <v>0</v>
      </c>
      <c r="E4021" s="24">
        <f t="shared" si="125"/>
        <v>0</v>
      </c>
      <c r="F4021" s="104"/>
      <c r="G4021" s="104"/>
      <c r="H4021" s="105"/>
      <c r="I4021" s="105"/>
      <c r="J4021" s="31"/>
      <c r="K4021" s="32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1707</v>
      </c>
      <c r="B4022" s="111" t="s">
        <v>1355</v>
      </c>
      <c r="C4022" s="112" t="s">
        <v>1656</v>
      </c>
      <c r="D4022" s="21">
        <f t="shared" si="124"/>
        <v>0</v>
      </c>
      <c r="E4022" s="24">
        <f t="shared" si="12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1707</v>
      </c>
      <c r="B4023" s="111" t="s">
        <v>1356</v>
      </c>
      <c r="C4023" s="112" t="s">
        <v>1657</v>
      </c>
      <c r="D4023" s="21">
        <f t="shared" si="124"/>
        <v>0</v>
      </c>
      <c r="E4023" s="24">
        <f t="shared" si="125"/>
        <v>0</v>
      </c>
      <c r="F4023" s="104"/>
      <c r="G4023" s="104"/>
      <c r="H4023" s="113"/>
      <c r="I4023" s="113"/>
      <c r="J4023" s="106"/>
      <c r="K4023" s="107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1707</v>
      </c>
      <c r="B4024" s="111" t="s">
        <v>1357</v>
      </c>
      <c r="C4024" s="112" t="s">
        <v>1658</v>
      </c>
      <c r="D4024" s="21">
        <f t="shared" si="124"/>
        <v>0</v>
      </c>
      <c r="E4024" s="24">
        <f t="shared" si="12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1707</v>
      </c>
      <c r="B4025" s="111" t="s">
        <v>1358</v>
      </c>
      <c r="C4025" s="112" t="s">
        <v>1659</v>
      </c>
      <c r="D4025" s="21">
        <f t="shared" si="124"/>
        <v>0</v>
      </c>
      <c r="E4025" s="24">
        <f t="shared" si="12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1707</v>
      </c>
      <c r="B4026" s="111" t="s">
        <v>1359</v>
      </c>
      <c r="C4026" s="112" t="s">
        <v>1660</v>
      </c>
      <c r="D4026" s="21">
        <f t="shared" si="124"/>
        <v>392870</v>
      </c>
      <c r="E4026" s="24">
        <f t="shared" si="125"/>
        <v>0</v>
      </c>
      <c r="F4026" s="104"/>
      <c r="G4026" s="104"/>
      <c r="H4026" s="113">
        <v>8000</v>
      </c>
      <c r="I4026" s="113">
        <v>0</v>
      </c>
      <c r="J4026" s="31">
        <v>0</v>
      </c>
      <c r="K4026" s="32">
        <v>0</v>
      </c>
      <c r="L4026" s="113">
        <v>163835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>
        <v>221035</v>
      </c>
      <c r="S4026" s="32">
        <v>0</v>
      </c>
      <c r="T4026" s="113">
        <v>0</v>
      </c>
      <c r="U4026" s="113">
        <v>0</v>
      </c>
      <c r="V4026" s="31">
        <v>0</v>
      </c>
      <c r="W4026" s="32">
        <v>0</v>
      </c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1707</v>
      </c>
      <c r="B4027" s="111" t="s">
        <v>1360</v>
      </c>
      <c r="C4027" s="112" t="s">
        <v>1361</v>
      </c>
      <c r="D4027" s="21">
        <f t="shared" si="124"/>
        <v>177432</v>
      </c>
      <c r="E4027" s="24">
        <f t="shared" si="125"/>
        <v>177432</v>
      </c>
      <c r="F4027" s="104"/>
      <c r="G4027" s="104"/>
      <c r="H4027" s="105"/>
      <c r="I4027" s="105"/>
      <c r="J4027" s="31"/>
      <c r="K4027" s="32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1708</v>
      </c>
      <c r="B4028" s="111" t="s">
        <v>3</v>
      </c>
      <c r="C4028" s="112" t="s">
        <v>4</v>
      </c>
      <c r="D4028" s="21">
        <f t="shared" si="124"/>
        <v>3073529.15</v>
      </c>
      <c r="E4028" s="24">
        <f t="shared" si="125"/>
        <v>3074684.15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>
        <v>177432</v>
      </c>
      <c r="K4028" s="107">
        <v>177432</v>
      </c>
      <c r="L4028" s="105">
        <v>371238</v>
      </c>
      <c r="M4028" s="105">
        <v>366864</v>
      </c>
      <c r="N4028" s="106">
        <v>726466</v>
      </c>
      <c r="O4028" s="107">
        <v>730610</v>
      </c>
      <c r="P4028" s="105">
        <v>657407</v>
      </c>
      <c r="Q4028" s="105">
        <v>657637</v>
      </c>
      <c r="R4028" s="106">
        <v>417797.72</v>
      </c>
      <c r="S4028" s="107">
        <v>417797.72</v>
      </c>
      <c r="T4028" s="105">
        <v>278753.93</v>
      </c>
      <c r="U4028" s="105">
        <v>278503.93</v>
      </c>
      <c r="V4028" s="106">
        <v>188381</v>
      </c>
      <c r="W4028" s="107">
        <v>188631</v>
      </c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1708</v>
      </c>
      <c r="B4029" s="111" t="s">
        <v>5</v>
      </c>
      <c r="C4029" s="112" t="s">
        <v>6</v>
      </c>
      <c r="D4029" s="21">
        <f t="shared" si="124"/>
        <v>0</v>
      </c>
      <c r="E4029" s="24">
        <f t="shared" si="12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1708</v>
      </c>
      <c r="B4030" s="111" t="s">
        <v>7</v>
      </c>
      <c r="C4030" s="112" t="s">
        <v>8</v>
      </c>
      <c r="D4030" s="21">
        <f t="shared" si="124"/>
        <v>0</v>
      </c>
      <c r="E4030" s="24">
        <f t="shared" si="12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1708</v>
      </c>
      <c r="B4031" s="111" t="s">
        <v>9</v>
      </c>
      <c r="C4031" s="112" t="s">
        <v>10</v>
      </c>
      <c r="D4031" s="21">
        <f t="shared" si="124"/>
        <v>0</v>
      </c>
      <c r="E4031" s="24">
        <f t="shared" si="125"/>
        <v>0</v>
      </c>
      <c r="F4031" s="104"/>
      <c r="G4031" s="104"/>
      <c r="H4031" s="113"/>
      <c r="I4031" s="113"/>
      <c r="J4031" s="106"/>
      <c r="K4031" s="107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1708</v>
      </c>
      <c r="B4032" s="111" t="s">
        <v>11</v>
      </c>
      <c r="C4032" s="112" t="s">
        <v>1435</v>
      </c>
      <c r="D4032" s="21">
        <f t="shared" si="124"/>
        <v>0</v>
      </c>
      <c r="E4032" s="24">
        <f t="shared" si="12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1708</v>
      </c>
      <c r="B4033" s="111" t="s">
        <v>12</v>
      </c>
      <c r="C4033" s="112" t="s">
        <v>1436</v>
      </c>
      <c r="D4033" s="21">
        <f t="shared" si="124"/>
        <v>53305</v>
      </c>
      <c r="E4033" s="24">
        <f t="shared" si="12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45075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>
        <v>8230</v>
      </c>
      <c r="S4033" s="32">
        <v>0</v>
      </c>
      <c r="T4033" s="113">
        <v>0</v>
      </c>
      <c r="U4033" s="113">
        <v>0</v>
      </c>
      <c r="V4033" s="31">
        <v>0</v>
      </c>
      <c r="W4033" s="32">
        <v>0</v>
      </c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1708</v>
      </c>
      <c r="B4034" s="111" t="s">
        <v>1437</v>
      </c>
      <c r="C4034" s="112" t="s">
        <v>1438</v>
      </c>
      <c r="D4034" s="21">
        <f t="shared" si="124"/>
        <v>0</v>
      </c>
      <c r="E4034" s="24">
        <f t="shared" si="12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1708</v>
      </c>
      <c r="B4035" s="111" t="s">
        <v>1439</v>
      </c>
      <c r="C4035" s="112" t="s">
        <v>1440</v>
      </c>
      <c r="D4035" s="21">
        <f t="shared" ref="D4035:D4098" si="126">F4035+H4035+J4036+L4035+N4035+P4035+R4035+T4035+V4035+X4035+Z4035+AB4035</f>
        <v>0</v>
      </c>
      <c r="E4035" s="24">
        <f t="shared" ref="E4035:E4098" si="127">G4035+I4035+K4036+M4035+O4035+Q4035+S4035+U4035+W4035+Y4035+AA4035+AC4035</f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1708</v>
      </c>
      <c r="B4036" s="111" t="s">
        <v>13</v>
      </c>
      <c r="C4036" s="112" t="s">
        <v>1441</v>
      </c>
      <c r="D4036" s="21">
        <f t="shared" si="126"/>
        <v>0</v>
      </c>
      <c r="E4036" s="24">
        <f t="shared" si="127"/>
        <v>0</v>
      </c>
      <c r="F4036" s="104"/>
      <c r="G4036" s="104"/>
      <c r="H4036" s="105"/>
      <c r="I4036" s="105"/>
      <c r="J4036" s="31"/>
      <c r="K4036" s="32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1708</v>
      </c>
      <c r="B4037" s="111" t="s">
        <v>14</v>
      </c>
      <c r="C4037" s="112" t="s">
        <v>15</v>
      </c>
      <c r="D4037" s="21">
        <f t="shared" si="126"/>
        <v>0</v>
      </c>
      <c r="E4037" s="24">
        <f t="shared" si="127"/>
        <v>0</v>
      </c>
      <c r="F4037" s="104"/>
      <c r="G4037" s="104"/>
      <c r="H4037" s="113"/>
      <c r="I4037" s="113"/>
      <c r="J4037" s="106"/>
      <c r="K4037" s="107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1708</v>
      </c>
      <c r="B4038" s="111" t="s">
        <v>16</v>
      </c>
      <c r="C4038" s="112" t="s">
        <v>1442</v>
      </c>
      <c r="D4038" s="21">
        <f t="shared" si="126"/>
        <v>35310</v>
      </c>
      <c r="E4038" s="24">
        <f t="shared" si="127"/>
        <v>35310</v>
      </c>
      <c r="F4038" s="104">
        <v>35310</v>
      </c>
      <c r="G4038" s="104">
        <v>35310</v>
      </c>
      <c r="H4038" s="105"/>
      <c r="I4038" s="105"/>
      <c r="J4038" s="31"/>
      <c r="K4038" s="32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1708</v>
      </c>
      <c r="B4039" s="111" t="s">
        <v>17</v>
      </c>
      <c r="C4039" s="112" t="s">
        <v>1443</v>
      </c>
      <c r="D4039" s="21">
        <f t="shared" si="126"/>
        <v>0</v>
      </c>
      <c r="E4039" s="24">
        <f t="shared" si="127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1708</v>
      </c>
      <c r="B4040" s="111" t="s">
        <v>18</v>
      </c>
      <c r="C4040" s="112" t="s">
        <v>19</v>
      </c>
      <c r="D4040" s="21">
        <f t="shared" si="126"/>
        <v>0</v>
      </c>
      <c r="E4040" s="24">
        <f t="shared" si="127"/>
        <v>0</v>
      </c>
      <c r="F4040" s="104"/>
      <c r="G4040" s="104"/>
      <c r="H4040" s="113"/>
      <c r="I4040" s="113"/>
      <c r="J4040" s="106"/>
      <c r="K4040" s="107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1708</v>
      </c>
      <c r="B4041" s="111" t="s">
        <v>20</v>
      </c>
      <c r="C4041" s="112" t="s">
        <v>21</v>
      </c>
      <c r="D4041" s="21">
        <f t="shared" si="126"/>
        <v>0</v>
      </c>
      <c r="E4041" s="24">
        <f t="shared" si="127"/>
        <v>0</v>
      </c>
      <c r="F4041" s="104"/>
      <c r="G4041" s="104"/>
      <c r="H4041" s="105"/>
      <c r="I4041" s="105"/>
      <c r="J4041" s="31"/>
      <c r="K4041" s="32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1708</v>
      </c>
      <c r="B4042" s="111" t="s">
        <v>22</v>
      </c>
      <c r="C4042" s="112" t="s">
        <v>1444</v>
      </c>
      <c r="D4042" s="21">
        <f t="shared" si="126"/>
        <v>0</v>
      </c>
      <c r="E4042" s="24">
        <f t="shared" si="127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1708</v>
      </c>
      <c r="B4043" s="111" t="s">
        <v>23</v>
      </c>
      <c r="C4043" s="112" t="s">
        <v>1696</v>
      </c>
      <c r="D4043" s="21">
        <f t="shared" si="126"/>
        <v>0</v>
      </c>
      <c r="E4043" s="24">
        <f t="shared" si="127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1708</v>
      </c>
      <c r="B4044" s="111" t="s">
        <v>24</v>
      </c>
      <c r="C4044" s="112" t="s">
        <v>1445</v>
      </c>
      <c r="D4044" s="21">
        <f t="shared" si="126"/>
        <v>0</v>
      </c>
      <c r="E4044" s="24">
        <f t="shared" si="127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1708</v>
      </c>
      <c r="B4045" s="111" t="s">
        <v>25</v>
      </c>
      <c r="C4045" s="112" t="s">
        <v>26</v>
      </c>
      <c r="D4045" s="21">
        <f t="shared" si="126"/>
        <v>5156986.12</v>
      </c>
      <c r="E4045" s="24">
        <f t="shared" si="127"/>
        <v>7542531.21</v>
      </c>
      <c r="F4045" s="104"/>
      <c r="G4045" s="104"/>
      <c r="H4045" s="113"/>
      <c r="I4045" s="113"/>
      <c r="J4045" s="106"/>
      <c r="K4045" s="107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1708</v>
      </c>
      <c r="B4046" s="111" t="s">
        <v>27</v>
      </c>
      <c r="C4046" s="112" t="s">
        <v>1446</v>
      </c>
      <c r="D4046" s="21">
        <f t="shared" si="126"/>
        <v>46889006.269999996</v>
      </c>
      <c r="E4046" s="24">
        <f t="shared" si="127"/>
        <v>44318289.560000002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31">
        <v>5156986.12</v>
      </c>
      <c r="K4046" s="32">
        <v>7542531.21</v>
      </c>
      <c r="L4046" s="105">
        <v>8111652.5099999998</v>
      </c>
      <c r="M4046" s="105">
        <v>6914510.6600000001</v>
      </c>
      <c r="N4046" s="106">
        <v>6968546.9900000002</v>
      </c>
      <c r="O4046" s="107">
        <v>7045944.4299999997</v>
      </c>
      <c r="P4046" s="113">
        <v>4197208.21</v>
      </c>
      <c r="Q4046" s="113">
        <v>5282815.3</v>
      </c>
      <c r="R4046" s="106">
        <v>1766146.33</v>
      </c>
      <c r="S4046" s="107">
        <v>3211926.58</v>
      </c>
      <c r="T4046" s="105">
        <v>3513265.12</v>
      </c>
      <c r="U4046" s="105">
        <v>5772691.8700000001</v>
      </c>
      <c r="V4046" s="106">
        <v>8902761.2799999993</v>
      </c>
      <c r="W4046" s="107">
        <v>9482908.0299999993</v>
      </c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1708</v>
      </c>
      <c r="B4047" s="111" t="s">
        <v>28</v>
      </c>
      <c r="C4047" s="112" t="s">
        <v>1447</v>
      </c>
      <c r="D4047" s="21">
        <f t="shared" si="126"/>
        <v>5617251.8600000003</v>
      </c>
      <c r="E4047" s="24">
        <f t="shared" si="127"/>
        <v>4664995.1100000003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>
        <v>135899.59</v>
      </c>
      <c r="K4047" s="107">
        <v>121104.01</v>
      </c>
      <c r="L4047" s="105">
        <v>2457894</v>
      </c>
      <c r="M4047" s="105">
        <v>1621393.13</v>
      </c>
      <c r="N4047" s="106">
        <v>1481843.95</v>
      </c>
      <c r="O4047" s="107">
        <v>1283300</v>
      </c>
      <c r="P4047" s="105">
        <v>59010</v>
      </c>
      <c r="Q4047" s="105">
        <v>12524.94</v>
      </c>
      <c r="R4047" s="106">
        <v>271096.05</v>
      </c>
      <c r="S4047" s="107">
        <v>891050</v>
      </c>
      <c r="T4047" s="105">
        <v>104033.5</v>
      </c>
      <c r="U4047" s="105">
        <v>154239.67000000001</v>
      </c>
      <c r="V4047" s="106">
        <v>47695.98</v>
      </c>
      <c r="W4047" s="107">
        <v>627736.17000000004</v>
      </c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1708</v>
      </c>
      <c r="B4048" s="111" t="s">
        <v>29</v>
      </c>
      <c r="C4048" s="112" t="s">
        <v>1448</v>
      </c>
      <c r="D4048" s="21">
        <f t="shared" si="126"/>
        <v>1873600.46</v>
      </c>
      <c r="E4048" s="24">
        <f t="shared" si="127"/>
        <v>291000</v>
      </c>
      <c r="F4048" s="104">
        <v>0</v>
      </c>
      <c r="G4048" s="104">
        <v>11100</v>
      </c>
      <c r="H4048" s="113">
        <v>120000</v>
      </c>
      <c r="I4048" s="113">
        <v>0</v>
      </c>
      <c r="J4048" s="106">
        <v>0</v>
      </c>
      <c r="K4048" s="107">
        <v>33600</v>
      </c>
      <c r="L4048" s="113">
        <v>53775</v>
      </c>
      <c r="M4048" s="113">
        <v>22200</v>
      </c>
      <c r="N4048" s="31">
        <v>0</v>
      </c>
      <c r="O4048" s="32">
        <v>11100</v>
      </c>
      <c r="P4048" s="105">
        <v>167250</v>
      </c>
      <c r="Q4048" s="105">
        <v>36000</v>
      </c>
      <c r="R4048" s="31">
        <v>0</v>
      </c>
      <c r="S4048" s="32">
        <v>27200</v>
      </c>
      <c r="T4048" s="113">
        <v>231000</v>
      </c>
      <c r="U4048" s="113">
        <v>29200</v>
      </c>
      <c r="V4048" s="31">
        <v>0</v>
      </c>
      <c r="W4048" s="32">
        <v>154200</v>
      </c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1708</v>
      </c>
      <c r="B4049" s="111" t="s">
        <v>30</v>
      </c>
      <c r="C4049" s="112" t="s">
        <v>1449</v>
      </c>
      <c r="D4049" s="21">
        <f t="shared" si="126"/>
        <v>36042.639999999999</v>
      </c>
      <c r="E4049" s="24">
        <f t="shared" si="127"/>
        <v>1306706.2</v>
      </c>
      <c r="F4049" s="104">
        <v>0</v>
      </c>
      <c r="G4049" s="104">
        <v>4930.74</v>
      </c>
      <c r="H4049" s="105">
        <v>0</v>
      </c>
      <c r="I4049" s="105">
        <v>0</v>
      </c>
      <c r="J4049" s="31">
        <v>1301575.46</v>
      </c>
      <c r="K4049" s="32">
        <v>0</v>
      </c>
      <c r="L4049" s="105">
        <v>0</v>
      </c>
      <c r="M4049" s="105">
        <v>0</v>
      </c>
      <c r="N4049" s="106">
        <v>0</v>
      </c>
      <c r="O4049" s="107">
        <v>492065.98</v>
      </c>
      <c r="P4049" s="113">
        <v>931.64</v>
      </c>
      <c r="Q4049" s="113">
        <v>683532.16</v>
      </c>
      <c r="R4049" s="106">
        <v>0</v>
      </c>
      <c r="S4049" s="107">
        <v>124781.57</v>
      </c>
      <c r="T4049" s="105">
        <v>0</v>
      </c>
      <c r="U4049" s="105">
        <v>1195.75</v>
      </c>
      <c r="V4049" s="106">
        <v>0</v>
      </c>
      <c r="W4049" s="107">
        <v>0</v>
      </c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1708</v>
      </c>
      <c r="B4050" s="111" t="s">
        <v>31</v>
      </c>
      <c r="C4050" s="112" t="s">
        <v>1661</v>
      </c>
      <c r="D4050" s="21">
        <f t="shared" si="126"/>
        <v>201091.65</v>
      </c>
      <c r="E4050" s="24">
        <f t="shared" si="127"/>
        <v>200751.13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>
        <v>35111</v>
      </c>
      <c r="K4050" s="107">
        <v>200</v>
      </c>
      <c r="L4050" s="105">
        <v>2551.15</v>
      </c>
      <c r="M4050" s="105">
        <v>0</v>
      </c>
      <c r="N4050" s="106">
        <v>1978.5</v>
      </c>
      <c r="O4050" s="107">
        <v>55000</v>
      </c>
      <c r="P4050" s="105">
        <v>17600</v>
      </c>
      <c r="Q4050" s="105">
        <v>55618.03</v>
      </c>
      <c r="R4050" s="106">
        <v>31000</v>
      </c>
      <c r="S4050" s="107">
        <v>68799.62</v>
      </c>
      <c r="T4050" s="105">
        <v>5000</v>
      </c>
      <c r="U4050" s="105">
        <v>555.35</v>
      </c>
      <c r="V4050" s="106">
        <v>17044</v>
      </c>
      <c r="W4050" s="107">
        <v>0</v>
      </c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1708</v>
      </c>
      <c r="B4051" s="111" t="s">
        <v>32</v>
      </c>
      <c r="C4051" s="112" t="s">
        <v>33</v>
      </c>
      <c r="D4051" s="21">
        <f t="shared" si="126"/>
        <v>0</v>
      </c>
      <c r="E4051" s="24">
        <f t="shared" si="127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1708</v>
      </c>
      <c r="B4052" s="111" t="s">
        <v>34</v>
      </c>
      <c r="C4052" s="112" t="s">
        <v>35</v>
      </c>
      <c r="D4052" s="21">
        <f t="shared" si="126"/>
        <v>105092</v>
      </c>
      <c r="E4052" s="24">
        <f t="shared" si="127"/>
        <v>24090</v>
      </c>
      <c r="F4052" s="104"/>
      <c r="G4052" s="104"/>
      <c r="H4052" s="113"/>
      <c r="I4052" s="113"/>
      <c r="J4052" s="106"/>
      <c r="K4052" s="107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1708</v>
      </c>
      <c r="B4053" s="111" t="s">
        <v>36</v>
      </c>
      <c r="C4053" s="112" t="s">
        <v>1450</v>
      </c>
      <c r="D4053" s="21">
        <f t="shared" si="126"/>
        <v>1148684</v>
      </c>
      <c r="E4053" s="24">
        <f t="shared" si="127"/>
        <v>147665</v>
      </c>
      <c r="F4053" s="104">
        <v>2072</v>
      </c>
      <c r="G4053" s="104">
        <v>79080</v>
      </c>
      <c r="H4053" s="105">
        <v>5960</v>
      </c>
      <c r="I4053" s="105">
        <v>68585</v>
      </c>
      <c r="J4053" s="31">
        <v>105092</v>
      </c>
      <c r="K4053" s="32">
        <v>24090</v>
      </c>
      <c r="L4053" s="105">
        <v>0</v>
      </c>
      <c r="M4053" s="105">
        <v>0</v>
      </c>
      <c r="N4053" s="106">
        <v>321300</v>
      </c>
      <c r="O4053" s="107">
        <v>0</v>
      </c>
      <c r="P4053" s="113">
        <v>0</v>
      </c>
      <c r="Q4053" s="113">
        <v>0</v>
      </c>
      <c r="R4053" s="106">
        <v>263600</v>
      </c>
      <c r="S4053" s="107">
        <v>0</v>
      </c>
      <c r="T4053" s="105">
        <v>285352</v>
      </c>
      <c r="U4053" s="105">
        <v>0</v>
      </c>
      <c r="V4053" s="106">
        <v>270400</v>
      </c>
      <c r="W4053" s="107">
        <v>0</v>
      </c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1708</v>
      </c>
      <c r="B4054" s="111" t="s">
        <v>37</v>
      </c>
      <c r="C4054" s="112" t="s">
        <v>1451</v>
      </c>
      <c r="D4054" s="21">
        <f t="shared" si="126"/>
        <v>120000</v>
      </c>
      <c r="E4054" s="24">
        <f t="shared" si="127"/>
        <v>120000</v>
      </c>
      <c r="F4054" s="104"/>
      <c r="G4054" s="104"/>
      <c r="H4054" s="113"/>
      <c r="I4054" s="113"/>
      <c r="J4054" s="106"/>
      <c r="K4054" s="107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1708</v>
      </c>
      <c r="B4055" s="111" t="s">
        <v>38</v>
      </c>
      <c r="C4055" s="112" t="s">
        <v>1452</v>
      </c>
      <c r="D4055" s="21">
        <f t="shared" si="126"/>
        <v>420000</v>
      </c>
      <c r="E4055" s="24">
        <f t="shared" si="127"/>
        <v>480000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>
        <v>120000</v>
      </c>
      <c r="K4055" s="32">
        <v>120000</v>
      </c>
      <c r="L4055" s="113">
        <v>60000</v>
      </c>
      <c r="M4055" s="113">
        <v>60000</v>
      </c>
      <c r="N4055" s="31">
        <v>60000</v>
      </c>
      <c r="O4055" s="32">
        <v>60000</v>
      </c>
      <c r="P4055" s="113">
        <v>60000</v>
      </c>
      <c r="Q4055" s="113">
        <v>60000</v>
      </c>
      <c r="R4055" s="31">
        <v>60000</v>
      </c>
      <c r="S4055" s="32">
        <v>60000</v>
      </c>
      <c r="T4055" s="113">
        <v>60000</v>
      </c>
      <c r="U4055" s="113">
        <v>60000</v>
      </c>
      <c r="V4055" s="31">
        <v>0</v>
      </c>
      <c r="W4055" s="32">
        <v>60000</v>
      </c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1708</v>
      </c>
      <c r="B4056" s="111" t="s">
        <v>39</v>
      </c>
      <c r="C4056" s="112" t="s">
        <v>1453</v>
      </c>
      <c r="D4056" s="21">
        <f t="shared" si="126"/>
        <v>0</v>
      </c>
      <c r="E4056" s="24">
        <f t="shared" si="127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1708</v>
      </c>
      <c r="B4057" s="111" t="s">
        <v>40</v>
      </c>
      <c r="C4057" s="112" t="s">
        <v>1454</v>
      </c>
      <c r="D4057" s="21">
        <f t="shared" si="126"/>
        <v>0</v>
      </c>
      <c r="E4057" s="24">
        <f t="shared" si="127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1708</v>
      </c>
      <c r="B4058" s="111" t="s">
        <v>1455</v>
      </c>
      <c r="C4058" s="112" t="s">
        <v>56</v>
      </c>
      <c r="D4058" s="21">
        <f t="shared" si="126"/>
        <v>0</v>
      </c>
      <c r="E4058" s="24">
        <f t="shared" si="127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1708</v>
      </c>
      <c r="B4059" s="111" t="s">
        <v>1456</v>
      </c>
      <c r="C4059" s="112" t="s">
        <v>58</v>
      </c>
      <c r="D4059" s="21">
        <f t="shared" si="126"/>
        <v>0</v>
      </c>
      <c r="E4059" s="24">
        <f t="shared" si="127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1708</v>
      </c>
      <c r="B4060" s="111" t="s">
        <v>1457</v>
      </c>
      <c r="C4060" s="112" t="s">
        <v>59</v>
      </c>
      <c r="D4060" s="21">
        <f t="shared" si="126"/>
        <v>0</v>
      </c>
      <c r="E4060" s="24">
        <f t="shared" si="127"/>
        <v>0</v>
      </c>
      <c r="F4060" s="104"/>
      <c r="G4060" s="104"/>
      <c r="H4060" s="105"/>
      <c r="I4060" s="105"/>
      <c r="J4060" s="31"/>
      <c r="K4060" s="32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1708</v>
      </c>
      <c r="B4061" s="111" t="s">
        <v>1458</v>
      </c>
      <c r="C4061" s="112" t="s">
        <v>61</v>
      </c>
      <c r="D4061" s="21">
        <f t="shared" si="126"/>
        <v>8950</v>
      </c>
      <c r="E4061" s="24">
        <f t="shared" si="127"/>
        <v>9450</v>
      </c>
      <c r="F4061" s="104"/>
      <c r="G4061" s="104"/>
      <c r="H4061" s="113"/>
      <c r="I4061" s="113"/>
      <c r="J4061" s="106"/>
      <c r="K4061" s="107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1708</v>
      </c>
      <c r="B4062" s="111" t="s">
        <v>1459</v>
      </c>
      <c r="C4062" s="112" t="s">
        <v>1460</v>
      </c>
      <c r="D4062" s="21">
        <f t="shared" si="126"/>
        <v>1645785</v>
      </c>
      <c r="E4062" s="24">
        <f t="shared" si="127"/>
        <v>1648635</v>
      </c>
      <c r="F4062" s="104">
        <v>9800</v>
      </c>
      <c r="G4062" s="104">
        <v>0</v>
      </c>
      <c r="H4062" s="105">
        <v>9450</v>
      </c>
      <c r="I4062" s="105">
        <v>27050</v>
      </c>
      <c r="J4062" s="31">
        <v>8950</v>
      </c>
      <c r="K4062" s="32">
        <v>9450</v>
      </c>
      <c r="L4062" s="105">
        <v>15150</v>
      </c>
      <c r="M4062" s="105">
        <v>20400</v>
      </c>
      <c r="N4062" s="106">
        <v>4500</v>
      </c>
      <c r="O4062" s="107">
        <v>0</v>
      </c>
      <c r="P4062" s="113">
        <v>2200</v>
      </c>
      <c r="Q4062" s="113">
        <v>0</v>
      </c>
      <c r="R4062" s="106">
        <v>11100</v>
      </c>
      <c r="S4062" s="107">
        <v>17700</v>
      </c>
      <c r="T4062" s="105">
        <v>9850</v>
      </c>
      <c r="U4062" s="105">
        <v>5700</v>
      </c>
      <c r="V4062" s="106">
        <v>5950</v>
      </c>
      <c r="W4062" s="107">
        <v>0</v>
      </c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1708</v>
      </c>
      <c r="B4063" s="111" t="s">
        <v>1461</v>
      </c>
      <c r="C4063" s="112" t="s">
        <v>67</v>
      </c>
      <c r="D4063" s="21">
        <f t="shared" si="126"/>
        <v>11735428</v>
      </c>
      <c r="E4063" s="24">
        <f t="shared" si="127"/>
        <v>11984242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106">
        <v>1577785</v>
      </c>
      <c r="K4063" s="107">
        <v>1577785</v>
      </c>
      <c r="L4063" s="113">
        <v>1282139</v>
      </c>
      <c r="M4063" s="113">
        <v>1282139</v>
      </c>
      <c r="N4063" s="31">
        <v>1343493</v>
      </c>
      <c r="O4063" s="32">
        <v>1343493</v>
      </c>
      <c r="P4063" s="105">
        <v>1637436</v>
      </c>
      <c r="Q4063" s="105">
        <v>1637436</v>
      </c>
      <c r="R4063" s="31">
        <v>1223107</v>
      </c>
      <c r="S4063" s="32">
        <v>1223107</v>
      </c>
      <c r="T4063" s="113">
        <v>1049622</v>
      </c>
      <c r="U4063" s="113">
        <v>1049622</v>
      </c>
      <c r="V4063" s="31">
        <v>1318271</v>
      </c>
      <c r="W4063" s="32">
        <v>1318271</v>
      </c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1708</v>
      </c>
      <c r="B4064" s="111" t="s">
        <v>1462</v>
      </c>
      <c r="C4064" s="112" t="s">
        <v>1463</v>
      </c>
      <c r="D4064" s="21">
        <f t="shared" si="126"/>
        <v>6220797</v>
      </c>
      <c r="E4064" s="24">
        <f t="shared" si="127"/>
        <v>4767218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>
        <v>836207</v>
      </c>
      <c r="K4064" s="32">
        <v>1085021</v>
      </c>
      <c r="L4064" s="113">
        <v>680549</v>
      </c>
      <c r="M4064" s="113">
        <v>771417</v>
      </c>
      <c r="N4064" s="31">
        <v>610413</v>
      </c>
      <c r="O4064" s="32">
        <v>762006</v>
      </c>
      <c r="P4064" s="113">
        <v>900573</v>
      </c>
      <c r="Q4064" s="113">
        <v>654282</v>
      </c>
      <c r="R4064" s="31">
        <v>655756</v>
      </c>
      <c r="S4064" s="32">
        <v>628385</v>
      </c>
      <c r="T4064" s="113">
        <v>565324</v>
      </c>
      <c r="U4064" s="113">
        <v>587503</v>
      </c>
      <c r="V4064" s="31">
        <v>949532</v>
      </c>
      <c r="W4064" s="32">
        <v>662039</v>
      </c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1708</v>
      </c>
      <c r="B4065" s="111" t="s">
        <v>1464</v>
      </c>
      <c r="C4065" s="112" t="s">
        <v>1465</v>
      </c>
      <c r="D4065" s="21">
        <f t="shared" si="126"/>
        <v>125895</v>
      </c>
      <c r="E4065" s="24">
        <f t="shared" si="127"/>
        <v>125895</v>
      </c>
      <c r="F4065" s="104">
        <v>13095</v>
      </c>
      <c r="G4065" s="104">
        <v>13095</v>
      </c>
      <c r="H4065" s="113">
        <v>8048</v>
      </c>
      <c r="I4065" s="113">
        <v>8048</v>
      </c>
      <c r="J4065" s="31">
        <v>10486</v>
      </c>
      <c r="K4065" s="32">
        <v>10486</v>
      </c>
      <c r="L4065" s="113">
        <v>5058</v>
      </c>
      <c r="M4065" s="113">
        <v>5058</v>
      </c>
      <c r="N4065" s="31">
        <v>11986</v>
      </c>
      <c r="O4065" s="32">
        <v>11986</v>
      </c>
      <c r="P4065" s="113">
        <v>18341</v>
      </c>
      <c r="Q4065" s="113">
        <v>18341</v>
      </c>
      <c r="R4065" s="31">
        <v>22536</v>
      </c>
      <c r="S4065" s="32">
        <v>22536</v>
      </c>
      <c r="T4065" s="113">
        <v>22478</v>
      </c>
      <c r="U4065" s="113">
        <v>22478</v>
      </c>
      <c r="V4065" s="31">
        <v>24353</v>
      </c>
      <c r="W4065" s="32">
        <v>24353</v>
      </c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1708</v>
      </c>
      <c r="B4066" s="111" t="s">
        <v>1466</v>
      </c>
      <c r="C4066" s="112" t="s">
        <v>1467</v>
      </c>
      <c r="D4066" s="21">
        <f t="shared" si="126"/>
        <v>88638</v>
      </c>
      <c r="E4066" s="24">
        <f t="shared" si="127"/>
        <v>75457</v>
      </c>
      <c r="F4066" s="104"/>
      <c r="G4066" s="104"/>
      <c r="H4066" s="105"/>
      <c r="I4066" s="105"/>
      <c r="J4066" s="31"/>
      <c r="K4066" s="32"/>
      <c r="L4066" s="105"/>
      <c r="M4066" s="105"/>
      <c r="N4066" s="106"/>
      <c r="O4066" s="107"/>
      <c r="P4066" s="113">
        <v>3824</v>
      </c>
      <c r="Q4066" s="113">
        <v>0</v>
      </c>
      <c r="R4066" s="106">
        <v>4934</v>
      </c>
      <c r="S4066" s="107">
        <v>0</v>
      </c>
      <c r="T4066" s="105">
        <v>5625</v>
      </c>
      <c r="U4066" s="105">
        <v>426</v>
      </c>
      <c r="V4066" s="106">
        <v>495</v>
      </c>
      <c r="W4066" s="107">
        <v>1271</v>
      </c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1708</v>
      </c>
      <c r="B4067" s="111" t="s">
        <v>1468</v>
      </c>
      <c r="C4067" s="112" t="s">
        <v>68</v>
      </c>
      <c r="D4067" s="21">
        <f t="shared" si="126"/>
        <v>564174.44999999995</v>
      </c>
      <c r="E4067" s="24">
        <f t="shared" si="127"/>
        <v>562137.44999999995</v>
      </c>
      <c r="F4067" s="104">
        <v>9987</v>
      </c>
      <c r="G4067" s="104">
        <v>9987</v>
      </c>
      <c r="H4067" s="113">
        <v>32146</v>
      </c>
      <c r="I4067" s="113">
        <v>32146</v>
      </c>
      <c r="J4067" s="106">
        <v>73760</v>
      </c>
      <c r="K4067" s="107">
        <v>73760</v>
      </c>
      <c r="L4067" s="113">
        <v>66161</v>
      </c>
      <c r="M4067" s="113">
        <v>66161</v>
      </c>
      <c r="N4067" s="31">
        <v>64280</v>
      </c>
      <c r="O4067" s="32">
        <v>64280</v>
      </c>
      <c r="P4067" s="105">
        <v>89658</v>
      </c>
      <c r="Q4067" s="105">
        <v>89658</v>
      </c>
      <c r="R4067" s="31">
        <v>68091</v>
      </c>
      <c r="S4067" s="32">
        <v>68091</v>
      </c>
      <c r="T4067" s="113">
        <v>91681</v>
      </c>
      <c r="U4067" s="113">
        <v>91681</v>
      </c>
      <c r="V4067" s="31">
        <v>88747</v>
      </c>
      <c r="W4067" s="32">
        <v>88747</v>
      </c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1708</v>
      </c>
      <c r="B4068" s="111" t="s">
        <v>1469</v>
      </c>
      <c r="C4068" s="112" t="s">
        <v>1470</v>
      </c>
      <c r="D4068" s="21">
        <f t="shared" si="126"/>
        <v>232825.9</v>
      </c>
      <c r="E4068" s="24">
        <f t="shared" si="127"/>
        <v>215216.9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31">
        <v>53423.45</v>
      </c>
      <c r="K4068" s="32">
        <v>51386.45</v>
      </c>
      <c r="L4068" s="105">
        <v>22870</v>
      </c>
      <c r="M4068" s="105">
        <v>26844</v>
      </c>
      <c r="N4068" s="106">
        <v>29342</v>
      </c>
      <c r="O4068" s="107">
        <v>25744</v>
      </c>
      <c r="P4068" s="113">
        <v>46751</v>
      </c>
      <c r="Q4068" s="113">
        <v>45194</v>
      </c>
      <c r="R4068" s="106">
        <v>15822</v>
      </c>
      <c r="S4068" s="107">
        <v>11663</v>
      </c>
      <c r="T4068" s="105">
        <v>34368</v>
      </c>
      <c r="U4068" s="105">
        <v>37646</v>
      </c>
      <c r="V4068" s="106">
        <v>36818</v>
      </c>
      <c r="W4068" s="107">
        <v>31796</v>
      </c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1708</v>
      </c>
      <c r="B4069" s="111" t="s">
        <v>1471</v>
      </c>
      <c r="C4069" s="112" t="s">
        <v>1472</v>
      </c>
      <c r="D4069" s="21">
        <f t="shared" si="126"/>
        <v>153776.25</v>
      </c>
      <c r="E4069" s="24">
        <f t="shared" si="127"/>
        <v>160566.25</v>
      </c>
      <c r="F4069" s="104">
        <v>13934</v>
      </c>
      <c r="G4069" s="104">
        <v>0</v>
      </c>
      <c r="H4069" s="105">
        <v>23900</v>
      </c>
      <c r="I4069" s="105">
        <v>29537</v>
      </c>
      <c r="J4069" s="106">
        <v>19091</v>
      </c>
      <c r="K4069" s="107">
        <v>16404</v>
      </c>
      <c r="L4069" s="105">
        <v>9900</v>
      </c>
      <c r="M4069" s="105">
        <v>24987</v>
      </c>
      <c r="N4069" s="106">
        <v>13300</v>
      </c>
      <c r="O4069" s="107">
        <v>13300</v>
      </c>
      <c r="P4069" s="105">
        <v>10320</v>
      </c>
      <c r="Q4069" s="105">
        <v>10320</v>
      </c>
      <c r="R4069" s="106">
        <v>9200</v>
      </c>
      <c r="S4069" s="107">
        <v>5583</v>
      </c>
      <c r="T4069" s="105">
        <v>4704</v>
      </c>
      <c r="U4069" s="105">
        <v>4704</v>
      </c>
      <c r="V4069" s="106">
        <v>68518.25</v>
      </c>
      <c r="W4069" s="107">
        <v>72135.25</v>
      </c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1708</v>
      </c>
      <c r="B4070" s="111" t="s">
        <v>1473</v>
      </c>
      <c r="C4070" s="112" t="s">
        <v>1474</v>
      </c>
      <c r="D4070" s="21">
        <f t="shared" si="126"/>
        <v>0</v>
      </c>
      <c r="E4070" s="24">
        <f t="shared" si="127"/>
        <v>0</v>
      </c>
      <c r="F4070" s="104"/>
      <c r="G4070" s="104"/>
      <c r="H4070" s="113"/>
      <c r="I4070" s="113"/>
      <c r="J4070" s="106"/>
      <c r="K4070" s="107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1708</v>
      </c>
      <c r="B4071" s="111" t="s">
        <v>1475</v>
      </c>
      <c r="C4071" s="112" t="s">
        <v>1476</v>
      </c>
      <c r="D4071" s="21">
        <f t="shared" si="126"/>
        <v>26900</v>
      </c>
      <c r="E4071" s="24">
        <f t="shared" si="127"/>
        <v>26900</v>
      </c>
      <c r="F4071" s="104"/>
      <c r="G4071" s="104"/>
      <c r="H4071" s="105"/>
      <c r="I4071" s="105"/>
      <c r="J4071" s="31"/>
      <c r="K4071" s="32"/>
      <c r="L4071" s="105"/>
      <c r="M4071" s="105"/>
      <c r="N4071" s="106"/>
      <c r="O4071" s="107"/>
      <c r="P4071" s="113"/>
      <c r="Q4071" s="113"/>
      <c r="R4071" s="106"/>
      <c r="S4071" s="107"/>
      <c r="T4071" s="105">
        <v>3800</v>
      </c>
      <c r="U4071" s="105">
        <v>3800</v>
      </c>
      <c r="V4071" s="106">
        <v>23100</v>
      </c>
      <c r="W4071" s="107">
        <v>23100</v>
      </c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1708</v>
      </c>
      <c r="B4072" s="111" t="s">
        <v>1477</v>
      </c>
      <c r="C4072" s="112" t="s">
        <v>1478</v>
      </c>
      <c r="D4072" s="21">
        <f t="shared" si="126"/>
        <v>100523.5</v>
      </c>
      <c r="E4072" s="24">
        <f t="shared" si="127"/>
        <v>33851.82</v>
      </c>
      <c r="F4072" s="104"/>
      <c r="G4072" s="104"/>
      <c r="H4072" s="113"/>
      <c r="I4072" s="113"/>
      <c r="J4072" s="106"/>
      <c r="K4072" s="107"/>
      <c r="L4072" s="113"/>
      <c r="M4072" s="113"/>
      <c r="N4072" s="31"/>
      <c r="O4072" s="32"/>
      <c r="P4072" s="105"/>
      <c r="Q4072" s="105"/>
      <c r="R4072" s="31">
        <v>1707</v>
      </c>
      <c r="S4072" s="32">
        <v>1707</v>
      </c>
      <c r="T4072" s="113">
        <v>2229</v>
      </c>
      <c r="U4072" s="113">
        <v>2229</v>
      </c>
      <c r="V4072" s="31">
        <v>28812</v>
      </c>
      <c r="W4072" s="32">
        <v>28812</v>
      </c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1708</v>
      </c>
      <c r="B4073" s="111" t="s">
        <v>1479</v>
      </c>
      <c r="C4073" s="112" t="s">
        <v>1480</v>
      </c>
      <c r="D4073" s="21">
        <f t="shared" si="126"/>
        <v>547622</v>
      </c>
      <c r="E4073" s="24">
        <f t="shared" si="127"/>
        <v>872219.78999999992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31">
        <v>67775.5</v>
      </c>
      <c r="K4073" s="32">
        <v>1103.82</v>
      </c>
      <c r="L4073" s="105">
        <v>73280</v>
      </c>
      <c r="M4073" s="105">
        <v>0</v>
      </c>
      <c r="N4073" s="106">
        <v>52649</v>
      </c>
      <c r="O4073" s="107">
        <v>0</v>
      </c>
      <c r="P4073" s="113">
        <v>53518.5</v>
      </c>
      <c r="Q4073" s="113">
        <v>387089.66</v>
      </c>
      <c r="R4073" s="106">
        <v>66130.5</v>
      </c>
      <c r="S4073" s="107">
        <v>261656.07</v>
      </c>
      <c r="T4073" s="105">
        <v>49238.5</v>
      </c>
      <c r="U4073" s="105">
        <v>137314.1</v>
      </c>
      <c r="V4073" s="106">
        <v>65551.5</v>
      </c>
      <c r="W4073" s="107">
        <v>75690.86</v>
      </c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1708</v>
      </c>
      <c r="B4074" s="111" t="s">
        <v>1481</v>
      </c>
      <c r="C4074" s="112" t="s">
        <v>1482</v>
      </c>
      <c r="D4074" s="21">
        <f t="shared" si="126"/>
        <v>233020.5</v>
      </c>
      <c r="E4074" s="24">
        <f t="shared" si="127"/>
        <v>380063.55</v>
      </c>
      <c r="F4074" s="104">
        <v>45266.5</v>
      </c>
      <c r="G4074" s="104">
        <v>0</v>
      </c>
      <c r="H4074" s="105">
        <v>32277.5</v>
      </c>
      <c r="I4074" s="105">
        <v>0</v>
      </c>
      <c r="J4074" s="106">
        <v>23284</v>
      </c>
      <c r="K4074" s="107">
        <v>0</v>
      </c>
      <c r="L4074" s="105">
        <v>22341.5</v>
      </c>
      <c r="M4074" s="105">
        <v>0</v>
      </c>
      <c r="N4074" s="106">
        <v>18645</v>
      </c>
      <c r="O4074" s="107">
        <v>0</v>
      </c>
      <c r="P4074" s="105">
        <v>32052.5</v>
      </c>
      <c r="Q4074" s="105">
        <v>214951.67</v>
      </c>
      <c r="R4074" s="106">
        <v>15053.5</v>
      </c>
      <c r="S4074" s="107">
        <v>101997.44</v>
      </c>
      <c r="T4074" s="105">
        <v>40414</v>
      </c>
      <c r="U4074" s="105">
        <v>59612.44</v>
      </c>
      <c r="V4074" s="106">
        <v>26970</v>
      </c>
      <c r="W4074" s="107">
        <v>0</v>
      </c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1708</v>
      </c>
      <c r="B4075" s="111" t="s">
        <v>1483</v>
      </c>
      <c r="C4075" s="112" t="s">
        <v>1484</v>
      </c>
      <c r="D4075" s="21">
        <f t="shared" si="126"/>
        <v>17334</v>
      </c>
      <c r="E4075" s="24">
        <f t="shared" si="127"/>
        <v>25137.5</v>
      </c>
      <c r="F4075" s="104">
        <v>0</v>
      </c>
      <c r="G4075" s="104">
        <v>0</v>
      </c>
      <c r="H4075" s="105">
        <v>0</v>
      </c>
      <c r="I4075" s="105">
        <v>0</v>
      </c>
      <c r="J4075" s="106">
        <v>0</v>
      </c>
      <c r="K4075" s="107">
        <v>3502</v>
      </c>
      <c r="L4075" s="105">
        <v>0</v>
      </c>
      <c r="M4075" s="105">
        <v>1027.5</v>
      </c>
      <c r="N4075" s="106">
        <v>0</v>
      </c>
      <c r="O4075" s="107">
        <v>0</v>
      </c>
      <c r="P4075" s="105">
        <v>0</v>
      </c>
      <c r="Q4075" s="105">
        <v>0</v>
      </c>
      <c r="R4075" s="106">
        <v>0</v>
      </c>
      <c r="S4075" s="107">
        <v>0</v>
      </c>
      <c r="T4075" s="105">
        <v>0</v>
      </c>
      <c r="U4075" s="105">
        <v>0</v>
      </c>
      <c r="V4075" s="106">
        <v>3526.5</v>
      </c>
      <c r="W4075" s="107">
        <v>3526.5</v>
      </c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1708</v>
      </c>
      <c r="B4076" s="111" t="s">
        <v>1485</v>
      </c>
      <c r="C4076" s="112" t="s">
        <v>1486</v>
      </c>
      <c r="D4076" s="21">
        <f t="shared" si="126"/>
        <v>78163</v>
      </c>
      <c r="E4076" s="24">
        <f t="shared" si="127"/>
        <v>62608.5</v>
      </c>
      <c r="F4076" s="104">
        <v>16916.5</v>
      </c>
      <c r="G4076" s="104">
        <v>5493</v>
      </c>
      <c r="H4076" s="113">
        <v>8003.5</v>
      </c>
      <c r="I4076" s="113">
        <v>0</v>
      </c>
      <c r="J4076" s="106">
        <v>13807.5</v>
      </c>
      <c r="K4076" s="107">
        <v>20583.5</v>
      </c>
      <c r="L4076" s="113">
        <v>0</v>
      </c>
      <c r="M4076" s="113">
        <v>13807.5</v>
      </c>
      <c r="N4076" s="31">
        <v>7181</v>
      </c>
      <c r="O4076" s="32">
        <v>0</v>
      </c>
      <c r="P4076" s="105">
        <v>0</v>
      </c>
      <c r="Q4076" s="105">
        <v>9051</v>
      </c>
      <c r="R4076" s="31">
        <v>16374</v>
      </c>
      <c r="S4076" s="32">
        <v>0</v>
      </c>
      <c r="T4076" s="113">
        <v>6466</v>
      </c>
      <c r="U4076" s="113">
        <v>18840.5</v>
      </c>
      <c r="V4076" s="31">
        <v>7672</v>
      </c>
      <c r="W4076" s="32">
        <v>2256.5</v>
      </c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1708</v>
      </c>
      <c r="B4077" s="111" t="s">
        <v>1487</v>
      </c>
      <c r="C4077" s="112" t="s">
        <v>1488</v>
      </c>
      <c r="D4077" s="21">
        <f t="shared" si="126"/>
        <v>112487.5</v>
      </c>
      <c r="E4077" s="24">
        <f t="shared" si="127"/>
        <v>99095.5</v>
      </c>
      <c r="F4077" s="104">
        <v>14705</v>
      </c>
      <c r="G4077" s="104">
        <v>14150</v>
      </c>
      <c r="H4077" s="105">
        <v>13062</v>
      </c>
      <c r="I4077" s="105">
        <v>16380</v>
      </c>
      <c r="J4077" s="31">
        <v>15550</v>
      </c>
      <c r="K4077" s="32">
        <v>13160</v>
      </c>
      <c r="L4077" s="105">
        <v>13490</v>
      </c>
      <c r="M4077" s="105">
        <v>11930</v>
      </c>
      <c r="N4077" s="106">
        <v>11281</v>
      </c>
      <c r="O4077" s="107">
        <v>7200</v>
      </c>
      <c r="P4077" s="113">
        <v>11130</v>
      </c>
      <c r="Q4077" s="113">
        <v>5935</v>
      </c>
      <c r="R4077" s="106">
        <v>9485</v>
      </c>
      <c r="S4077" s="107">
        <v>26541</v>
      </c>
      <c r="T4077" s="105">
        <v>4700</v>
      </c>
      <c r="U4077" s="105">
        <v>11657</v>
      </c>
      <c r="V4077" s="106">
        <v>14051</v>
      </c>
      <c r="W4077" s="107">
        <v>3140</v>
      </c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1708</v>
      </c>
      <c r="B4078" s="111" t="s">
        <v>1489</v>
      </c>
      <c r="C4078" s="112" t="s">
        <v>70</v>
      </c>
      <c r="D4078" s="21">
        <f t="shared" si="126"/>
        <v>51650</v>
      </c>
      <c r="E4078" s="24">
        <f t="shared" si="127"/>
        <v>43864.5</v>
      </c>
      <c r="F4078" s="104">
        <v>5493</v>
      </c>
      <c r="G4078" s="104">
        <v>0</v>
      </c>
      <c r="H4078" s="113">
        <v>0</v>
      </c>
      <c r="I4078" s="113">
        <v>0</v>
      </c>
      <c r="J4078" s="106">
        <v>20583.5</v>
      </c>
      <c r="K4078" s="107">
        <v>2162.5</v>
      </c>
      <c r="L4078" s="113">
        <v>13807.5</v>
      </c>
      <c r="M4078" s="113">
        <v>6282.5</v>
      </c>
      <c r="N4078" s="31">
        <v>0</v>
      </c>
      <c r="O4078" s="32">
        <v>8003.5</v>
      </c>
      <c r="P4078" s="105">
        <v>4714.5</v>
      </c>
      <c r="Q4078" s="105">
        <v>0</v>
      </c>
      <c r="R4078" s="31">
        <v>0</v>
      </c>
      <c r="S4078" s="32">
        <v>0</v>
      </c>
      <c r="T4078" s="113">
        <v>18840.5</v>
      </c>
      <c r="U4078" s="113">
        <v>29578.5</v>
      </c>
      <c r="V4078" s="31">
        <v>2256.5</v>
      </c>
      <c r="W4078" s="32">
        <v>0</v>
      </c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1708</v>
      </c>
      <c r="B4079" s="111" t="s">
        <v>1490</v>
      </c>
      <c r="C4079" s="112" t="s">
        <v>1491</v>
      </c>
      <c r="D4079" s="21">
        <f t="shared" si="126"/>
        <v>8751</v>
      </c>
      <c r="E4079" s="24">
        <f t="shared" si="127"/>
        <v>0</v>
      </c>
      <c r="F4079" s="104"/>
      <c r="G4079" s="104"/>
      <c r="H4079" s="113">
        <v>3143</v>
      </c>
      <c r="I4079" s="113">
        <v>0</v>
      </c>
      <c r="J4079" s="31">
        <v>6538</v>
      </c>
      <c r="K4079" s="32">
        <v>0</v>
      </c>
      <c r="L4079" s="113">
        <v>2348.5</v>
      </c>
      <c r="M4079" s="113">
        <v>0</v>
      </c>
      <c r="N4079" s="31">
        <v>1159</v>
      </c>
      <c r="O4079" s="32">
        <v>0</v>
      </c>
      <c r="P4079" s="113">
        <v>2100.5</v>
      </c>
      <c r="Q4079" s="113">
        <v>0</v>
      </c>
      <c r="R4079" s="31">
        <v>0</v>
      </c>
      <c r="S4079" s="32">
        <v>0</v>
      </c>
      <c r="T4079" s="113">
        <v>0</v>
      </c>
      <c r="U4079" s="113">
        <v>0</v>
      </c>
      <c r="V4079" s="31">
        <v>0</v>
      </c>
      <c r="W4079" s="32">
        <v>0</v>
      </c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1708</v>
      </c>
      <c r="B4080" s="111" t="s">
        <v>1492</v>
      </c>
      <c r="C4080" s="112" t="s">
        <v>1493</v>
      </c>
      <c r="D4080" s="21">
        <f t="shared" si="126"/>
        <v>186666.5</v>
      </c>
      <c r="E4080" s="24">
        <f t="shared" si="127"/>
        <v>192570.5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1708</v>
      </c>
      <c r="B4081" s="111" t="s">
        <v>1494</v>
      </c>
      <c r="C4081" s="112" t="s">
        <v>71</v>
      </c>
      <c r="D4081" s="21">
        <f t="shared" si="126"/>
        <v>1454704.8</v>
      </c>
      <c r="E4081" s="24">
        <f t="shared" si="127"/>
        <v>1564195.37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>
        <v>186666.5</v>
      </c>
      <c r="K4081" s="32">
        <v>192570.5</v>
      </c>
      <c r="L4081" s="113">
        <v>159856</v>
      </c>
      <c r="M4081" s="113">
        <v>180401</v>
      </c>
      <c r="N4081" s="31">
        <v>143851</v>
      </c>
      <c r="O4081" s="32">
        <v>182084</v>
      </c>
      <c r="P4081" s="113">
        <v>168190</v>
      </c>
      <c r="Q4081" s="113">
        <v>79351.5</v>
      </c>
      <c r="R4081" s="31">
        <v>168759.5</v>
      </c>
      <c r="S4081" s="32">
        <v>145588.5</v>
      </c>
      <c r="T4081" s="113">
        <v>127424.5</v>
      </c>
      <c r="U4081" s="113">
        <v>0</v>
      </c>
      <c r="V4081" s="31">
        <v>150238</v>
      </c>
      <c r="W4081" s="32">
        <v>334835.5</v>
      </c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1708</v>
      </c>
      <c r="B4082" s="111" t="s">
        <v>1495</v>
      </c>
      <c r="C4082" s="112" t="s">
        <v>1496</v>
      </c>
      <c r="D4082" s="21">
        <f t="shared" si="126"/>
        <v>537733.36</v>
      </c>
      <c r="E4082" s="24">
        <f t="shared" si="127"/>
        <v>545896.6100000001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>
        <v>142271.29999999999</v>
      </c>
      <c r="K4082" s="32">
        <v>93941.87</v>
      </c>
      <c r="L4082" s="113">
        <v>34226</v>
      </c>
      <c r="M4082" s="113">
        <v>78882.12</v>
      </c>
      <c r="N4082" s="31">
        <v>57416.5</v>
      </c>
      <c r="O4082" s="32">
        <v>147507.74</v>
      </c>
      <c r="P4082" s="113">
        <v>77413.5</v>
      </c>
      <c r="Q4082" s="113">
        <v>5726.09</v>
      </c>
      <c r="R4082" s="31">
        <v>36447</v>
      </c>
      <c r="S4082" s="32">
        <v>32175.21</v>
      </c>
      <c r="T4082" s="113">
        <v>49457.36</v>
      </c>
      <c r="U4082" s="113">
        <v>145373.45000000001</v>
      </c>
      <c r="V4082" s="31">
        <v>67923.5</v>
      </c>
      <c r="W4082" s="32">
        <v>9414.25</v>
      </c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1708</v>
      </c>
      <c r="B4083" s="111" t="s">
        <v>1497</v>
      </c>
      <c r="C4083" s="112" t="s">
        <v>1498</v>
      </c>
      <c r="D4083" s="21">
        <f t="shared" si="126"/>
        <v>63240</v>
      </c>
      <c r="E4083" s="24">
        <f t="shared" si="127"/>
        <v>63240</v>
      </c>
      <c r="F4083" s="104">
        <v>3575</v>
      </c>
      <c r="G4083" s="104">
        <v>3575</v>
      </c>
      <c r="H4083" s="113">
        <v>8408</v>
      </c>
      <c r="I4083" s="113">
        <v>8408</v>
      </c>
      <c r="J4083" s="31">
        <v>14553</v>
      </c>
      <c r="K4083" s="32">
        <v>14553</v>
      </c>
      <c r="L4083" s="113">
        <v>5081</v>
      </c>
      <c r="M4083" s="113">
        <v>5081</v>
      </c>
      <c r="N4083" s="31">
        <v>8317</v>
      </c>
      <c r="O4083" s="32">
        <v>8317</v>
      </c>
      <c r="P4083" s="113">
        <v>13690</v>
      </c>
      <c r="Q4083" s="113">
        <v>13690</v>
      </c>
      <c r="R4083" s="31">
        <v>7751</v>
      </c>
      <c r="S4083" s="32">
        <v>7751</v>
      </c>
      <c r="T4083" s="113">
        <v>7807</v>
      </c>
      <c r="U4083" s="113">
        <v>7807</v>
      </c>
      <c r="V4083" s="31">
        <v>8611</v>
      </c>
      <c r="W4083" s="32">
        <v>8611</v>
      </c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1708</v>
      </c>
      <c r="B4084" s="111" t="s">
        <v>1499</v>
      </c>
      <c r="C4084" s="112" t="s">
        <v>1500</v>
      </c>
      <c r="D4084" s="21">
        <f t="shared" si="126"/>
        <v>16894</v>
      </c>
      <c r="E4084" s="24">
        <f t="shared" si="127"/>
        <v>16894</v>
      </c>
      <c r="F4084" s="104"/>
      <c r="G4084" s="104"/>
      <c r="H4084" s="113">
        <v>1113</v>
      </c>
      <c r="I4084" s="113">
        <v>1113</v>
      </c>
      <c r="J4084" s="31"/>
      <c r="K4084" s="32"/>
      <c r="L4084" s="113">
        <v>3286</v>
      </c>
      <c r="M4084" s="113">
        <v>3286</v>
      </c>
      <c r="N4084" s="31">
        <v>993</v>
      </c>
      <c r="O4084" s="32">
        <v>993</v>
      </c>
      <c r="P4084" s="113"/>
      <c r="Q4084" s="113"/>
      <c r="R4084" s="31">
        <v>1083</v>
      </c>
      <c r="S4084" s="32">
        <v>1083</v>
      </c>
      <c r="T4084" s="113">
        <v>5250</v>
      </c>
      <c r="U4084" s="113">
        <v>5250</v>
      </c>
      <c r="V4084" s="31">
        <v>5169</v>
      </c>
      <c r="W4084" s="32">
        <v>5169</v>
      </c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1708</v>
      </c>
      <c r="B4085" s="111" t="s">
        <v>1501</v>
      </c>
      <c r="C4085" s="112" t="s">
        <v>1502</v>
      </c>
      <c r="D4085" s="21">
        <f t="shared" si="126"/>
        <v>500</v>
      </c>
      <c r="E4085" s="24">
        <f t="shared" si="127"/>
        <v>130</v>
      </c>
      <c r="F4085" s="104">
        <v>0</v>
      </c>
      <c r="G4085" s="104">
        <v>130</v>
      </c>
      <c r="H4085" s="105"/>
      <c r="I4085" s="105"/>
      <c r="J4085" s="31"/>
      <c r="K4085" s="32"/>
      <c r="L4085" s="105"/>
      <c r="M4085" s="105"/>
      <c r="N4085" s="106"/>
      <c r="O4085" s="107"/>
      <c r="P4085" s="113"/>
      <c r="Q4085" s="113"/>
      <c r="R4085" s="106"/>
      <c r="S4085" s="107"/>
      <c r="T4085" s="105">
        <v>500</v>
      </c>
      <c r="U4085" s="105">
        <v>0</v>
      </c>
      <c r="V4085" s="106">
        <v>0</v>
      </c>
      <c r="W4085" s="107">
        <v>0</v>
      </c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1708</v>
      </c>
      <c r="B4086" s="111" t="s">
        <v>1503</v>
      </c>
      <c r="C4086" s="112" t="s">
        <v>1504</v>
      </c>
      <c r="D4086" s="21">
        <f t="shared" si="126"/>
        <v>0</v>
      </c>
      <c r="E4086" s="24">
        <f t="shared" si="12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1708</v>
      </c>
      <c r="B4087" s="111" t="s">
        <v>1505</v>
      </c>
      <c r="C4087" s="112" t="s">
        <v>1662</v>
      </c>
      <c r="D4087" s="21">
        <f t="shared" si="126"/>
        <v>0</v>
      </c>
      <c r="E4087" s="24">
        <f t="shared" si="12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1708</v>
      </c>
      <c r="B4088" s="111" t="s">
        <v>1506</v>
      </c>
      <c r="C4088" s="112" t="s">
        <v>1507</v>
      </c>
      <c r="D4088" s="21">
        <f t="shared" si="126"/>
        <v>8152</v>
      </c>
      <c r="E4088" s="24">
        <f t="shared" si="127"/>
        <v>8152</v>
      </c>
      <c r="F4088" s="104"/>
      <c r="G4088" s="104"/>
      <c r="H4088" s="113"/>
      <c r="I4088" s="113"/>
      <c r="J4088" s="106"/>
      <c r="K4088" s="107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1708</v>
      </c>
      <c r="B4089" s="111" t="s">
        <v>1508</v>
      </c>
      <c r="C4089" s="112" t="s">
        <v>1509</v>
      </c>
      <c r="D4089" s="21">
        <f t="shared" si="126"/>
        <v>82755</v>
      </c>
      <c r="E4089" s="24">
        <f t="shared" si="127"/>
        <v>82755</v>
      </c>
      <c r="F4089" s="104">
        <v>11390</v>
      </c>
      <c r="G4089" s="104">
        <v>11390</v>
      </c>
      <c r="H4089" s="105">
        <v>12222</v>
      </c>
      <c r="I4089" s="105">
        <v>12222</v>
      </c>
      <c r="J4089" s="31">
        <v>8152</v>
      </c>
      <c r="K4089" s="32">
        <v>8152</v>
      </c>
      <c r="L4089" s="105">
        <v>9904</v>
      </c>
      <c r="M4089" s="105">
        <v>9904</v>
      </c>
      <c r="N4089" s="106">
        <v>11451</v>
      </c>
      <c r="O4089" s="107">
        <v>11451</v>
      </c>
      <c r="P4089" s="113">
        <v>6017</v>
      </c>
      <c r="Q4089" s="113">
        <v>6017</v>
      </c>
      <c r="R4089" s="106">
        <v>9106</v>
      </c>
      <c r="S4089" s="107">
        <v>9106</v>
      </c>
      <c r="T4089" s="105">
        <v>8163</v>
      </c>
      <c r="U4089" s="105">
        <v>8163</v>
      </c>
      <c r="V4089" s="106">
        <v>14502</v>
      </c>
      <c r="W4089" s="107">
        <v>14502</v>
      </c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1708</v>
      </c>
      <c r="B4090" s="111" t="s">
        <v>1510</v>
      </c>
      <c r="C4090" s="112" t="s">
        <v>1511</v>
      </c>
      <c r="D4090" s="21">
        <f t="shared" si="126"/>
        <v>0</v>
      </c>
      <c r="E4090" s="24">
        <f t="shared" si="12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1708</v>
      </c>
      <c r="B4091" s="111" t="s">
        <v>1512</v>
      </c>
      <c r="C4091" s="112" t="s">
        <v>1513</v>
      </c>
      <c r="D4091" s="21">
        <f t="shared" si="126"/>
        <v>0</v>
      </c>
      <c r="E4091" s="24">
        <f t="shared" si="127"/>
        <v>0</v>
      </c>
      <c r="F4091" s="104"/>
      <c r="G4091" s="104"/>
      <c r="H4091" s="113"/>
      <c r="I4091" s="113"/>
      <c r="J4091" s="106"/>
      <c r="K4091" s="107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1708</v>
      </c>
      <c r="B4092" s="111" t="s">
        <v>1514</v>
      </c>
      <c r="C4092" s="112" t="s">
        <v>1515</v>
      </c>
      <c r="D4092" s="21">
        <f t="shared" si="126"/>
        <v>72028</v>
      </c>
      <c r="E4092" s="24">
        <f t="shared" si="12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31">
        <v>0</v>
      </c>
      <c r="K4092" s="32">
        <v>0</v>
      </c>
      <c r="L4092" s="105">
        <v>8073</v>
      </c>
      <c r="M4092" s="105">
        <v>0</v>
      </c>
      <c r="N4092" s="106">
        <v>5453</v>
      </c>
      <c r="O4092" s="107">
        <v>0</v>
      </c>
      <c r="P4092" s="113">
        <v>26740</v>
      </c>
      <c r="Q4092" s="113">
        <v>0</v>
      </c>
      <c r="R4092" s="106">
        <v>2411</v>
      </c>
      <c r="S4092" s="107">
        <v>0</v>
      </c>
      <c r="T4092" s="105">
        <v>8049</v>
      </c>
      <c r="U4092" s="105">
        <v>0</v>
      </c>
      <c r="V4092" s="106">
        <v>0</v>
      </c>
      <c r="W4092" s="107">
        <v>0</v>
      </c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1708</v>
      </c>
      <c r="B4093" s="111" t="s">
        <v>1516</v>
      </c>
      <c r="C4093" s="112" t="s">
        <v>57</v>
      </c>
      <c r="D4093" s="21">
        <f t="shared" si="126"/>
        <v>0</v>
      </c>
      <c r="E4093" s="24">
        <f t="shared" si="127"/>
        <v>0</v>
      </c>
      <c r="F4093" s="104"/>
      <c r="G4093" s="104"/>
      <c r="H4093" s="113"/>
      <c r="I4093" s="113"/>
      <c r="J4093" s="106"/>
      <c r="K4093" s="107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1708</v>
      </c>
      <c r="B4094" s="111" t="s">
        <v>1517</v>
      </c>
      <c r="C4094" s="112" t="s">
        <v>1518</v>
      </c>
      <c r="D4094" s="21">
        <f t="shared" si="126"/>
        <v>0</v>
      </c>
      <c r="E4094" s="24">
        <f t="shared" si="12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1708</v>
      </c>
      <c r="B4095" s="111" t="s">
        <v>1519</v>
      </c>
      <c r="C4095" s="112" t="s">
        <v>60</v>
      </c>
      <c r="D4095" s="21">
        <f t="shared" si="126"/>
        <v>0</v>
      </c>
      <c r="E4095" s="24">
        <f t="shared" si="127"/>
        <v>0</v>
      </c>
      <c r="F4095" s="104"/>
      <c r="G4095" s="104"/>
      <c r="H4095" s="105"/>
      <c r="I4095" s="105"/>
      <c r="J4095" s="31"/>
      <c r="K4095" s="32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1708</v>
      </c>
      <c r="B4096" s="111" t="s">
        <v>1520</v>
      </c>
      <c r="C4096" s="112" t="s">
        <v>62</v>
      </c>
      <c r="D4096" s="21">
        <f t="shared" si="126"/>
        <v>34316</v>
      </c>
      <c r="E4096" s="24">
        <f t="shared" si="127"/>
        <v>48215</v>
      </c>
      <c r="F4096" s="104"/>
      <c r="G4096" s="104"/>
      <c r="H4096" s="113"/>
      <c r="I4096" s="113"/>
      <c r="J4096" s="106"/>
      <c r="K4096" s="107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1708</v>
      </c>
      <c r="B4097" s="111" t="s">
        <v>1521</v>
      </c>
      <c r="C4097" s="112" t="s">
        <v>1522</v>
      </c>
      <c r="D4097" s="21">
        <f t="shared" si="126"/>
        <v>181949.5</v>
      </c>
      <c r="E4097" s="24">
        <f t="shared" si="127"/>
        <v>265669.5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>
        <v>34316</v>
      </c>
      <c r="K4097" s="32">
        <v>48215</v>
      </c>
      <c r="L4097" s="113">
        <v>26246</v>
      </c>
      <c r="M4097" s="113">
        <v>76945.5</v>
      </c>
      <c r="N4097" s="31">
        <v>16551</v>
      </c>
      <c r="O4097" s="32">
        <v>78662</v>
      </c>
      <c r="P4097" s="113">
        <v>29772</v>
      </c>
      <c r="Q4097" s="113">
        <v>31482</v>
      </c>
      <c r="R4097" s="31">
        <v>32733</v>
      </c>
      <c r="S4097" s="32">
        <v>0</v>
      </c>
      <c r="T4097" s="113">
        <v>18509</v>
      </c>
      <c r="U4097" s="113">
        <v>0</v>
      </c>
      <c r="V4097" s="31">
        <v>15746</v>
      </c>
      <c r="W4097" s="32">
        <v>3507</v>
      </c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1708</v>
      </c>
      <c r="B4098" s="111" t="s">
        <v>1523</v>
      </c>
      <c r="C4098" s="112" t="s">
        <v>1524</v>
      </c>
      <c r="D4098" s="21">
        <f t="shared" si="126"/>
        <v>33060</v>
      </c>
      <c r="E4098" s="24">
        <f t="shared" si="127"/>
        <v>67093</v>
      </c>
      <c r="F4098" s="104">
        <v>19048</v>
      </c>
      <c r="G4098" s="104">
        <v>31000</v>
      </c>
      <c r="H4098" s="105">
        <v>3589</v>
      </c>
      <c r="I4098" s="105">
        <v>11818</v>
      </c>
      <c r="J4098" s="31">
        <v>2382</v>
      </c>
      <c r="K4098" s="32">
        <v>0</v>
      </c>
      <c r="L4098" s="105">
        <v>0</v>
      </c>
      <c r="M4098" s="105">
        <v>11896</v>
      </c>
      <c r="N4098" s="106">
        <v>0</v>
      </c>
      <c r="O4098" s="107">
        <v>12379</v>
      </c>
      <c r="P4098" s="113">
        <v>10423</v>
      </c>
      <c r="Q4098" s="113">
        <v>0</v>
      </c>
      <c r="R4098" s="106">
        <v>0</v>
      </c>
      <c r="S4098" s="107">
        <v>0</v>
      </c>
      <c r="T4098" s="105">
        <v>0</v>
      </c>
      <c r="U4098" s="105">
        <v>0</v>
      </c>
      <c r="V4098" s="106">
        <v>0</v>
      </c>
      <c r="W4098" s="107">
        <v>0</v>
      </c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1708</v>
      </c>
      <c r="B4099" s="111" t="s">
        <v>1525</v>
      </c>
      <c r="C4099" s="112" t="s">
        <v>1526</v>
      </c>
      <c r="D4099" s="21">
        <f t="shared" ref="D4099:D4162" si="128">F4099+H4099+J4100+L4099+N4099+P4099+R4099+T4099+V4099+X4099+Z4099+AB4099</f>
        <v>0</v>
      </c>
      <c r="E4099" s="24">
        <f t="shared" ref="E4099:E4162" si="129">G4099+I4099+K4100+M4099+O4099+Q4099+S4099+U4099+W4099+Y4099+AA4099+AC4099</f>
        <v>4145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1708</v>
      </c>
      <c r="B4100" s="111" t="s">
        <v>1527</v>
      </c>
      <c r="C4100" s="112" t="s">
        <v>1528</v>
      </c>
      <c r="D4100" s="21">
        <f t="shared" si="128"/>
        <v>42913.5</v>
      </c>
      <c r="E4100" s="24">
        <f t="shared" si="129"/>
        <v>35305</v>
      </c>
      <c r="F4100" s="104">
        <v>0</v>
      </c>
      <c r="G4100" s="104">
        <v>8245</v>
      </c>
      <c r="H4100" s="113">
        <v>4589</v>
      </c>
      <c r="I4100" s="113">
        <v>2585</v>
      </c>
      <c r="J4100" s="106">
        <v>0</v>
      </c>
      <c r="K4100" s="107">
        <v>4145</v>
      </c>
      <c r="L4100" s="113">
        <v>0</v>
      </c>
      <c r="M4100" s="113">
        <v>0</v>
      </c>
      <c r="N4100" s="31">
        <v>0</v>
      </c>
      <c r="O4100" s="32">
        <v>0</v>
      </c>
      <c r="P4100" s="105">
        <v>29297</v>
      </c>
      <c r="Q4100" s="105">
        <v>0</v>
      </c>
      <c r="R4100" s="31">
        <v>0</v>
      </c>
      <c r="S4100" s="32">
        <v>0</v>
      </c>
      <c r="T4100" s="113">
        <v>7009</v>
      </c>
      <c r="U4100" s="113">
        <v>24475</v>
      </c>
      <c r="V4100" s="31">
        <v>2018.5</v>
      </c>
      <c r="W4100" s="32">
        <v>0</v>
      </c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1708</v>
      </c>
      <c r="B4101" s="111" t="s">
        <v>1529</v>
      </c>
      <c r="C4101" s="112" t="s">
        <v>1530</v>
      </c>
      <c r="D4101" s="21">
        <f t="shared" si="128"/>
        <v>0</v>
      </c>
      <c r="E4101" s="24">
        <f t="shared" si="129"/>
        <v>0</v>
      </c>
      <c r="F4101" s="104"/>
      <c r="G4101" s="104"/>
      <c r="H4101" s="105"/>
      <c r="I4101" s="105"/>
      <c r="J4101" s="31"/>
      <c r="K4101" s="32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1708</v>
      </c>
      <c r="B4102" s="111" t="s">
        <v>1531</v>
      </c>
      <c r="C4102" s="112" t="s">
        <v>1532</v>
      </c>
      <c r="D4102" s="21">
        <f t="shared" si="128"/>
        <v>0</v>
      </c>
      <c r="E4102" s="24">
        <f t="shared" si="129"/>
        <v>0</v>
      </c>
      <c r="F4102" s="104"/>
      <c r="G4102" s="104"/>
      <c r="H4102" s="113"/>
      <c r="I4102" s="113"/>
      <c r="J4102" s="106"/>
      <c r="K4102" s="107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1708</v>
      </c>
      <c r="B4103" s="111" t="s">
        <v>1533</v>
      </c>
      <c r="C4103" s="112" t="s">
        <v>69</v>
      </c>
      <c r="D4103" s="21">
        <f t="shared" si="128"/>
        <v>0</v>
      </c>
      <c r="E4103" s="24">
        <f t="shared" si="129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1708</v>
      </c>
      <c r="B4104" s="111" t="s">
        <v>1534</v>
      </c>
      <c r="C4104" s="112" t="s">
        <v>1535</v>
      </c>
      <c r="D4104" s="21">
        <f t="shared" si="128"/>
        <v>0</v>
      </c>
      <c r="E4104" s="24">
        <f t="shared" si="129"/>
        <v>0</v>
      </c>
      <c r="F4104" s="104"/>
      <c r="G4104" s="104"/>
      <c r="H4104" s="105"/>
      <c r="I4104" s="105"/>
      <c r="J4104" s="31"/>
      <c r="K4104" s="32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1708</v>
      </c>
      <c r="B4105" s="111" t="s">
        <v>1536</v>
      </c>
      <c r="C4105" s="112" t="s">
        <v>1537</v>
      </c>
      <c r="D4105" s="21">
        <f t="shared" si="128"/>
        <v>13905</v>
      </c>
      <c r="E4105" s="24">
        <f t="shared" si="129"/>
        <v>14295</v>
      </c>
      <c r="F4105" s="104"/>
      <c r="G4105" s="104"/>
      <c r="H4105" s="113"/>
      <c r="I4105" s="113"/>
      <c r="J4105" s="106"/>
      <c r="K4105" s="107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1708</v>
      </c>
      <c r="B4106" s="111" t="s">
        <v>1538</v>
      </c>
      <c r="C4106" s="112" t="s">
        <v>1539</v>
      </c>
      <c r="D4106" s="21">
        <f t="shared" si="128"/>
        <v>121863</v>
      </c>
      <c r="E4106" s="24">
        <f t="shared" si="129"/>
        <v>121834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>
        <v>13905</v>
      </c>
      <c r="K4106" s="32">
        <v>14295</v>
      </c>
      <c r="L4106" s="113">
        <v>6029</v>
      </c>
      <c r="M4106" s="113">
        <v>11274</v>
      </c>
      <c r="N4106" s="31">
        <v>14628</v>
      </c>
      <c r="O4106" s="32">
        <v>7995</v>
      </c>
      <c r="P4106" s="113">
        <v>22667</v>
      </c>
      <c r="Q4106" s="113">
        <v>17075</v>
      </c>
      <c r="R4106" s="31">
        <v>4377</v>
      </c>
      <c r="S4106" s="32">
        <v>3554</v>
      </c>
      <c r="T4106" s="113">
        <v>9289</v>
      </c>
      <c r="U4106" s="113">
        <v>0</v>
      </c>
      <c r="V4106" s="31">
        <v>10330</v>
      </c>
      <c r="W4106" s="32">
        <v>12405</v>
      </c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1708</v>
      </c>
      <c r="B4107" s="111" t="s">
        <v>1540</v>
      </c>
      <c r="C4107" s="112" t="s">
        <v>1541</v>
      </c>
      <c r="D4107" s="21">
        <f t="shared" si="128"/>
        <v>181949.5</v>
      </c>
      <c r="E4107" s="24">
        <f t="shared" si="129"/>
        <v>100522</v>
      </c>
      <c r="F4107" s="104">
        <v>27482</v>
      </c>
      <c r="G4107" s="104">
        <v>43077</v>
      </c>
      <c r="H4107" s="105">
        <v>26624</v>
      </c>
      <c r="I4107" s="105">
        <v>0</v>
      </c>
      <c r="J4107" s="31">
        <v>19450</v>
      </c>
      <c r="K4107" s="32">
        <v>44925</v>
      </c>
      <c r="L4107" s="105">
        <v>7973</v>
      </c>
      <c r="M4107" s="105">
        <v>14843</v>
      </c>
      <c r="N4107" s="106">
        <v>17452</v>
      </c>
      <c r="O4107" s="107">
        <v>18707</v>
      </c>
      <c r="P4107" s="113">
        <v>5673</v>
      </c>
      <c r="Q4107" s="113">
        <v>0</v>
      </c>
      <c r="R4107" s="106">
        <v>15643</v>
      </c>
      <c r="S4107" s="107">
        <v>2840</v>
      </c>
      <c r="T4107" s="105">
        <v>1614</v>
      </c>
      <c r="U4107" s="105">
        <v>0</v>
      </c>
      <c r="V4107" s="106">
        <v>24642</v>
      </c>
      <c r="W4107" s="107">
        <v>20855</v>
      </c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1708</v>
      </c>
      <c r="B4108" s="111" t="s">
        <v>1542</v>
      </c>
      <c r="C4108" s="112" t="s">
        <v>1543</v>
      </c>
      <c r="D4108" s="21">
        <f t="shared" si="128"/>
        <v>368842</v>
      </c>
      <c r="E4108" s="24">
        <f t="shared" si="129"/>
        <v>303888.63</v>
      </c>
      <c r="F4108" s="104">
        <v>60047</v>
      </c>
      <c r="G4108" s="104">
        <v>50</v>
      </c>
      <c r="H4108" s="113">
        <v>45530</v>
      </c>
      <c r="I4108" s="113">
        <v>50</v>
      </c>
      <c r="J4108" s="106">
        <v>54846.5</v>
      </c>
      <c r="K4108" s="107">
        <v>200</v>
      </c>
      <c r="L4108" s="113">
        <v>51758.5</v>
      </c>
      <c r="M4108" s="113">
        <v>147184</v>
      </c>
      <c r="N4108" s="31">
        <v>30477</v>
      </c>
      <c r="O4108" s="32">
        <v>60390</v>
      </c>
      <c r="P4108" s="105">
        <v>43667</v>
      </c>
      <c r="Q4108" s="105">
        <v>21262</v>
      </c>
      <c r="R4108" s="31">
        <v>45678</v>
      </c>
      <c r="S4108" s="32">
        <v>0</v>
      </c>
      <c r="T4108" s="113">
        <v>12865</v>
      </c>
      <c r="U4108" s="113">
        <v>74649</v>
      </c>
      <c r="V4108" s="31">
        <v>35862.5</v>
      </c>
      <c r="W4108" s="32">
        <v>0</v>
      </c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1708</v>
      </c>
      <c r="B4109" s="111" t="s">
        <v>1544</v>
      </c>
      <c r="C4109" s="112" t="s">
        <v>1545</v>
      </c>
      <c r="D4109" s="21">
        <f t="shared" si="128"/>
        <v>122389</v>
      </c>
      <c r="E4109" s="24">
        <f t="shared" si="129"/>
        <v>151274.04</v>
      </c>
      <c r="F4109" s="104">
        <v>4160.5</v>
      </c>
      <c r="G4109" s="104">
        <v>0</v>
      </c>
      <c r="H4109" s="113">
        <v>8718</v>
      </c>
      <c r="I4109" s="113">
        <v>0</v>
      </c>
      <c r="J4109" s="31">
        <v>42957</v>
      </c>
      <c r="K4109" s="32">
        <v>303.63</v>
      </c>
      <c r="L4109" s="113">
        <v>29400.5</v>
      </c>
      <c r="M4109" s="113">
        <v>36337.82</v>
      </c>
      <c r="N4109" s="31">
        <v>24607.5</v>
      </c>
      <c r="O4109" s="32">
        <v>32416.82</v>
      </c>
      <c r="P4109" s="113">
        <v>22334</v>
      </c>
      <c r="Q4109" s="113">
        <v>19138.310000000001</v>
      </c>
      <c r="R4109" s="31">
        <v>6207</v>
      </c>
      <c r="S4109" s="32">
        <v>0</v>
      </c>
      <c r="T4109" s="113">
        <v>9747</v>
      </c>
      <c r="U4109" s="113">
        <v>50187.92</v>
      </c>
      <c r="V4109" s="31">
        <v>17214.5</v>
      </c>
      <c r="W4109" s="32">
        <v>4949.17</v>
      </c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1708</v>
      </c>
      <c r="B4110" s="111" t="s">
        <v>1546</v>
      </c>
      <c r="C4110" s="112" t="s">
        <v>1547</v>
      </c>
      <c r="D4110" s="21">
        <f t="shared" si="128"/>
        <v>3284</v>
      </c>
      <c r="E4110" s="24">
        <f t="shared" si="129"/>
        <v>6234</v>
      </c>
      <c r="F4110" s="104">
        <v>536</v>
      </c>
      <c r="G4110" s="104">
        <v>0</v>
      </c>
      <c r="H4110" s="105">
        <v>610</v>
      </c>
      <c r="I4110" s="105">
        <v>0</v>
      </c>
      <c r="J4110" s="31">
        <v>0</v>
      </c>
      <c r="K4110" s="32">
        <v>8244</v>
      </c>
      <c r="L4110" s="105">
        <v>250</v>
      </c>
      <c r="M4110" s="105">
        <v>610</v>
      </c>
      <c r="N4110" s="106">
        <v>1723</v>
      </c>
      <c r="O4110" s="107">
        <v>3173</v>
      </c>
      <c r="P4110" s="113">
        <v>70</v>
      </c>
      <c r="Q4110" s="113">
        <v>250</v>
      </c>
      <c r="R4110" s="106">
        <v>95</v>
      </c>
      <c r="S4110" s="107">
        <v>0</v>
      </c>
      <c r="T4110" s="105">
        <v>0</v>
      </c>
      <c r="U4110" s="105">
        <v>0</v>
      </c>
      <c r="V4110" s="106">
        <v>0</v>
      </c>
      <c r="W4110" s="107">
        <v>0</v>
      </c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1708</v>
      </c>
      <c r="B4111" s="111" t="s">
        <v>1548</v>
      </c>
      <c r="C4111" s="112" t="s">
        <v>1549</v>
      </c>
      <c r="D4111" s="21">
        <f t="shared" si="128"/>
        <v>0</v>
      </c>
      <c r="E4111" s="24">
        <f t="shared" si="129"/>
        <v>0</v>
      </c>
      <c r="F4111" s="104">
        <v>0</v>
      </c>
      <c r="G4111" s="104">
        <v>0</v>
      </c>
      <c r="H4111" s="113">
        <v>0</v>
      </c>
      <c r="I4111" s="113">
        <v>0</v>
      </c>
      <c r="J4111" s="106">
        <v>0</v>
      </c>
      <c r="K4111" s="107">
        <v>2201</v>
      </c>
      <c r="L4111" s="113">
        <v>0</v>
      </c>
      <c r="M4111" s="113">
        <v>0</v>
      </c>
      <c r="N4111" s="31">
        <v>0</v>
      </c>
      <c r="O4111" s="32">
        <v>0</v>
      </c>
      <c r="P4111" s="105">
        <v>0</v>
      </c>
      <c r="Q4111" s="105">
        <v>0</v>
      </c>
      <c r="R4111" s="31">
        <v>0</v>
      </c>
      <c r="S4111" s="32">
        <v>0</v>
      </c>
      <c r="T4111" s="113">
        <v>0</v>
      </c>
      <c r="U4111" s="113">
        <v>0</v>
      </c>
      <c r="V4111" s="31">
        <v>0</v>
      </c>
      <c r="W4111" s="32">
        <v>0</v>
      </c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1708</v>
      </c>
      <c r="B4112" s="111" t="s">
        <v>41</v>
      </c>
      <c r="C4112" s="112" t="s">
        <v>1550</v>
      </c>
      <c r="D4112" s="21">
        <f t="shared" si="128"/>
        <v>0</v>
      </c>
      <c r="E4112" s="24">
        <f t="shared" si="129"/>
        <v>0</v>
      </c>
      <c r="F4112" s="104"/>
      <c r="G4112" s="104"/>
      <c r="H4112" s="105"/>
      <c r="I4112" s="105"/>
      <c r="J4112" s="31"/>
      <c r="K4112" s="32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1708</v>
      </c>
      <c r="B4113" s="111" t="s">
        <v>42</v>
      </c>
      <c r="C4113" s="112" t="s">
        <v>1551</v>
      </c>
      <c r="D4113" s="21">
        <f t="shared" si="128"/>
        <v>0</v>
      </c>
      <c r="E4113" s="24">
        <f t="shared" si="129"/>
        <v>197106.07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1708</v>
      </c>
      <c r="B4114" s="111" t="s">
        <v>43</v>
      </c>
      <c r="C4114" s="112" t="s">
        <v>44</v>
      </c>
      <c r="D4114" s="21">
        <f t="shared" si="128"/>
        <v>0</v>
      </c>
      <c r="E4114" s="24">
        <f t="shared" si="129"/>
        <v>212711.98</v>
      </c>
      <c r="F4114" s="104">
        <v>0</v>
      </c>
      <c r="G4114" s="104">
        <v>183511.98</v>
      </c>
      <c r="H4114" s="113">
        <v>0</v>
      </c>
      <c r="I4114" s="113">
        <v>0</v>
      </c>
      <c r="J4114" s="106">
        <v>0</v>
      </c>
      <c r="K4114" s="107">
        <v>81500</v>
      </c>
      <c r="L4114" s="113">
        <v>0</v>
      </c>
      <c r="M4114" s="113">
        <v>29200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1708</v>
      </c>
      <c r="B4115" s="111" t="s">
        <v>45</v>
      </c>
      <c r="C4115" s="112" t="s">
        <v>1552</v>
      </c>
      <c r="D4115" s="21">
        <f t="shared" si="128"/>
        <v>22637.43</v>
      </c>
      <c r="E4115" s="24">
        <f t="shared" si="129"/>
        <v>33570.39</v>
      </c>
      <c r="F4115" s="104"/>
      <c r="G4115" s="104"/>
      <c r="H4115" s="105"/>
      <c r="I4115" s="105"/>
      <c r="J4115" s="31"/>
      <c r="K4115" s="32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1708</v>
      </c>
      <c r="B4116" s="111" t="s">
        <v>46</v>
      </c>
      <c r="C4116" s="112" t="s">
        <v>1553</v>
      </c>
      <c r="D4116" s="21">
        <f t="shared" si="128"/>
        <v>133274.61000000002</v>
      </c>
      <c r="E4116" s="24">
        <f t="shared" si="129"/>
        <v>539602.31000000006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>
        <v>22637.43</v>
      </c>
      <c r="K4116" s="107">
        <v>33570.39</v>
      </c>
      <c r="L4116" s="105">
        <v>5845.23</v>
      </c>
      <c r="M4116" s="105">
        <v>35580.51</v>
      </c>
      <c r="N4116" s="106">
        <v>2742.23</v>
      </c>
      <c r="O4116" s="107">
        <v>26061.17</v>
      </c>
      <c r="P4116" s="105">
        <v>11173.35</v>
      </c>
      <c r="Q4116" s="105">
        <v>2742.23</v>
      </c>
      <c r="R4116" s="106">
        <v>46183.64</v>
      </c>
      <c r="S4116" s="107">
        <v>0</v>
      </c>
      <c r="T4116" s="105">
        <v>11639.94</v>
      </c>
      <c r="U4116" s="105">
        <v>43314.74</v>
      </c>
      <c r="V4116" s="106">
        <v>16407.150000000001</v>
      </c>
      <c r="W4116" s="107">
        <v>0</v>
      </c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1708</v>
      </c>
      <c r="B4117" s="111" t="s">
        <v>47</v>
      </c>
      <c r="C4117" s="112" t="s">
        <v>1554</v>
      </c>
      <c r="D4117" s="21">
        <f t="shared" si="128"/>
        <v>4195629.43</v>
      </c>
      <c r="E4117" s="24">
        <f t="shared" si="129"/>
        <v>3787355.03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106">
        <v>0</v>
      </c>
      <c r="K4117" s="107">
        <v>408274.4</v>
      </c>
      <c r="L4117" s="113">
        <v>0</v>
      </c>
      <c r="M4117" s="113">
        <v>394693</v>
      </c>
      <c r="N4117" s="31">
        <v>0</v>
      </c>
      <c r="O4117" s="32">
        <v>496229.86</v>
      </c>
      <c r="P4117" s="105">
        <v>0</v>
      </c>
      <c r="Q4117" s="105">
        <v>464899</v>
      </c>
      <c r="R4117" s="31">
        <v>0</v>
      </c>
      <c r="S4117" s="32">
        <v>460735.94</v>
      </c>
      <c r="T4117" s="113">
        <v>0</v>
      </c>
      <c r="U4117" s="113">
        <v>446505.78</v>
      </c>
      <c r="V4117" s="31">
        <v>0</v>
      </c>
      <c r="W4117" s="32">
        <v>7703.52</v>
      </c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1708</v>
      </c>
      <c r="B4118" s="111" t="s">
        <v>48</v>
      </c>
      <c r="C4118" s="112" t="s">
        <v>1555</v>
      </c>
      <c r="D4118" s="21">
        <f t="shared" si="128"/>
        <v>3475818.7</v>
      </c>
      <c r="E4118" s="24">
        <f t="shared" si="129"/>
        <v>3475818.7</v>
      </c>
      <c r="F4118" s="104"/>
      <c r="G4118" s="104"/>
      <c r="H4118" s="105">
        <v>584951.56000000006</v>
      </c>
      <c r="I4118" s="105">
        <v>584951.56000000006</v>
      </c>
      <c r="J4118" s="31">
        <v>638584.32999999996</v>
      </c>
      <c r="K4118" s="32">
        <v>638584.32999999996</v>
      </c>
      <c r="L4118" s="105">
        <v>488469.79</v>
      </c>
      <c r="M4118" s="105">
        <v>488469.79</v>
      </c>
      <c r="N4118" s="106">
        <v>606083.25</v>
      </c>
      <c r="O4118" s="107">
        <v>606083.25</v>
      </c>
      <c r="P4118" s="113">
        <v>471180.01</v>
      </c>
      <c r="Q4118" s="113">
        <v>471180.01</v>
      </c>
      <c r="R4118" s="106">
        <v>465470.66</v>
      </c>
      <c r="S4118" s="107">
        <v>465470.66</v>
      </c>
      <c r="T4118" s="105">
        <v>438389.15</v>
      </c>
      <c r="U4118" s="105">
        <v>438389.15</v>
      </c>
      <c r="V4118" s="106">
        <v>421274.28</v>
      </c>
      <c r="W4118" s="107">
        <v>421274.28</v>
      </c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1708</v>
      </c>
      <c r="B4119" s="111" t="s">
        <v>49</v>
      </c>
      <c r="C4119" s="112" t="s">
        <v>1556</v>
      </c>
      <c r="D4119" s="21">
        <f t="shared" si="128"/>
        <v>0</v>
      </c>
      <c r="E4119" s="24">
        <f t="shared" si="129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1708</v>
      </c>
      <c r="B4120" s="111" t="s">
        <v>50</v>
      </c>
      <c r="C4120" s="112" t="s">
        <v>1557</v>
      </c>
      <c r="D4120" s="21">
        <f t="shared" si="128"/>
        <v>0</v>
      </c>
      <c r="E4120" s="24">
        <f t="shared" si="129"/>
        <v>0</v>
      </c>
      <c r="F4120" s="104"/>
      <c r="G4120" s="104"/>
      <c r="H4120" s="113"/>
      <c r="I4120" s="113"/>
      <c r="J4120" s="106"/>
      <c r="K4120" s="107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1708</v>
      </c>
      <c r="B4121" s="111" t="s">
        <v>1558</v>
      </c>
      <c r="C4121" s="112" t="s">
        <v>1559</v>
      </c>
      <c r="D4121" s="21">
        <f t="shared" si="128"/>
        <v>364790.5</v>
      </c>
      <c r="E4121" s="24">
        <f t="shared" si="129"/>
        <v>351586.45</v>
      </c>
      <c r="F4121" s="104"/>
      <c r="G4121" s="104"/>
      <c r="H4121" s="105"/>
      <c r="I4121" s="105"/>
      <c r="J4121" s="31"/>
      <c r="K4121" s="32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1708</v>
      </c>
      <c r="B4122" s="111" t="s">
        <v>51</v>
      </c>
      <c r="C4122" s="112" t="s">
        <v>1560</v>
      </c>
      <c r="D4122" s="21">
        <f t="shared" si="128"/>
        <v>2264795.6</v>
      </c>
      <c r="E4122" s="24">
        <f t="shared" si="129"/>
        <v>1907686.79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>
        <v>364790.5</v>
      </c>
      <c r="K4122" s="107">
        <v>351586.45</v>
      </c>
      <c r="L4122" s="105">
        <v>351586.45</v>
      </c>
      <c r="M4122" s="105">
        <v>303421.93</v>
      </c>
      <c r="N4122" s="106">
        <v>303421.93</v>
      </c>
      <c r="O4122" s="107">
        <v>244416.48</v>
      </c>
      <c r="P4122" s="105">
        <v>244416.48</v>
      </c>
      <c r="Q4122" s="105">
        <v>242791.98</v>
      </c>
      <c r="R4122" s="106">
        <v>242791.98</v>
      </c>
      <c r="S4122" s="107">
        <v>273888.33</v>
      </c>
      <c r="T4122" s="105">
        <v>273888.33</v>
      </c>
      <c r="U4122" s="105">
        <v>24545</v>
      </c>
      <c r="V4122" s="106">
        <v>24545</v>
      </c>
      <c r="W4122" s="107">
        <v>25524.12</v>
      </c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1708</v>
      </c>
      <c r="B4123" s="111" t="s">
        <v>52</v>
      </c>
      <c r="C4123" s="112" t="s">
        <v>1561</v>
      </c>
      <c r="D4123" s="21">
        <f t="shared" si="128"/>
        <v>340481.83999999997</v>
      </c>
      <c r="E4123" s="24">
        <f t="shared" si="129"/>
        <v>271103.28000000003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106">
        <v>51350.35</v>
      </c>
      <c r="K4123" s="107">
        <v>53613.25</v>
      </c>
      <c r="L4123" s="113">
        <v>53613.25</v>
      </c>
      <c r="M4123" s="113">
        <v>42312.05</v>
      </c>
      <c r="N4123" s="31">
        <v>42312.05</v>
      </c>
      <c r="O4123" s="32">
        <v>30552</v>
      </c>
      <c r="P4123" s="105">
        <v>30552</v>
      </c>
      <c r="Q4123" s="105">
        <v>40453.85</v>
      </c>
      <c r="R4123" s="31">
        <v>40453.85</v>
      </c>
      <c r="S4123" s="32">
        <v>40453.85</v>
      </c>
      <c r="T4123" s="113">
        <v>40453.85</v>
      </c>
      <c r="U4123" s="113">
        <v>3406.64</v>
      </c>
      <c r="V4123" s="31">
        <v>3406.64</v>
      </c>
      <c r="W4123" s="32">
        <v>3406.64</v>
      </c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1708</v>
      </c>
      <c r="B4124" s="111" t="s">
        <v>1697</v>
      </c>
      <c r="C4124" s="112" t="s">
        <v>1562</v>
      </c>
      <c r="D4124" s="21">
        <f t="shared" si="128"/>
        <v>0</v>
      </c>
      <c r="E4124" s="24">
        <f t="shared" si="129"/>
        <v>0</v>
      </c>
      <c r="F4124" s="104"/>
      <c r="G4124" s="104"/>
      <c r="H4124" s="105"/>
      <c r="I4124" s="105"/>
      <c r="J4124" s="31"/>
      <c r="K4124" s="32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1708</v>
      </c>
      <c r="B4125" s="111" t="s">
        <v>1698</v>
      </c>
      <c r="C4125" s="112" t="s">
        <v>1663</v>
      </c>
      <c r="D4125" s="21">
        <f t="shared" si="128"/>
        <v>0</v>
      </c>
      <c r="E4125" s="24">
        <f t="shared" si="129"/>
        <v>0</v>
      </c>
      <c r="F4125" s="104"/>
      <c r="G4125" s="104"/>
      <c r="H4125" s="113"/>
      <c r="I4125" s="113"/>
      <c r="J4125" s="106"/>
      <c r="K4125" s="107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1708</v>
      </c>
      <c r="B4126" s="111" t="s">
        <v>53</v>
      </c>
      <c r="C4126" s="112" t="s">
        <v>1563</v>
      </c>
      <c r="D4126" s="21">
        <f t="shared" si="128"/>
        <v>0</v>
      </c>
      <c r="E4126" s="24">
        <f t="shared" si="129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1708</v>
      </c>
      <c r="B4127" s="111" t="s">
        <v>54</v>
      </c>
      <c r="C4127" s="112" t="s">
        <v>55</v>
      </c>
      <c r="D4127" s="21">
        <f t="shared" si="128"/>
        <v>0</v>
      </c>
      <c r="E4127" s="24">
        <f t="shared" si="129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1708</v>
      </c>
      <c r="B4128" s="111" t="s">
        <v>63</v>
      </c>
      <c r="C4128" s="112" t="s">
        <v>64</v>
      </c>
      <c r="D4128" s="21">
        <f t="shared" si="128"/>
        <v>0</v>
      </c>
      <c r="E4128" s="24">
        <f t="shared" si="129"/>
        <v>0</v>
      </c>
      <c r="F4128" s="104"/>
      <c r="G4128" s="104"/>
      <c r="H4128" s="105"/>
      <c r="I4128" s="105"/>
      <c r="J4128" s="31"/>
      <c r="K4128" s="32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1708</v>
      </c>
      <c r="B4129" s="111" t="s">
        <v>65</v>
      </c>
      <c r="C4129" s="112" t="s">
        <v>66</v>
      </c>
      <c r="D4129" s="21">
        <f t="shared" si="128"/>
        <v>0</v>
      </c>
      <c r="E4129" s="24">
        <f t="shared" si="129"/>
        <v>0</v>
      </c>
      <c r="F4129" s="104"/>
      <c r="G4129" s="104"/>
      <c r="H4129" s="113"/>
      <c r="I4129" s="113"/>
      <c r="J4129" s="106"/>
      <c r="K4129" s="107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1708</v>
      </c>
      <c r="B4130" s="111" t="s">
        <v>72</v>
      </c>
      <c r="C4130" s="112" t="s">
        <v>73</v>
      </c>
      <c r="D4130" s="21">
        <f t="shared" si="128"/>
        <v>0</v>
      </c>
      <c r="E4130" s="24">
        <f t="shared" si="129"/>
        <v>0</v>
      </c>
      <c r="F4130" s="104"/>
      <c r="G4130" s="104"/>
      <c r="H4130" s="105"/>
      <c r="I4130" s="105"/>
      <c r="J4130" s="31"/>
      <c r="K4130" s="32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1708</v>
      </c>
      <c r="B4131" s="111" t="s">
        <v>74</v>
      </c>
      <c r="C4131" s="112" t="s">
        <v>75</v>
      </c>
      <c r="D4131" s="21">
        <f t="shared" si="128"/>
        <v>0</v>
      </c>
      <c r="E4131" s="24">
        <f t="shared" si="129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1708</v>
      </c>
      <c r="B4132" s="111" t="s">
        <v>76</v>
      </c>
      <c r="C4132" s="112" t="s">
        <v>77</v>
      </c>
      <c r="D4132" s="21">
        <f t="shared" si="128"/>
        <v>0</v>
      </c>
      <c r="E4132" s="24">
        <f t="shared" si="129"/>
        <v>0</v>
      </c>
      <c r="F4132" s="104"/>
      <c r="G4132" s="104"/>
      <c r="H4132" s="113"/>
      <c r="I4132" s="113"/>
      <c r="J4132" s="106"/>
      <c r="K4132" s="107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1708</v>
      </c>
      <c r="B4133" s="111" t="s">
        <v>78</v>
      </c>
      <c r="C4133" s="112" t="s">
        <v>79</v>
      </c>
      <c r="D4133" s="21">
        <f t="shared" si="128"/>
        <v>0</v>
      </c>
      <c r="E4133" s="24">
        <f t="shared" si="129"/>
        <v>0</v>
      </c>
      <c r="F4133" s="104"/>
      <c r="G4133" s="104"/>
      <c r="H4133" s="105"/>
      <c r="I4133" s="105"/>
      <c r="J4133" s="31"/>
      <c r="K4133" s="32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1708</v>
      </c>
      <c r="B4134" s="111" t="s">
        <v>80</v>
      </c>
      <c r="C4134" s="112" t="s">
        <v>81</v>
      </c>
      <c r="D4134" s="21">
        <f t="shared" si="128"/>
        <v>315264.32</v>
      </c>
      <c r="E4134" s="24">
        <f t="shared" si="129"/>
        <v>520692.24</v>
      </c>
      <c r="F4134" s="104"/>
      <c r="G4134" s="104"/>
      <c r="H4134" s="113"/>
      <c r="I4134" s="113"/>
      <c r="J4134" s="106"/>
      <c r="K4134" s="107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1708</v>
      </c>
      <c r="B4135" s="111" t="s">
        <v>82</v>
      </c>
      <c r="C4135" s="112" t="s">
        <v>83</v>
      </c>
      <c r="D4135" s="21">
        <f t="shared" si="128"/>
        <v>4340956.72</v>
      </c>
      <c r="E4135" s="24">
        <f t="shared" si="129"/>
        <v>4123627.75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>
        <v>315264.32</v>
      </c>
      <c r="K4135" s="32">
        <v>520692.24</v>
      </c>
      <c r="L4135" s="113">
        <v>747952.35</v>
      </c>
      <c r="M4135" s="113">
        <v>448183.13</v>
      </c>
      <c r="N4135" s="31">
        <v>577773.31999999995</v>
      </c>
      <c r="O4135" s="32">
        <v>558256.28</v>
      </c>
      <c r="P4135" s="113">
        <v>288725.12</v>
      </c>
      <c r="Q4135" s="113">
        <v>449470.8</v>
      </c>
      <c r="R4135" s="31">
        <v>746477.94</v>
      </c>
      <c r="S4135" s="32">
        <v>500728.08</v>
      </c>
      <c r="T4135" s="113">
        <v>406847.56</v>
      </c>
      <c r="U4135" s="113">
        <v>647728.81999999995</v>
      </c>
      <c r="V4135" s="31">
        <v>390061.85</v>
      </c>
      <c r="W4135" s="32">
        <v>580202.56000000006</v>
      </c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1708</v>
      </c>
      <c r="B4136" s="111" t="s">
        <v>84</v>
      </c>
      <c r="C4136" s="112" t="s">
        <v>85</v>
      </c>
      <c r="D4136" s="21">
        <f t="shared" si="128"/>
        <v>101247.05</v>
      </c>
      <c r="E4136" s="24">
        <f t="shared" si="129"/>
        <v>153117.54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1708</v>
      </c>
      <c r="B4137" s="111" t="s">
        <v>86</v>
      </c>
      <c r="C4137" s="112" t="s">
        <v>87</v>
      </c>
      <c r="D4137" s="21">
        <f t="shared" si="128"/>
        <v>1665593.53</v>
      </c>
      <c r="E4137" s="24">
        <f t="shared" si="129"/>
        <v>1247389.8500000001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31">
        <v>101247.05</v>
      </c>
      <c r="K4137" s="32">
        <v>153117.54</v>
      </c>
      <c r="L4137" s="105">
        <v>339208.3</v>
      </c>
      <c r="M4137" s="105">
        <v>94261.98</v>
      </c>
      <c r="N4137" s="106">
        <v>112837.64</v>
      </c>
      <c r="O4137" s="107">
        <v>124429.6</v>
      </c>
      <c r="P4137" s="113">
        <v>61037.04</v>
      </c>
      <c r="Q4137" s="113">
        <v>120729.03</v>
      </c>
      <c r="R4137" s="106">
        <v>100482.8</v>
      </c>
      <c r="S4137" s="107">
        <v>175191.81</v>
      </c>
      <c r="T4137" s="105">
        <v>194452.05</v>
      </c>
      <c r="U4137" s="105">
        <v>134459.99</v>
      </c>
      <c r="V4137" s="106">
        <v>239444.15</v>
      </c>
      <c r="W4137" s="107">
        <v>214900.23</v>
      </c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1708</v>
      </c>
      <c r="B4138" s="111" t="s">
        <v>88</v>
      </c>
      <c r="C4138" s="112" t="s">
        <v>89</v>
      </c>
      <c r="D4138" s="21">
        <f t="shared" si="128"/>
        <v>1086158</v>
      </c>
      <c r="E4138" s="24">
        <f t="shared" si="129"/>
        <v>1249046</v>
      </c>
      <c r="F4138" s="104">
        <v>88642</v>
      </c>
      <c r="G4138" s="104">
        <v>143510</v>
      </c>
      <c r="H4138" s="113">
        <v>51000</v>
      </c>
      <c r="I4138" s="113">
        <v>59310</v>
      </c>
      <c r="J4138" s="106">
        <v>297499</v>
      </c>
      <c r="K4138" s="107">
        <v>166194</v>
      </c>
      <c r="L4138" s="113">
        <v>118072</v>
      </c>
      <c r="M4138" s="113">
        <v>161052</v>
      </c>
      <c r="N4138" s="31">
        <v>186340</v>
      </c>
      <c r="O4138" s="32">
        <v>211023</v>
      </c>
      <c r="P4138" s="105">
        <v>169446</v>
      </c>
      <c r="Q4138" s="105">
        <v>128212</v>
      </c>
      <c r="R4138" s="31">
        <v>120982</v>
      </c>
      <c r="S4138" s="32">
        <v>136827</v>
      </c>
      <c r="T4138" s="113">
        <v>219437</v>
      </c>
      <c r="U4138" s="113">
        <v>185352</v>
      </c>
      <c r="V4138" s="31">
        <v>132239</v>
      </c>
      <c r="W4138" s="32">
        <v>223760</v>
      </c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1708</v>
      </c>
      <c r="B4139" s="111" t="s">
        <v>90</v>
      </c>
      <c r="C4139" s="112" t="s">
        <v>91</v>
      </c>
      <c r="D4139" s="21">
        <f t="shared" si="128"/>
        <v>30652.5</v>
      </c>
      <c r="E4139" s="24">
        <f t="shared" si="129"/>
        <v>32399.5</v>
      </c>
      <c r="F4139" s="104"/>
      <c r="G4139" s="104"/>
      <c r="H4139" s="105"/>
      <c r="I4139" s="105"/>
      <c r="J4139" s="31"/>
      <c r="K4139" s="32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1708</v>
      </c>
      <c r="B4140" s="111" t="s">
        <v>92</v>
      </c>
      <c r="C4140" s="112" t="s">
        <v>93</v>
      </c>
      <c r="D4140" s="21">
        <f t="shared" si="128"/>
        <v>223380</v>
      </c>
      <c r="E4140" s="24">
        <f t="shared" si="129"/>
        <v>236081</v>
      </c>
      <c r="F4140" s="104">
        <v>13550</v>
      </c>
      <c r="G4140" s="104">
        <v>17708</v>
      </c>
      <c r="H4140" s="113">
        <v>11120</v>
      </c>
      <c r="I4140" s="113">
        <v>11063</v>
      </c>
      <c r="J4140" s="106">
        <v>30652.5</v>
      </c>
      <c r="K4140" s="107">
        <v>32399.5</v>
      </c>
      <c r="L4140" s="113">
        <v>12840</v>
      </c>
      <c r="M4140" s="113">
        <v>14898</v>
      </c>
      <c r="N4140" s="31">
        <v>9360</v>
      </c>
      <c r="O4140" s="32">
        <v>17146</v>
      </c>
      <c r="P4140" s="105">
        <v>14100</v>
      </c>
      <c r="Q4140" s="105">
        <v>21296</v>
      </c>
      <c r="R4140" s="31">
        <v>10450</v>
      </c>
      <c r="S4140" s="32">
        <v>8923</v>
      </c>
      <c r="T4140" s="113">
        <v>36800</v>
      </c>
      <c r="U4140" s="113">
        <v>23618</v>
      </c>
      <c r="V4140" s="31">
        <v>6680</v>
      </c>
      <c r="W4140" s="32">
        <v>12949</v>
      </c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1708</v>
      </c>
      <c r="B4141" s="111" t="s">
        <v>94</v>
      </c>
      <c r="C4141" s="112" t="s">
        <v>95</v>
      </c>
      <c r="D4141" s="21">
        <f t="shared" si="128"/>
        <v>417030</v>
      </c>
      <c r="E4141" s="24">
        <f t="shared" si="129"/>
        <v>417030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>
        <v>108480</v>
      </c>
      <c r="K4141" s="32">
        <v>108480</v>
      </c>
      <c r="L4141" s="113">
        <v>52800</v>
      </c>
      <c r="M4141" s="113">
        <v>52800</v>
      </c>
      <c r="N4141" s="31">
        <v>46040</v>
      </c>
      <c r="O4141" s="32">
        <v>46040</v>
      </c>
      <c r="P4141" s="113">
        <v>66350</v>
      </c>
      <c r="Q4141" s="113">
        <v>66350</v>
      </c>
      <c r="R4141" s="31">
        <v>43770</v>
      </c>
      <c r="S4141" s="32">
        <v>43770</v>
      </c>
      <c r="T4141" s="113">
        <v>42040</v>
      </c>
      <c r="U4141" s="113">
        <v>42040</v>
      </c>
      <c r="V4141" s="31">
        <v>50820</v>
      </c>
      <c r="W4141" s="32">
        <v>50820</v>
      </c>
      <c r="X4141" s="113"/>
      <c r="Y4141" s="113"/>
      <c r="Z4141" s="31"/>
      <c r="AA4141" s="32"/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1708</v>
      </c>
      <c r="B4142" s="111" t="s">
        <v>96</v>
      </c>
      <c r="C4142" s="112" t="s">
        <v>97</v>
      </c>
      <c r="D4142" s="21">
        <f t="shared" si="128"/>
        <v>535940</v>
      </c>
      <c r="E4142" s="24">
        <f t="shared" si="129"/>
        <v>528263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>
        <v>3000</v>
      </c>
      <c r="Q4142" s="113">
        <v>3000</v>
      </c>
      <c r="R4142" s="31">
        <v>484960</v>
      </c>
      <c r="S4142" s="32">
        <v>484960</v>
      </c>
      <c r="T4142" s="113"/>
      <c r="U4142" s="113"/>
      <c r="V4142" s="31">
        <v>13440</v>
      </c>
      <c r="W4142" s="32">
        <v>13440</v>
      </c>
      <c r="X4142" s="113"/>
      <c r="Y4142" s="113"/>
      <c r="Z4142" s="31"/>
      <c r="AA4142" s="32"/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1708</v>
      </c>
      <c r="B4143" s="111" t="s">
        <v>98</v>
      </c>
      <c r="C4143" s="112" t="s">
        <v>99</v>
      </c>
      <c r="D4143" s="21">
        <f t="shared" si="128"/>
        <v>341984.5</v>
      </c>
      <c r="E4143" s="24">
        <f t="shared" si="129"/>
        <v>327726.34000000003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>
        <v>34540</v>
      </c>
      <c r="K4143" s="32">
        <v>26863</v>
      </c>
      <c r="L4143" s="113">
        <v>34496</v>
      </c>
      <c r="M4143" s="113">
        <v>38311.160000000003</v>
      </c>
      <c r="N4143" s="31">
        <v>27317</v>
      </c>
      <c r="O4143" s="32">
        <v>27245.99</v>
      </c>
      <c r="P4143" s="113">
        <v>32492.5</v>
      </c>
      <c r="Q4143" s="113">
        <v>32363.5</v>
      </c>
      <c r="R4143" s="31">
        <v>64127.5</v>
      </c>
      <c r="S4143" s="32">
        <v>46657.5</v>
      </c>
      <c r="T4143" s="113">
        <v>76750</v>
      </c>
      <c r="U4143" s="113">
        <v>88258</v>
      </c>
      <c r="V4143" s="31">
        <v>28162</v>
      </c>
      <c r="W4143" s="32">
        <v>32045</v>
      </c>
      <c r="X4143" s="113"/>
      <c r="Y4143" s="113"/>
      <c r="Z4143" s="31"/>
      <c r="AA4143" s="32"/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1708</v>
      </c>
      <c r="B4144" s="111" t="s">
        <v>100</v>
      </c>
      <c r="C4144" s="112" t="s">
        <v>101</v>
      </c>
      <c r="D4144" s="21">
        <f t="shared" si="128"/>
        <v>75487</v>
      </c>
      <c r="E4144" s="24">
        <f t="shared" si="129"/>
        <v>75487</v>
      </c>
      <c r="F4144" s="104"/>
      <c r="G4144" s="104"/>
      <c r="H4144" s="113"/>
      <c r="I4144" s="113"/>
      <c r="J4144" s="31">
        <v>6500</v>
      </c>
      <c r="K4144" s="32">
        <v>6500</v>
      </c>
      <c r="L4144" s="113"/>
      <c r="M4144" s="113"/>
      <c r="N4144" s="31"/>
      <c r="O4144" s="32"/>
      <c r="P4144" s="113">
        <v>15600</v>
      </c>
      <c r="Q4144" s="113">
        <v>15600</v>
      </c>
      <c r="R4144" s="31">
        <v>18900</v>
      </c>
      <c r="S4144" s="32">
        <v>18900</v>
      </c>
      <c r="T4144" s="113"/>
      <c r="U4144" s="113"/>
      <c r="V4144" s="31">
        <v>3200</v>
      </c>
      <c r="W4144" s="32">
        <v>3200</v>
      </c>
      <c r="X4144" s="113"/>
      <c r="Y4144" s="113"/>
      <c r="Z4144" s="31"/>
      <c r="AA4144" s="32"/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1708</v>
      </c>
      <c r="B4145" s="111" t="s">
        <v>102</v>
      </c>
      <c r="C4145" s="112" t="s">
        <v>103</v>
      </c>
      <c r="D4145" s="21">
        <f t="shared" si="128"/>
        <v>356653.5</v>
      </c>
      <c r="E4145" s="24">
        <f t="shared" si="129"/>
        <v>356653.5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>
        <v>37787</v>
      </c>
      <c r="K4145" s="32">
        <v>37787</v>
      </c>
      <c r="L4145" s="113">
        <v>37399</v>
      </c>
      <c r="M4145" s="113">
        <v>37399</v>
      </c>
      <c r="N4145" s="31">
        <v>33164</v>
      </c>
      <c r="O4145" s="32">
        <v>33164</v>
      </c>
      <c r="P4145" s="113">
        <v>39472</v>
      </c>
      <c r="Q4145" s="113">
        <v>39472</v>
      </c>
      <c r="R4145" s="31">
        <v>89745.5</v>
      </c>
      <c r="S4145" s="32">
        <v>89745.5</v>
      </c>
      <c r="T4145" s="113">
        <v>30864</v>
      </c>
      <c r="U4145" s="113">
        <v>30864</v>
      </c>
      <c r="V4145" s="31">
        <v>42853</v>
      </c>
      <c r="W4145" s="32">
        <v>42853</v>
      </c>
      <c r="X4145" s="113"/>
      <c r="Y4145" s="113"/>
      <c r="Z4145" s="31"/>
      <c r="AA4145" s="32"/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1708</v>
      </c>
      <c r="B4146" s="111" t="s">
        <v>104</v>
      </c>
      <c r="C4146" s="112" t="s">
        <v>105</v>
      </c>
      <c r="D4146" s="21">
        <f t="shared" si="128"/>
        <v>106971</v>
      </c>
      <c r="E4146" s="24">
        <f t="shared" si="129"/>
        <v>106971</v>
      </c>
      <c r="F4146" s="104">
        <v>28060</v>
      </c>
      <c r="G4146" s="104">
        <v>28060</v>
      </c>
      <c r="H4146" s="113">
        <v>5285</v>
      </c>
      <c r="I4146" s="113">
        <v>5285</v>
      </c>
      <c r="J4146" s="31">
        <v>17415</v>
      </c>
      <c r="K4146" s="32">
        <v>17415</v>
      </c>
      <c r="L4146" s="113">
        <v>0</v>
      </c>
      <c r="M4146" s="113">
        <v>0</v>
      </c>
      <c r="N4146" s="31">
        <v>0</v>
      </c>
      <c r="O4146" s="32">
        <v>0</v>
      </c>
      <c r="P4146" s="113">
        <v>5413</v>
      </c>
      <c r="Q4146" s="113">
        <v>5413</v>
      </c>
      <c r="R4146" s="31">
        <v>57150</v>
      </c>
      <c r="S4146" s="32">
        <v>57150</v>
      </c>
      <c r="T4146" s="113">
        <v>9628</v>
      </c>
      <c r="U4146" s="113">
        <v>9628</v>
      </c>
      <c r="V4146" s="31">
        <v>1435</v>
      </c>
      <c r="W4146" s="32">
        <v>1435</v>
      </c>
      <c r="X4146" s="113"/>
      <c r="Y4146" s="113"/>
      <c r="Z4146" s="31"/>
      <c r="AA4146" s="32"/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1708</v>
      </c>
      <c r="B4147" s="111" t="s">
        <v>106</v>
      </c>
      <c r="C4147" s="112" t="s">
        <v>107</v>
      </c>
      <c r="D4147" s="21">
        <f t="shared" si="128"/>
        <v>35061</v>
      </c>
      <c r="E4147" s="24">
        <f t="shared" si="129"/>
        <v>31390.5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>
        <v>1600</v>
      </c>
      <c r="Q4147" s="113">
        <v>1600</v>
      </c>
      <c r="R4147" s="31"/>
      <c r="S4147" s="32"/>
      <c r="T4147" s="113">
        <v>16320</v>
      </c>
      <c r="U4147" s="113">
        <v>16320</v>
      </c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1708</v>
      </c>
      <c r="B4148" s="111" t="s">
        <v>108</v>
      </c>
      <c r="C4148" s="112" t="s">
        <v>109</v>
      </c>
      <c r="D4148" s="21">
        <f t="shared" si="128"/>
        <v>181180</v>
      </c>
      <c r="E4148" s="24">
        <f t="shared" si="129"/>
        <v>187516</v>
      </c>
      <c r="F4148" s="104">
        <v>0</v>
      </c>
      <c r="G4148" s="104">
        <v>2942.5</v>
      </c>
      <c r="H4148" s="113">
        <v>0</v>
      </c>
      <c r="I4148" s="113">
        <v>870</v>
      </c>
      <c r="J4148" s="31">
        <v>12841</v>
      </c>
      <c r="K4148" s="32">
        <v>9170.5</v>
      </c>
      <c r="L4148" s="113">
        <v>9170</v>
      </c>
      <c r="M4148" s="113">
        <v>8337.5</v>
      </c>
      <c r="N4148" s="31">
        <v>10573</v>
      </c>
      <c r="O4148" s="32">
        <v>10290.5</v>
      </c>
      <c r="P4148" s="113">
        <v>0</v>
      </c>
      <c r="Q4148" s="113">
        <v>1794.5</v>
      </c>
      <c r="R4148" s="31">
        <v>17442</v>
      </c>
      <c r="S4148" s="32">
        <v>17923.5</v>
      </c>
      <c r="T4148" s="113">
        <v>0</v>
      </c>
      <c r="U4148" s="113">
        <v>0</v>
      </c>
      <c r="V4148" s="31">
        <v>68470</v>
      </c>
      <c r="W4148" s="32">
        <v>66441.5</v>
      </c>
      <c r="X4148" s="113"/>
      <c r="Y4148" s="113"/>
      <c r="Z4148" s="31"/>
      <c r="AA4148" s="32"/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1708</v>
      </c>
      <c r="B4149" s="111" t="s">
        <v>110</v>
      </c>
      <c r="C4149" s="112" t="s">
        <v>111</v>
      </c>
      <c r="D4149" s="21">
        <f t="shared" si="128"/>
        <v>398916.4</v>
      </c>
      <c r="E4149" s="24">
        <f t="shared" si="129"/>
        <v>383878.40000000002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>
        <v>75525</v>
      </c>
      <c r="K4149" s="32">
        <v>78916</v>
      </c>
      <c r="L4149" s="113">
        <v>21601.5</v>
      </c>
      <c r="M4149" s="113">
        <v>43597.5</v>
      </c>
      <c r="N4149" s="31">
        <v>50904</v>
      </c>
      <c r="O4149" s="32">
        <v>29181</v>
      </c>
      <c r="P4149" s="113">
        <v>17584.5</v>
      </c>
      <c r="Q4149" s="113">
        <v>41957.5</v>
      </c>
      <c r="R4149" s="31">
        <v>131575</v>
      </c>
      <c r="S4149" s="32">
        <v>57094</v>
      </c>
      <c r="T4149" s="113">
        <v>30240.400000000001</v>
      </c>
      <c r="U4149" s="113">
        <v>53504.4</v>
      </c>
      <c r="V4149" s="31">
        <v>22375</v>
      </c>
      <c r="W4149" s="32">
        <v>58504</v>
      </c>
      <c r="X4149" s="113"/>
      <c r="Y4149" s="113"/>
      <c r="Z4149" s="31"/>
      <c r="AA4149" s="32"/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1708</v>
      </c>
      <c r="B4150" s="111" t="s">
        <v>112</v>
      </c>
      <c r="C4150" s="112" t="s">
        <v>113</v>
      </c>
      <c r="D4150" s="21">
        <f t="shared" si="128"/>
        <v>388443</v>
      </c>
      <c r="E4150" s="24">
        <f t="shared" si="129"/>
        <v>392558</v>
      </c>
      <c r="F4150" s="104">
        <v>41205</v>
      </c>
      <c r="G4150" s="104">
        <v>41205</v>
      </c>
      <c r="H4150" s="113">
        <v>0</v>
      </c>
      <c r="I4150" s="113">
        <v>0</v>
      </c>
      <c r="J4150" s="31">
        <v>48731</v>
      </c>
      <c r="K4150" s="32">
        <v>48731</v>
      </c>
      <c r="L4150" s="113">
        <v>18099</v>
      </c>
      <c r="M4150" s="113">
        <v>18099</v>
      </c>
      <c r="N4150" s="31">
        <v>99464</v>
      </c>
      <c r="O4150" s="32">
        <v>99464</v>
      </c>
      <c r="P4150" s="113">
        <v>49703</v>
      </c>
      <c r="Q4150" s="113">
        <v>51093</v>
      </c>
      <c r="R4150" s="31">
        <v>69830</v>
      </c>
      <c r="S4150" s="32">
        <v>72555</v>
      </c>
      <c r="T4150" s="113">
        <v>70932</v>
      </c>
      <c r="U4150" s="113">
        <v>70932</v>
      </c>
      <c r="V4150" s="31">
        <v>39210</v>
      </c>
      <c r="W4150" s="32">
        <v>39210</v>
      </c>
      <c r="X4150" s="113"/>
      <c r="Y4150" s="113"/>
      <c r="Z4150" s="31"/>
      <c r="AA4150" s="32"/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1708</v>
      </c>
      <c r="B4151" s="111" t="s">
        <v>114</v>
      </c>
      <c r="C4151" s="112" t="s">
        <v>115</v>
      </c>
      <c r="D4151" s="21">
        <f t="shared" si="128"/>
        <v>43255</v>
      </c>
      <c r="E4151" s="24">
        <f t="shared" si="129"/>
        <v>51650.42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>
        <v>5520</v>
      </c>
      <c r="S4151" s="32">
        <v>5520</v>
      </c>
      <c r="T4151" s="113">
        <v>20885</v>
      </c>
      <c r="U4151" s="113">
        <v>20885</v>
      </c>
      <c r="V4151" s="31">
        <v>16850</v>
      </c>
      <c r="W4151" s="32">
        <v>16850</v>
      </c>
      <c r="X4151" s="113"/>
      <c r="Y4151" s="113"/>
      <c r="Z4151" s="31"/>
      <c r="AA4151" s="32"/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1708</v>
      </c>
      <c r="B4152" s="111" t="s">
        <v>116</v>
      </c>
      <c r="C4152" s="112" t="s">
        <v>117</v>
      </c>
      <c r="D4152" s="21">
        <f t="shared" si="128"/>
        <v>41299.29</v>
      </c>
      <c r="E4152" s="24">
        <f t="shared" si="129"/>
        <v>62653.59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31">
        <v>0</v>
      </c>
      <c r="K4152" s="32">
        <v>8395.42</v>
      </c>
      <c r="L4152" s="105">
        <v>0</v>
      </c>
      <c r="M4152" s="105">
        <v>8358.49</v>
      </c>
      <c r="N4152" s="106">
        <v>0</v>
      </c>
      <c r="O4152" s="107">
        <v>7653.74</v>
      </c>
      <c r="P4152" s="113">
        <v>0</v>
      </c>
      <c r="Q4152" s="113">
        <v>7653.74</v>
      </c>
      <c r="R4152" s="106">
        <v>0</v>
      </c>
      <c r="S4152" s="107">
        <v>7653.74</v>
      </c>
      <c r="T4152" s="105">
        <v>0</v>
      </c>
      <c r="U4152" s="105">
        <v>7394.59</v>
      </c>
      <c r="V4152" s="106">
        <v>25540.9</v>
      </c>
      <c r="W4152" s="107">
        <v>7148.45</v>
      </c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1708</v>
      </c>
      <c r="B4153" s="111" t="s">
        <v>118</v>
      </c>
      <c r="C4153" s="112" t="s">
        <v>119</v>
      </c>
      <c r="D4153" s="21">
        <f t="shared" si="128"/>
        <v>1118055.06</v>
      </c>
      <c r="E4153" s="24">
        <f t="shared" si="12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1708</v>
      </c>
      <c r="B4154" s="111" t="s">
        <v>120</v>
      </c>
      <c r="C4154" s="112" t="s">
        <v>121</v>
      </c>
      <c r="D4154" s="21">
        <f t="shared" si="128"/>
        <v>0</v>
      </c>
      <c r="E4154" s="24">
        <f t="shared" si="12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1708</v>
      </c>
      <c r="B4155" s="111" t="s">
        <v>122</v>
      </c>
      <c r="C4155" s="112" t="s">
        <v>123</v>
      </c>
      <c r="D4155" s="21">
        <f t="shared" si="128"/>
        <v>0</v>
      </c>
      <c r="E4155" s="24">
        <f t="shared" si="12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1708</v>
      </c>
      <c r="B4156" s="111" t="s">
        <v>124</v>
      </c>
      <c r="C4156" s="112" t="s">
        <v>125</v>
      </c>
      <c r="D4156" s="21">
        <f t="shared" si="128"/>
        <v>0</v>
      </c>
      <c r="E4156" s="24">
        <f t="shared" si="12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1708</v>
      </c>
      <c r="B4157" s="111" t="s">
        <v>126</v>
      </c>
      <c r="C4157" s="112" t="s">
        <v>127</v>
      </c>
      <c r="D4157" s="21">
        <f t="shared" si="128"/>
        <v>0</v>
      </c>
      <c r="E4157" s="24">
        <f t="shared" si="12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1708</v>
      </c>
      <c r="B4158" s="111" t="s">
        <v>128</v>
      </c>
      <c r="C4158" s="112" t="s">
        <v>129</v>
      </c>
      <c r="D4158" s="21">
        <f t="shared" si="128"/>
        <v>0</v>
      </c>
      <c r="E4158" s="24">
        <f t="shared" si="12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1708</v>
      </c>
      <c r="B4159" s="111" t="s">
        <v>130</v>
      </c>
      <c r="C4159" s="112" t="s">
        <v>131</v>
      </c>
      <c r="D4159" s="21">
        <f t="shared" si="128"/>
        <v>0</v>
      </c>
      <c r="E4159" s="24">
        <f t="shared" si="12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>
        <v>0</v>
      </c>
      <c r="S4159" s="107">
        <v>0</v>
      </c>
      <c r="T4159" s="105">
        <v>0</v>
      </c>
      <c r="U4159" s="105">
        <v>0</v>
      </c>
      <c r="V4159" s="106">
        <v>0</v>
      </c>
      <c r="W4159" s="107">
        <v>0</v>
      </c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1708</v>
      </c>
      <c r="B4160" s="111" t="s">
        <v>132</v>
      </c>
      <c r="C4160" s="112" t="s">
        <v>133</v>
      </c>
      <c r="D4160" s="21">
        <f t="shared" si="128"/>
        <v>0</v>
      </c>
      <c r="E4160" s="24">
        <f t="shared" si="129"/>
        <v>24868.65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1708</v>
      </c>
      <c r="B4161" s="111" t="s">
        <v>134</v>
      </c>
      <c r="C4161" s="112" t="s">
        <v>135</v>
      </c>
      <c r="D4161" s="21">
        <f t="shared" si="128"/>
        <v>0</v>
      </c>
      <c r="E4161" s="24">
        <f t="shared" si="129"/>
        <v>198949.19999999998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>
        <v>0</v>
      </c>
      <c r="K4161" s="107">
        <v>24868.65</v>
      </c>
      <c r="L4161" s="105">
        <v>0</v>
      </c>
      <c r="M4161" s="105">
        <v>24868.65</v>
      </c>
      <c r="N4161" s="106">
        <v>0</v>
      </c>
      <c r="O4161" s="107">
        <v>24868.65</v>
      </c>
      <c r="P4161" s="105">
        <v>0</v>
      </c>
      <c r="Q4161" s="105">
        <v>24868.65</v>
      </c>
      <c r="R4161" s="106">
        <v>0</v>
      </c>
      <c r="S4161" s="107">
        <v>24868.65</v>
      </c>
      <c r="T4161" s="105">
        <v>0</v>
      </c>
      <c r="U4161" s="105">
        <v>24868.65</v>
      </c>
      <c r="V4161" s="106">
        <v>0</v>
      </c>
      <c r="W4161" s="107">
        <v>24868.65</v>
      </c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1708</v>
      </c>
      <c r="B4162" s="111" t="s">
        <v>136</v>
      </c>
      <c r="C4162" s="112" t="s">
        <v>137</v>
      </c>
      <c r="D4162" s="21">
        <f t="shared" si="128"/>
        <v>0</v>
      </c>
      <c r="E4162" s="24">
        <f t="shared" si="12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1708</v>
      </c>
      <c r="B4163" s="111" t="s">
        <v>138</v>
      </c>
      <c r="C4163" s="112" t="s">
        <v>139</v>
      </c>
      <c r="D4163" s="21">
        <f t="shared" ref="D4163:D4226" si="130">F4163+H4163+J4164+L4163+N4163+P4163+R4163+T4163+V4163+X4163+Z4163+AB4163</f>
        <v>0</v>
      </c>
      <c r="E4163" s="24">
        <f t="shared" ref="E4163:E4226" si="131">G4163+I4163+K4164+M4163+O4163+Q4163+S4163+U4163+W4163+Y4163+AA4163+AC4163</f>
        <v>5390.35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1708</v>
      </c>
      <c r="B4164" s="111" t="s">
        <v>140</v>
      </c>
      <c r="C4164" s="112" t="s">
        <v>141</v>
      </c>
      <c r="D4164" s="21">
        <f t="shared" si="130"/>
        <v>0</v>
      </c>
      <c r="E4164" s="24">
        <f t="shared" si="131"/>
        <v>43122.799999999996</v>
      </c>
      <c r="F4164" s="104">
        <v>0</v>
      </c>
      <c r="G4164" s="104">
        <v>5390.35</v>
      </c>
      <c r="H4164" s="105">
        <v>0</v>
      </c>
      <c r="I4164" s="105">
        <v>5390.35</v>
      </c>
      <c r="J4164" s="106">
        <v>0</v>
      </c>
      <c r="K4164" s="107">
        <v>5390.35</v>
      </c>
      <c r="L4164" s="105">
        <v>0</v>
      </c>
      <c r="M4164" s="105">
        <v>5390.35</v>
      </c>
      <c r="N4164" s="106">
        <v>0</v>
      </c>
      <c r="O4164" s="107">
        <v>5390.35</v>
      </c>
      <c r="P4164" s="105">
        <v>0</v>
      </c>
      <c r="Q4164" s="105">
        <v>5390.35</v>
      </c>
      <c r="R4164" s="106">
        <v>0</v>
      </c>
      <c r="S4164" s="107">
        <v>5390.35</v>
      </c>
      <c r="T4164" s="105">
        <v>0</v>
      </c>
      <c r="U4164" s="105">
        <v>5390.35</v>
      </c>
      <c r="V4164" s="106">
        <v>0</v>
      </c>
      <c r="W4164" s="107">
        <v>5390.35</v>
      </c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1708</v>
      </c>
      <c r="B4165" s="111" t="s">
        <v>142</v>
      </c>
      <c r="C4165" s="112" t="s">
        <v>143</v>
      </c>
      <c r="D4165" s="21">
        <f t="shared" si="130"/>
        <v>0</v>
      </c>
      <c r="E4165" s="24">
        <f t="shared" si="131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>
        <v>0</v>
      </c>
      <c r="S4165" s="107">
        <v>0</v>
      </c>
      <c r="T4165" s="105">
        <v>0</v>
      </c>
      <c r="U4165" s="105">
        <v>0</v>
      </c>
      <c r="V4165" s="106">
        <v>0</v>
      </c>
      <c r="W4165" s="107">
        <v>0</v>
      </c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1708</v>
      </c>
      <c r="B4166" s="111" t="s">
        <v>144</v>
      </c>
      <c r="C4166" s="112" t="s">
        <v>145</v>
      </c>
      <c r="D4166" s="21">
        <f t="shared" si="130"/>
        <v>0</v>
      </c>
      <c r="E4166" s="24">
        <f t="shared" si="131"/>
        <v>2970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1708</v>
      </c>
      <c r="B4167" s="111" t="s">
        <v>146</v>
      </c>
      <c r="C4167" s="112" t="s">
        <v>147</v>
      </c>
      <c r="D4167" s="21">
        <f t="shared" si="130"/>
        <v>0</v>
      </c>
      <c r="E4167" s="24">
        <f t="shared" si="131"/>
        <v>23760</v>
      </c>
      <c r="F4167" s="104">
        <v>0</v>
      </c>
      <c r="G4167" s="104">
        <v>2970</v>
      </c>
      <c r="H4167" s="105">
        <v>0</v>
      </c>
      <c r="I4167" s="105">
        <v>2970</v>
      </c>
      <c r="J4167" s="106">
        <v>0</v>
      </c>
      <c r="K4167" s="107">
        <v>2970</v>
      </c>
      <c r="L4167" s="105">
        <v>0</v>
      </c>
      <c r="M4167" s="105">
        <v>2970</v>
      </c>
      <c r="N4167" s="106">
        <v>0</v>
      </c>
      <c r="O4167" s="107">
        <v>2970</v>
      </c>
      <c r="P4167" s="105">
        <v>0</v>
      </c>
      <c r="Q4167" s="105">
        <v>2970</v>
      </c>
      <c r="R4167" s="106">
        <v>0</v>
      </c>
      <c r="S4167" s="107">
        <v>2970</v>
      </c>
      <c r="T4167" s="105">
        <v>0</v>
      </c>
      <c r="U4167" s="105">
        <v>2970</v>
      </c>
      <c r="V4167" s="106">
        <v>0</v>
      </c>
      <c r="W4167" s="107">
        <v>2970</v>
      </c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1708</v>
      </c>
      <c r="B4168" s="111" t="s">
        <v>148</v>
      </c>
      <c r="C4168" s="112" t="s">
        <v>149</v>
      </c>
      <c r="D4168" s="21">
        <f t="shared" si="130"/>
        <v>0</v>
      </c>
      <c r="E4168" s="24">
        <f t="shared" si="131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1708</v>
      </c>
      <c r="B4169" s="111" t="s">
        <v>150</v>
      </c>
      <c r="C4169" s="112" t="s">
        <v>151</v>
      </c>
      <c r="D4169" s="21">
        <f t="shared" si="130"/>
        <v>0</v>
      </c>
      <c r="E4169" s="24">
        <f t="shared" si="131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1708</v>
      </c>
      <c r="B4170" s="111" t="s">
        <v>152</v>
      </c>
      <c r="C4170" s="112" t="s">
        <v>153</v>
      </c>
      <c r="D4170" s="21">
        <f t="shared" si="130"/>
        <v>0</v>
      </c>
      <c r="E4170" s="24">
        <f t="shared" si="131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1708</v>
      </c>
      <c r="B4171" s="111" t="s">
        <v>154</v>
      </c>
      <c r="C4171" s="112" t="s">
        <v>155</v>
      </c>
      <c r="D4171" s="21">
        <f t="shared" si="130"/>
        <v>0</v>
      </c>
      <c r="E4171" s="24">
        <f t="shared" si="131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>
        <v>0</v>
      </c>
      <c r="K4171" s="107">
        <v>0</v>
      </c>
      <c r="L4171" s="105">
        <v>0</v>
      </c>
      <c r="M4171" s="105">
        <v>0</v>
      </c>
      <c r="N4171" s="106">
        <v>0</v>
      </c>
      <c r="O4171" s="107">
        <v>0</v>
      </c>
      <c r="P4171" s="105">
        <v>0</v>
      </c>
      <c r="Q4171" s="105">
        <v>0</v>
      </c>
      <c r="R4171" s="106">
        <v>0</v>
      </c>
      <c r="S4171" s="107">
        <v>0</v>
      </c>
      <c r="T4171" s="105">
        <v>0</v>
      </c>
      <c r="U4171" s="105">
        <v>0</v>
      </c>
      <c r="V4171" s="106">
        <v>0</v>
      </c>
      <c r="W4171" s="107">
        <v>0</v>
      </c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1708</v>
      </c>
      <c r="B4172" s="111" t="s">
        <v>156</v>
      </c>
      <c r="C4172" s="112" t="s">
        <v>157</v>
      </c>
      <c r="D4172" s="21">
        <f t="shared" si="130"/>
        <v>0</v>
      </c>
      <c r="E4172" s="24">
        <f t="shared" si="131"/>
        <v>0</v>
      </c>
      <c r="F4172" s="104">
        <v>0</v>
      </c>
      <c r="G4172" s="104">
        <v>0</v>
      </c>
      <c r="H4172" s="113">
        <v>0</v>
      </c>
      <c r="I4172" s="113">
        <v>0</v>
      </c>
      <c r="J4172" s="106">
        <v>0</v>
      </c>
      <c r="K4172" s="107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1708</v>
      </c>
      <c r="B4173" s="111" t="s">
        <v>158</v>
      </c>
      <c r="C4173" s="112" t="s">
        <v>159</v>
      </c>
      <c r="D4173" s="21">
        <f t="shared" si="130"/>
        <v>0</v>
      </c>
      <c r="E4173" s="24">
        <f t="shared" si="131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1708</v>
      </c>
      <c r="B4174" s="111" t="s">
        <v>160</v>
      </c>
      <c r="C4174" s="112" t="s">
        <v>161</v>
      </c>
      <c r="D4174" s="21">
        <f t="shared" si="130"/>
        <v>0</v>
      </c>
      <c r="E4174" s="24">
        <f t="shared" si="131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1708</v>
      </c>
      <c r="B4175" s="111" t="s">
        <v>162</v>
      </c>
      <c r="C4175" s="112" t="s">
        <v>163</v>
      </c>
      <c r="D4175" s="21">
        <f t="shared" si="130"/>
        <v>0</v>
      </c>
      <c r="E4175" s="24">
        <f t="shared" si="131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1708</v>
      </c>
      <c r="B4176" s="111" t="s">
        <v>164</v>
      </c>
      <c r="C4176" s="112" t="s">
        <v>165</v>
      </c>
      <c r="D4176" s="21">
        <f t="shared" si="130"/>
        <v>0</v>
      </c>
      <c r="E4176" s="24">
        <f t="shared" si="131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1708</v>
      </c>
      <c r="B4177" s="111" t="s">
        <v>166</v>
      </c>
      <c r="C4177" s="112" t="s">
        <v>167</v>
      </c>
      <c r="D4177" s="21">
        <f t="shared" si="130"/>
        <v>0</v>
      </c>
      <c r="E4177" s="24">
        <f t="shared" si="131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1708</v>
      </c>
      <c r="B4178" s="111" t="s">
        <v>168</v>
      </c>
      <c r="C4178" s="112" t="s">
        <v>169</v>
      </c>
      <c r="D4178" s="21">
        <f t="shared" si="130"/>
        <v>0</v>
      </c>
      <c r="E4178" s="24">
        <f t="shared" si="131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1708</v>
      </c>
      <c r="B4179" s="111" t="s">
        <v>170</v>
      </c>
      <c r="C4179" s="112" t="s">
        <v>171</v>
      </c>
      <c r="D4179" s="21">
        <f t="shared" si="130"/>
        <v>0</v>
      </c>
      <c r="E4179" s="24">
        <f t="shared" si="131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1708</v>
      </c>
      <c r="B4180" s="111" t="s">
        <v>172</v>
      </c>
      <c r="C4180" s="112" t="s">
        <v>173</v>
      </c>
      <c r="D4180" s="21">
        <f t="shared" si="130"/>
        <v>0</v>
      </c>
      <c r="E4180" s="24">
        <f t="shared" si="131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1708</v>
      </c>
      <c r="B4181" s="111" t="s">
        <v>174</v>
      </c>
      <c r="C4181" s="112" t="s">
        <v>175</v>
      </c>
      <c r="D4181" s="21">
        <f t="shared" si="130"/>
        <v>0</v>
      </c>
      <c r="E4181" s="24">
        <f t="shared" si="131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1708</v>
      </c>
      <c r="B4182" s="111" t="s">
        <v>176</v>
      </c>
      <c r="C4182" s="112" t="s">
        <v>177</v>
      </c>
      <c r="D4182" s="21">
        <f t="shared" si="130"/>
        <v>0</v>
      </c>
      <c r="E4182" s="24">
        <f t="shared" si="131"/>
        <v>1066.6600000000001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1708</v>
      </c>
      <c r="B4183" s="111" t="s">
        <v>178</v>
      </c>
      <c r="C4183" s="112" t="s">
        <v>179</v>
      </c>
      <c r="D4183" s="21">
        <f t="shared" si="130"/>
        <v>0</v>
      </c>
      <c r="E4183" s="24">
        <f t="shared" si="131"/>
        <v>8533.2800000000007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>
        <v>0</v>
      </c>
      <c r="K4183" s="32">
        <v>1066.6600000000001</v>
      </c>
      <c r="L4183" s="113">
        <v>0</v>
      </c>
      <c r="M4183" s="113">
        <v>1066.6600000000001</v>
      </c>
      <c r="N4183" s="31">
        <v>0</v>
      </c>
      <c r="O4183" s="32">
        <v>1066.6600000000001</v>
      </c>
      <c r="P4183" s="113">
        <v>0</v>
      </c>
      <c r="Q4183" s="113">
        <v>1066.6600000000001</v>
      </c>
      <c r="R4183" s="31">
        <v>0</v>
      </c>
      <c r="S4183" s="32">
        <v>1066.6600000000001</v>
      </c>
      <c r="T4183" s="113">
        <v>0</v>
      </c>
      <c r="U4183" s="113">
        <v>1066.6600000000001</v>
      </c>
      <c r="V4183" s="31">
        <v>0</v>
      </c>
      <c r="W4183" s="32">
        <v>1066.6600000000001</v>
      </c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1708</v>
      </c>
      <c r="B4184" s="111" t="s">
        <v>180</v>
      </c>
      <c r="C4184" s="112" t="s">
        <v>181</v>
      </c>
      <c r="D4184" s="21">
        <f t="shared" si="130"/>
        <v>0</v>
      </c>
      <c r="E4184" s="24">
        <f t="shared" si="131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1708</v>
      </c>
      <c r="B4185" s="111" t="s">
        <v>182</v>
      </c>
      <c r="C4185" s="112" t="s">
        <v>183</v>
      </c>
      <c r="D4185" s="21">
        <f t="shared" si="130"/>
        <v>0</v>
      </c>
      <c r="E4185" s="24">
        <f t="shared" si="131"/>
        <v>17104.169999999998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1708</v>
      </c>
      <c r="B4186" s="111" t="s">
        <v>184</v>
      </c>
      <c r="C4186" s="112" t="s">
        <v>185</v>
      </c>
      <c r="D4186" s="21">
        <f t="shared" si="130"/>
        <v>0</v>
      </c>
      <c r="E4186" s="24">
        <f t="shared" si="131"/>
        <v>136832.37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>
        <v>0</v>
      </c>
      <c r="K4186" s="32">
        <v>17104.169999999998</v>
      </c>
      <c r="L4186" s="113">
        <v>0</v>
      </c>
      <c r="M4186" s="113">
        <v>17104.169999999998</v>
      </c>
      <c r="N4186" s="31">
        <v>0</v>
      </c>
      <c r="O4186" s="32">
        <v>17104.169999999998</v>
      </c>
      <c r="P4186" s="113">
        <v>0</v>
      </c>
      <c r="Q4186" s="113">
        <v>17104.169999999998</v>
      </c>
      <c r="R4186" s="31">
        <v>0</v>
      </c>
      <c r="S4186" s="32">
        <v>17104.169999999998</v>
      </c>
      <c r="T4186" s="113">
        <v>0</v>
      </c>
      <c r="U4186" s="113">
        <v>17104.169999999998</v>
      </c>
      <c r="V4186" s="31">
        <v>0</v>
      </c>
      <c r="W4186" s="32">
        <v>17103.18</v>
      </c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1708</v>
      </c>
      <c r="B4187" s="111" t="s">
        <v>186</v>
      </c>
      <c r="C4187" s="112" t="s">
        <v>187</v>
      </c>
      <c r="D4187" s="21">
        <f t="shared" si="130"/>
        <v>0</v>
      </c>
      <c r="E4187" s="24">
        <f t="shared" si="131"/>
        <v>301.87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1708</v>
      </c>
      <c r="B4188" s="111" t="s">
        <v>188</v>
      </c>
      <c r="C4188" s="112" t="s">
        <v>189</v>
      </c>
      <c r="D4188" s="21">
        <f t="shared" si="130"/>
        <v>0</v>
      </c>
      <c r="E4188" s="24">
        <f t="shared" si="131"/>
        <v>2414.9599999999996</v>
      </c>
      <c r="F4188" s="104">
        <v>0</v>
      </c>
      <c r="G4188" s="104">
        <v>301.87</v>
      </c>
      <c r="H4188" s="113">
        <v>0</v>
      </c>
      <c r="I4188" s="113">
        <v>301.87</v>
      </c>
      <c r="J4188" s="31">
        <v>0</v>
      </c>
      <c r="K4188" s="32">
        <v>301.87</v>
      </c>
      <c r="L4188" s="113">
        <v>0</v>
      </c>
      <c r="M4188" s="113">
        <v>301.87</v>
      </c>
      <c r="N4188" s="31">
        <v>0</v>
      </c>
      <c r="O4188" s="32">
        <v>301.87</v>
      </c>
      <c r="P4188" s="113">
        <v>0</v>
      </c>
      <c r="Q4188" s="113">
        <v>301.87</v>
      </c>
      <c r="R4188" s="31">
        <v>0</v>
      </c>
      <c r="S4188" s="32">
        <v>301.87</v>
      </c>
      <c r="T4188" s="113">
        <v>0</v>
      </c>
      <c r="U4188" s="113">
        <v>301.87</v>
      </c>
      <c r="V4188" s="31">
        <v>0</v>
      </c>
      <c r="W4188" s="32">
        <v>301.87</v>
      </c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1708</v>
      </c>
      <c r="B4189" s="111" t="s">
        <v>190</v>
      </c>
      <c r="C4189" s="112" t="s">
        <v>191</v>
      </c>
      <c r="D4189" s="21">
        <f t="shared" si="130"/>
        <v>0</v>
      </c>
      <c r="E4189" s="24">
        <f t="shared" si="131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1708</v>
      </c>
      <c r="B4190" s="111" t="s">
        <v>192</v>
      </c>
      <c r="C4190" s="112" t="s">
        <v>193</v>
      </c>
      <c r="D4190" s="21">
        <f t="shared" si="130"/>
        <v>0</v>
      </c>
      <c r="E4190" s="24">
        <f t="shared" si="131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>
        <v>0</v>
      </c>
      <c r="S4190" s="32">
        <v>0</v>
      </c>
      <c r="T4190" s="113">
        <v>0</v>
      </c>
      <c r="U4190" s="113">
        <v>0</v>
      </c>
      <c r="V4190" s="31">
        <v>0</v>
      </c>
      <c r="W4190" s="32">
        <v>0</v>
      </c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1708</v>
      </c>
      <c r="B4191" s="111" t="s">
        <v>194</v>
      </c>
      <c r="C4191" s="112" t="s">
        <v>195</v>
      </c>
      <c r="D4191" s="21">
        <f t="shared" si="130"/>
        <v>0</v>
      </c>
      <c r="E4191" s="24">
        <f t="shared" si="131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1708</v>
      </c>
      <c r="B4192" s="111" t="s">
        <v>196</v>
      </c>
      <c r="C4192" s="112" t="s">
        <v>197</v>
      </c>
      <c r="D4192" s="21">
        <f t="shared" si="130"/>
        <v>0</v>
      </c>
      <c r="E4192" s="24">
        <f t="shared" si="131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1708</v>
      </c>
      <c r="B4193" s="111" t="s">
        <v>198</v>
      </c>
      <c r="C4193" s="112" t="s">
        <v>199</v>
      </c>
      <c r="D4193" s="21">
        <f t="shared" si="130"/>
        <v>0</v>
      </c>
      <c r="E4193" s="24">
        <f t="shared" si="131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1708</v>
      </c>
      <c r="B4194" s="111" t="s">
        <v>200</v>
      </c>
      <c r="C4194" s="112" t="s">
        <v>201</v>
      </c>
      <c r="D4194" s="21">
        <f t="shared" si="130"/>
        <v>0</v>
      </c>
      <c r="E4194" s="24">
        <f t="shared" si="131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1708</v>
      </c>
      <c r="B4195" s="111" t="s">
        <v>202</v>
      </c>
      <c r="C4195" s="112" t="s">
        <v>203</v>
      </c>
      <c r="D4195" s="21">
        <f t="shared" si="130"/>
        <v>0</v>
      </c>
      <c r="E4195" s="24">
        <f t="shared" si="131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>
        <v>0</v>
      </c>
      <c r="S4195" s="32">
        <v>0</v>
      </c>
      <c r="T4195" s="113">
        <v>0</v>
      </c>
      <c r="U4195" s="113">
        <v>0</v>
      </c>
      <c r="V4195" s="31">
        <v>0</v>
      </c>
      <c r="W4195" s="32">
        <v>0</v>
      </c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1708</v>
      </c>
      <c r="B4196" s="111" t="s">
        <v>204</v>
      </c>
      <c r="C4196" s="112" t="s">
        <v>205</v>
      </c>
      <c r="D4196" s="21">
        <f t="shared" si="130"/>
        <v>0</v>
      </c>
      <c r="E4196" s="24">
        <f t="shared" si="131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1708</v>
      </c>
      <c r="B4197" s="111" t="s">
        <v>206</v>
      </c>
      <c r="C4197" s="112" t="s">
        <v>207</v>
      </c>
      <c r="D4197" s="21">
        <f t="shared" si="130"/>
        <v>0</v>
      </c>
      <c r="E4197" s="24">
        <f t="shared" si="131"/>
        <v>6110.53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1708</v>
      </c>
      <c r="B4198" s="111" t="s">
        <v>208</v>
      </c>
      <c r="C4198" s="112" t="s">
        <v>209</v>
      </c>
      <c r="D4198" s="21">
        <f t="shared" si="130"/>
        <v>0</v>
      </c>
      <c r="E4198" s="24">
        <f t="shared" si="131"/>
        <v>53874.45</v>
      </c>
      <c r="F4198" s="104">
        <v>0</v>
      </c>
      <c r="G4198" s="104">
        <v>6110.53</v>
      </c>
      <c r="H4198" s="113">
        <v>0</v>
      </c>
      <c r="I4198" s="113">
        <v>6110.53</v>
      </c>
      <c r="J4198" s="31">
        <v>0</v>
      </c>
      <c r="K4198" s="32">
        <v>6110.53</v>
      </c>
      <c r="L4198" s="113">
        <v>0</v>
      </c>
      <c r="M4198" s="113">
        <v>6110.53</v>
      </c>
      <c r="N4198" s="31">
        <v>0</v>
      </c>
      <c r="O4198" s="32">
        <v>6110.53</v>
      </c>
      <c r="P4198" s="113">
        <v>0</v>
      </c>
      <c r="Q4198" s="113">
        <v>6110.53</v>
      </c>
      <c r="R4198" s="31">
        <v>0</v>
      </c>
      <c r="S4198" s="32">
        <v>6110.53</v>
      </c>
      <c r="T4198" s="113">
        <v>0</v>
      </c>
      <c r="U4198" s="113">
        <v>6110.53</v>
      </c>
      <c r="V4198" s="31">
        <v>0</v>
      </c>
      <c r="W4198" s="32">
        <v>6110.53</v>
      </c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1708</v>
      </c>
      <c r="B4199" s="111" t="s">
        <v>210</v>
      </c>
      <c r="C4199" s="112" t="s">
        <v>211</v>
      </c>
      <c r="D4199" s="21">
        <f t="shared" si="130"/>
        <v>0</v>
      </c>
      <c r="E4199" s="24">
        <f t="shared" si="131"/>
        <v>39921.68</v>
      </c>
      <c r="F4199" s="104">
        <v>0</v>
      </c>
      <c r="G4199" s="104">
        <v>4990.21</v>
      </c>
      <c r="H4199" s="113">
        <v>0</v>
      </c>
      <c r="I4199" s="113">
        <v>4990.21</v>
      </c>
      <c r="J4199" s="31">
        <v>0</v>
      </c>
      <c r="K4199" s="32">
        <v>4990.21</v>
      </c>
      <c r="L4199" s="113">
        <v>0</v>
      </c>
      <c r="M4199" s="113">
        <v>4990.21</v>
      </c>
      <c r="N4199" s="31">
        <v>0</v>
      </c>
      <c r="O4199" s="32">
        <v>4990.21</v>
      </c>
      <c r="P4199" s="113">
        <v>0</v>
      </c>
      <c r="Q4199" s="113">
        <v>4990.21</v>
      </c>
      <c r="R4199" s="31">
        <v>0</v>
      </c>
      <c r="S4199" s="32">
        <v>4990.21</v>
      </c>
      <c r="T4199" s="113">
        <v>0</v>
      </c>
      <c r="U4199" s="113">
        <v>4990.21</v>
      </c>
      <c r="V4199" s="31">
        <v>0</v>
      </c>
      <c r="W4199" s="32">
        <v>4990.21</v>
      </c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1708</v>
      </c>
      <c r="B4200" s="111" t="s">
        <v>212</v>
      </c>
      <c r="C4200" s="112" t="s">
        <v>213</v>
      </c>
      <c r="D4200" s="21">
        <f t="shared" si="130"/>
        <v>0</v>
      </c>
      <c r="E4200" s="24">
        <f t="shared" si="131"/>
        <v>1153.78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1708</v>
      </c>
      <c r="B4201" s="111" t="s">
        <v>214</v>
      </c>
      <c r="C4201" s="112" t="s">
        <v>215</v>
      </c>
      <c r="D4201" s="21">
        <f t="shared" si="130"/>
        <v>0</v>
      </c>
      <c r="E4201" s="24">
        <f t="shared" si="131"/>
        <v>9230.24</v>
      </c>
      <c r="F4201" s="104">
        <v>0</v>
      </c>
      <c r="G4201" s="104">
        <v>1153.78</v>
      </c>
      <c r="H4201" s="113">
        <v>0</v>
      </c>
      <c r="I4201" s="113">
        <v>1153.78</v>
      </c>
      <c r="J4201" s="31">
        <v>0</v>
      </c>
      <c r="K4201" s="32">
        <v>1153.78</v>
      </c>
      <c r="L4201" s="113">
        <v>0</v>
      </c>
      <c r="M4201" s="113">
        <v>1153.78</v>
      </c>
      <c r="N4201" s="31">
        <v>0</v>
      </c>
      <c r="O4201" s="32">
        <v>1153.78</v>
      </c>
      <c r="P4201" s="113">
        <v>0</v>
      </c>
      <c r="Q4201" s="113">
        <v>1153.78</v>
      </c>
      <c r="R4201" s="31">
        <v>0</v>
      </c>
      <c r="S4201" s="32">
        <v>1153.78</v>
      </c>
      <c r="T4201" s="113">
        <v>0</v>
      </c>
      <c r="U4201" s="113">
        <v>1153.78</v>
      </c>
      <c r="V4201" s="31">
        <v>0</v>
      </c>
      <c r="W4201" s="32">
        <v>1153.78</v>
      </c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1708</v>
      </c>
      <c r="B4202" s="111" t="s">
        <v>216</v>
      </c>
      <c r="C4202" s="112" t="s">
        <v>217</v>
      </c>
      <c r="D4202" s="21">
        <f t="shared" si="130"/>
        <v>0</v>
      </c>
      <c r="E4202" s="24">
        <f t="shared" si="13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1708</v>
      </c>
      <c r="B4203" s="111" t="s">
        <v>218</v>
      </c>
      <c r="C4203" s="112" t="s">
        <v>1564</v>
      </c>
      <c r="D4203" s="21">
        <f t="shared" si="130"/>
        <v>0</v>
      </c>
      <c r="E4203" s="24">
        <f t="shared" si="131"/>
        <v>2194.33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1708</v>
      </c>
      <c r="B4204" s="111" t="s">
        <v>219</v>
      </c>
      <c r="C4204" s="112" t="s">
        <v>1565</v>
      </c>
      <c r="D4204" s="21">
        <f t="shared" si="130"/>
        <v>0</v>
      </c>
      <c r="E4204" s="24">
        <f t="shared" si="131"/>
        <v>17554.64</v>
      </c>
      <c r="F4204" s="104">
        <v>0</v>
      </c>
      <c r="G4204" s="104">
        <v>2194.33</v>
      </c>
      <c r="H4204" s="105">
        <v>0</v>
      </c>
      <c r="I4204" s="105">
        <v>2194.33</v>
      </c>
      <c r="J4204" s="31">
        <v>0</v>
      </c>
      <c r="K4204" s="32">
        <v>2194.33</v>
      </c>
      <c r="L4204" s="105">
        <v>0</v>
      </c>
      <c r="M4204" s="105">
        <v>2194.33</v>
      </c>
      <c r="N4204" s="106">
        <v>0</v>
      </c>
      <c r="O4204" s="107">
        <v>2194.33</v>
      </c>
      <c r="P4204" s="113">
        <v>0</v>
      </c>
      <c r="Q4204" s="113">
        <v>2194.33</v>
      </c>
      <c r="R4204" s="106">
        <v>0</v>
      </c>
      <c r="S4204" s="107">
        <v>2194.33</v>
      </c>
      <c r="T4204" s="105">
        <v>0</v>
      </c>
      <c r="U4204" s="105">
        <v>2194.33</v>
      </c>
      <c r="V4204" s="106">
        <v>0</v>
      </c>
      <c r="W4204" s="107">
        <v>2194.33</v>
      </c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1708</v>
      </c>
      <c r="B4205" s="111" t="s">
        <v>220</v>
      </c>
      <c r="C4205" s="112" t="s">
        <v>221</v>
      </c>
      <c r="D4205" s="21">
        <f t="shared" si="130"/>
        <v>0</v>
      </c>
      <c r="E4205" s="24">
        <f t="shared" si="131"/>
        <v>4683.4399999999996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1708</v>
      </c>
      <c r="B4206" s="111" t="s">
        <v>222</v>
      </c>
      <c r="C4206" s="112" t="s">
        <v>223</v>
      </c>
      <c r="D4206" s="21">
        <f t="shared" si="130"/>
        <v>0</v>
      </c>
      <c r="E4206" s="24">
        <f t="shared" si="131"/>
        <v>37467.519999999997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>
        <v>0</v>
      </c>
      <c r="K4206" s="107">
        <v>4683.4399999999996</v>
      </c>
      <c r="L4206" s="105">
        <v>0</v>
      </c>
      <c r="M4206" s="105">
        <v>4683.4399999999996</v>
      </c>
      <c r="N4206" s="106">
        <v>0</v>
      </c>
      <c r="O4206" s="107">
        <v>4683.4399999999996</v>
      </c>
      <c r="P4206" s="105">
        <v>0</v>
      </c>
      <c r="Q4206" s="105">
        <v>4683.4399999999996</v>
      </c>
      <c r="R4206" s="106">
        <v>0</v>
      </c>
      <c r="S4206" s="107">
        <v>4683.4399999999996</v>
      </c>
      <c r="T4206" s="105">
        <v>0</v>
      </c>
      <c r="U4206" s="105">
        <v>4683.4399999999996</v>
      </c>
      <c r="V4206" s="106">
        <v>0</v>
      </c>
      <c r="W4206" s="107">
        <v>4683.4399999999996</v>
      </c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1708</v>
      </c>
      <c r="B4207" s="111" t="s">
        <v>224</v>
      </c>
      <c r="C4207" s="112" t="s">
        <v>225</v>
      </c>
      <c r="D4207" s="21">
        <f t="shared" si="130"/>
        <v>0</v>
      </c>
      <c r="E4207" s="24">
        <f t="shared" si="13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1708</v>
      </c>
      <c r="B4208" s="111" t="s">
        <v>226</v>
      </c>
      <c r="C4208" s="112" t="s">
        <v>227</v>
      </c>
      <c r="D4208" s="21">
        <f t="shared" si="130"/>
        <v>0</v>
      </c>
      <c r="E4208" s="24">
        <f t="shared" si="13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1708</v>
      </c>
      <c r="B4209" s="111" t="s">
        <v>228</v>
      </c>
      <c r="C4209" s="112" t="s">
        <v>229</v>
      </c>
      <c r="D4209" s="21">
        <f t="shared" si="130"/>
        <v>0</v>
      </c>
      <c r="E4209" s="24">
        <f t="shared" si="131"/>
        <v>64400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64400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1708</v>
      </c>
      <c r="B4210" s="111" t="s">
        <v>230</v>
      </c>
      <c r="C4210" s="112" t="s">
        <v>231</v>
      </c>
      <c r="D4210" s="21">
        <f t="shared" si="130"/>
        <v>0</v>
      </c>
      <c r="E4210" s="24">
        <f t="shared" si="131"/>
        <v>0</v>
      </c>
      <c r="F4210" s="104"/>
      <c r="G4210" s="104"/>
      <c r="H4210" s="113"/>
      <c r="I4210" s="113"/>
      <c r="J4210" s="106"/>
      <c r="K4210" s="107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1708</v>
      </c>
      <c r="B4211" s="111" t="s">
        <v>232</v>
      </c>
      <c r="C4211" s="112" t="s">
        <v>233</v>
      </c>
      <c r="D4211" s="21">
        <f t="shared" si="130"/>
        <v>64397</v>
      </c>
      <c r="E4211" s="24">
        <f t="shared" si="13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64397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1708</v>
      </c>
      <c r="B4212" s="111" t="s">
        <v>234</v>
      </c>
      <c r="C4212" s="112" t="s">
        <v>235</v>
      </c>
      <c r="D4212" s="21">
        <f t="shared" si="130"/>
        <v>0</v>
      </c>
      <c r="E4212" s="24">
        <f t="shared" si="13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1708</v>
      </c>
      <c r="B4213" s="111" t="s">
        <v>236</v>
      </c>
      <c r="C4213" s="112" t="s">
        <v>237</v>
      </c>
      <c r="D4213" s="21">
        <f t="shared" si="130"/>
        <v>0</v>
      </c>
      <c r="E4213" s="24">
        <f t="shared" si="13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1708</v>
      </c>
      <c r="B4214" s="111" t="s">
        <v>238</v>
      </c>
      <c r="C4214" s="112" t="s">
        <v>239</v>
      </c>
      <c r="D4214" s="21">
        <f t="shared" si="130"/>
        <v>0</v>
      </c>
      <c r="E4214" s="24">
        <f t="shared" si="131"/>
        <v>0</v>
      </c>
      <c r="F4214" s="104">
        <v>0</v>
      </c>
      <c r="G4214" s="104">
        <v>0</v>
      </c>
      <c r="H4214" s="105">
        <v>0</v>
      </c>
      <c r="I4214" s="105">
        <v>0</v>
      </c>
      <c r="J4214" s="31">
        <v>0</v>
      </c>
      <c r="K4214" s="32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1708</v>
      </c>
      <c r="B4215" s="111" t="s">
        <v>240</v>
      </c>
      <c r="C4215" s="112" t="s">
        <v>241</v>
      </c>
      <c r="D4215" s="21">
        <f t="shared" si="130"/>
        <v>0</v>
      </c>
      <c r="E4215" s="24">
        <f t="shared" si="131"/>
        <v>0</v>
      </c>
      <c r="F4215" s="104">
        <v>0</v>
      </c>
      <c r="G4215" s="104">
        <v>0</v>
      </c>
      <c r="H4215" s="113">
        <v>0</v>
      </c>
      <c r="I4215" s="113">
        <v>0</v>
      </c>
      <c r="J4215" s="106">
        <v>0</v>
      </c>
      <c r="K4215" s="107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>
        <v>0</v>
      </c>
      <c r="S4215" s="32">
        <v>0</v>
      </c>
      <c r="T4215" s="113">
        <v>0</v>
      </c>
      <c r="U4215" s="113">
        <v>0</v>
      </c>
      <c r="V4215" s="31">
        <v>0</v>
      </c>
      <c r="W4215" s="32">
        <v>0</v>
      </c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1708</v>
      </c>
      <c r="B4216" s="111" t="s">
        <v>242</v>
      </c>
      <c r="C4216" s="112" t="s">
        <v>243</v>
      </c>
      <c r="D4216" s="21">
        <f t="shared" si="130"/>
        <v>0</v>
      </c>
      <c r="E4216" s="24">
        <f t="shared" si="13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1708</v>
      </c>
      <c r="B4217" s="111" t="s">
        <v>244</v>
      </c>
      <c r="C4217" s="112" t="s">
        <v>245</v>
      </c>
      <c r="D4217" s="21">
        <f t="shared" si="130"/>
        <v>0</v>
      </c>
      <c r="E4217" s="24">
        <f t="shared" si="131"/>
        <v>0</v>
      </c>
      <c r="F4217" s="104">
        <v>0</v>
      </c>
      <c r="G4217" s="104">
        <v>0</v>
      </c>
      <c r="H4217" s="105">
        <v>0</v>
      </c>
      <c r="I4217" s="105">
        <v>0</v>
      </c>
      <c r="J4217" s="31">
        <v>0</v>
      </c>
      <c r="K4217" s="32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>
        <v>0</v>
      </c>
      <c r="S4217" s="107">
        <v>0</v>
      </c>
      <c r="T4217" s="105">
        <v>0</v>
      </c>
      <c r="U4217" s="105">
        <v>0</v>
      </c>
      <c r="V4217" s="106">
        <v>0</v>
      </c>
      <c r="W4217" s="107">
        <v>0</v>
      </c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1708</v>
      </c>
      <c r="B4218" s="111" t="s">
        <v>246</v>
      </c>
      <c r="C4218" s="112" t="s">
        <v>247</v>
      </c>
      <c r="D4218" s="21">
        <f t="shared" si="130"/>
        <v>0</v>
      </c>
      <c r="E4218" s="24">
        <f t="shared" si="131"/>
        <v>0</v>
      </c>
      <c r="F4218" s="104">
        <v>0</v>
      </c>
      <c r="G4218" s="104">
        <v>0</v>
      </c>
      <c r="H4218" s="113">
        <v>0</v>
      </c>
      <c r="I4218" s="113">
        <v>0</v>
      </c>
      <c r="J4218" s="106">
        <v>0</v>
      </c>
      <c r="K4218" s="107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1708</v>
      </c>
      <c r="B4219" s="111" t="s">
        <v>248</v>
      </c>
      <c r="C4219" s="112" t="s">
        <v>249</v>
      </c>
      <c r="D4219" s="21">
        <f t="shared" si="130"/>
        <v>0</v>
      </c>
      <c r="E4219" s="24">
        <f t="shared" si="131"/>
        <v>0</v>
      </c>
      <c r="F4219" s="104"/>
      <c r="G4219" s="104"/>
      <c r="H4219" s="105"/>
      <c r="I4219" s="105"/>
      <c r="J4219" s="31"/>
      <c r="K4219" s="32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1708</v>
      </c>
      <c r="B4220" s="111" t="s">
        <v>250</v>
      </c>
      <c r="C4220" s="112" t="s">
        <v>251</v>
      </c>
      <c r="D4220" s="21">
        <f t="shared" si="130"/>
        <v>0</v>
      </c>
      <c r="E4220" s="24">
        <f t="shared" si="13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>
        <v>0</v>
      </c>
      <c r="S4220" s="107">
        <v>0</v>
      </c>
      <c r="T4220" s="105">
        <v>0</v>
      </c>
      <c r="U4220" s="105">
        <v>0</v>
      </c>
      <c r="V4220" s="106">
        <v>0</v>
      </c>
      <c r="W4220" s="107">
        <v>0</v>
      </c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1708</v>
      </c>
      <c r="B4221" s="111" t="s">
        <v>252</v>
      </c>
      <c r="C4221" s="112" t="s">
        <v>253</v>
      </c>
      <c r="D4221" s="21">
        <f t="shared" si="130"/>
        <v>0</v>
      </c>
      <c r="E4221" s="24">
        <f t="shared" si="131"/>
        <v>0</v>
      </c>
      <c r="F4221" s="104">
        <v>0</v>
      </c>
      <c r="G4221" s="104">
        <v>0</v>
      </c>
      <c r="H4221" s="113">
        <v>0</v>
      </c>
      <c r="I4221" s="113">
        <v>0</v>
      </c>
      <c r="J4221" s="106">
        <v>0</v>
      </c>
      <c r="K4221" s="107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1708</v>
      </c>
      <c r="B4222" s="111" t="s">
        <v>254</v>
      </c>
      <c r="C4222" s="112" t="s">
        <v>255</v>
      </c>
      <c r="D4222" s="21">
        <f t="shared" si="130"/>
        <v>0</v>
      </c>
      <c r="E4222" s="24">
        <f t="shared" si="131"/>
        <v>0</v>
      </c>
      <c r="F4222" s="104"/>
      <c r="G4222" s="104"/>
      <c r="H4222" s="105"/>
      <c r="I4222" s="105"/>
      <c r="J4222" s="31"/>
      <c r="K4222" s="32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1708</v>
      </c>
      <c r="B4223" s="111" t="s">
        <v>256</v>
      </c>
      <c r="C4223" s="112" t="s">
        <v>257</v>
      </c>
      <c r="D4223" s="21">
        <f t="shared" si="130"/>
        <v>0</v>
      </c>
      <c r="E4223" s="24">
        <f t="shared" si="13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1708</v>
      </c>
      <c r="B4224" s="111" t="s">
        <v>258</v>
      </c>
      <c r="C4224" s="112" t="s">
        <v>259</v>
      </c>
      <c r="D4224" s="21">
        <f t="shared" si="130"/>
        <v>0</v>
      </c>
      <c r="E4224" s="24">
        <f t="shared" si="13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1708</v>
      </c>
      <c r="B4225" s="111" t="s">
        <v>260</v>
      </c>
      <c r="C4225" s="112" t="s">
        <v>261</v>
      </c>
      <c r="D4225" s="21">
        <f t="shared" si="130"/>
        <v>0</v>
      </c>
      <c r="E4225" s="24">
        <f t="shared" si="131"/>
        <v>0</v>
      </c>
      <c r="F4225" s="104"/>
      <c r="G4225" s="104"/>
      <c r="H4225" s="113"/>
      <c r="I4225" s="113"/>
      <c r="J4225" s="106"/>
      <c r="K4225" s="107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1708</v>
      </c>
      <c r="B4226" s="111" t="s">
        <v>262</v>
      </c>
      <c r="C4226" s="112" t="s">
        <v>263</v>
      </c>
      <c r="D4226" s="21">
        <f t="shared" si="130"/>
        <v>0</v>
      </c>
      <c r="E4226" s="24">
        <f t="shared" si="13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1708</v>
      </c>
      <c r="B4227" s="111" t="s">
        <v>264</v>
      </c>
      <c r="C4227" s="112" t="s">
        <v>265</v>
      </c>
      <c r="D4227" s="21">
        <f t="shared" ref="D4227:D4290" si="132">F4227+H4227+J4228+L4227+N4227+P4227+R4227+T4227+V4227+X4227+Z4227+AB4227</f>
        <v>389600</v>
      </c>
      <c r="E4227" s="24">
        <f t="shared" ref="E4227:E4290" si="133">G4227+I4227+K4228+M4227+O4227+Q4227+S4227+U4227+W4227+Y4227+AA4227+AC4227</f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>
        <v>0</v>
      </c>
      <c r="S4227" s="32">
        <v>0</v>
      </c>
      <c r="T4227" s="113">
        <v>0</v>
      </c>
      <c r="U4227" s="113">
        <v>0</v>
      </c>
      <c r="V4227" s="31">
        <v>389600</v>
      </c>
      <c r="W4227" s="32">
        <v>0</v>
      </c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1708</v>
      </c>
      <c r="B4228" s="111" t="s">
        <v>266</v>
      </c>
      <c r="C4228" s="112" t="s">
        <v>267</v>
      </c>
      <c r="D4228" s="21">
        <f t="shared" si="132"/>
        <v>0</v>
      </c>
      <c r="E4228" s="24">
        <f t="shared" si="133"/>
        <v>38758.33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1708</v>
      </c>
      <c r="B4229" s="111" t="s">
        <v>268</v>
      </c>
      <c r="C4229" s="112" t="s">
        <v>269</v>
      </c>
      <c r="D4229" s="21">
        <f t="shared" si="132"/>
        <v>0</v>
      </c>
      <c r="E4229" s="24">
        <f t="shared" si="133"/>
        <v>314233.30000000005</v>
      </c>
      <c r="F4229" s="104">
        <v>0</v>
      </c>
      <c r="G4229" s="104">
        <v>38758.33</v>
      </c>
      <c r="H4229" s="113">
        <v>0</v>
      </c>
      <c r="I4229" s="113">
        <v>38758.33</v>
      </c>
      <c r="J4229" s="31">
        <v>0</v>
      </c>
      <c r="K4229" s="32">
        <v>38758.33</v>
      </c>
      <c r="L4229" s="113">
        <v>0</v>
      </c>
      <c r="M4229" s="113">
        <v>38758.33</v>
      </c>
      <c r="N4229" s="31">
        <v>0</v>
      </c>
      <c r="O4229" s="32">
        <v>38758.33</v>
      </c>
      <c r="P4229" s="113">
        <v>0</v>
      </c>
      <c r="Q4229" s="113">
        <v>38758.33</v>
      </c>
      <c r="R4229" s="31">
        <v>0</v>
      </c>
      <c r="S4229" s="32">
        <v>38758.33</v>
      </c>
      <c r="T4229" s="113">
        <v>0</v>
      </c>
      <c r="U4229" s="113">
        <v>38758.33</v>
      </c>
      <c r="V4229" s="31">
        <v>0</v>
      </c>
      <c r="W4229" s="32">
        <v>42924.99</v>
      </c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1708</v>
      </c>
      <c r="B4230" s="111" t="s">
        <v>270</v>
      </c>
      <c r="C4230" s="112" t="s">
        <v>271</v>
      </c>
      <c r="D4230" s="21">
        <f t="shared" si="132"/>
        <v>0</v>
      </c>
      <c r="E4230" s="24">
        <f t="shared" si="133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>
        <v>0</v>
      </c>
      <c r="S4230" s="32">
        <v>0</v>
      </c>
      <c r="T4230" s="113">
        <v>0</v>
      </c>
      <c r="U4230" s="113">
        <v>0</v>
      </c>
      <c r="V4230" s="31">
        <v>0</v>
      </c>
      <c r="W4230" s="32">
        <v>0</v>
      </c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1708</v>
      </c>
      <c r="B4231" s="111" t="s">
        <v>272</v>
      </c>
      <c r="C4231" s="112" t="s">
        <v>273</v>
      </c>
      <c r="D4231" s="21">
        <f t="shared" si="132"/>
        <v>0</v>
      </c>
      <c r="E4231" s="24">
        <f t="shared" si="133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1708</v>
      </c>
      <c r="B4232" s="111" t="s">
        <v>274</v>
      </c>
      <c r="C4232" s="112" t="s">
        <v>275</v>
      </c>
      <c r="D4232" s="21">
        <f t="shared" si="132"/>
        <v>0</v>
      </c>
      <c r="E4232" s="24">
        <f t="shared" si="133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>
        <v>0</v>
      </c>
      <c r="S4232" s="32">
        <v>0</v>
      </c>
      <c r="T4232" s="113">
        <v>0</v>
      </c>
      <c r="U4232" s="113">
        <v>0</v>
      </c>
      <c r="V4232" s="31">
        <v>0</v>
      </c>
      <c r="W4232" s="32">
        <v>0</v>
      </c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1708</v>
      </c>
      <c r="B4233" s="111" t="s">
        <v>276</v>
      </c>
      <c r="C4233" s="112" t="s">
        <v>277</v>
      </c>
      <c r="D4233" s="21">
        <f t="shared" si="132"/>
        <v>0</v>
      </c>
      <c r="E4233" s="24">
        <f t="shared" si="133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1708</v>
      </c>
      <c r="B4234" s="111" t="s">
        <v>278</v>
      </c>
      <c r="C4234" s="112" t="s">
        <v>279</v>
      </c>
      <c r="D4234" s="21">
        <f t="shared" si="132"/>
        <v>0</v>
      </c>
      <c r="E4234" s="24">
        <f t="shared" si="133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1708</v>
      </c>
      <c r="B4235" s="111" t="s">
        <v>280</v>
      </c>
      <c r="C4235" s="112" t="s">
        <v>1566</v>
      </c>
      <c r="D4235" s="21">
        <f t="shared" si="132"/>
        <v>0</v>
      </c>
      <c r="E4235" s="24">
        <f t="shared" si="133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1708</v>
      </c>
      <c r="B4236" s="111" t="s">
        <v>281</v>
      </c>
      <c r="C4236" s="112" t="s">
        <v>282</v>
      </c>
      <c r="D4236" s="21">
        <f t="shared" si="132"/>
        <v>0</v>
      </c>
      <c r="E4236" s="24">
        <f t="shared" si="133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1708</v>
      </c>
      <c r="B4237" s="111" t="s">
        <v>283</v>
      </c>
      <c r="C4237" s="112" t="s">
        <v>284</v>
      </c>
      <c r="D4237" s="21">
        <f t="shared" si="132"/>
        <v>0</v>
      </c>
      <c r="E4237" s="24">
        <f t="shared" si="133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1708</v>
      </c>
      <c r="B4238" s="111" t="s">
        <v>285</v>
      </c>
      <c r="C4238" s="112" t="s">
        <v>286</v>
      </c>
      <c r="D4238" s="21">
        <f t="shared" si="132"/>
        <v>0</v>
      </c>
      <c r="E4238" s="24">
        <f t="shared" si="133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1708</v>
      </c>
      <c r="B4239" s="111" t="s">
        <v>287</v>
      </c>
      <c r="C4239" s="112" t="s">
        <v>288</v>
      </c>
      <c r="D4239" s="21">
        <f t="shared" si="132"/>
        <v>0</v>
      </c>
      <c r="E4239" s="24">
        <f t="shared" si="133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1708</v>
      </c>
      <c r="B4240" s="111" t="s">
        <v>289</v>
      </c>
      <c r="C4240" s="112" t="s">
        <v>290</v>
      </c>
      <c r="D4240" s="21">
        <f t="shared" si="132"/>
        <v>0</v>
      </c>
      <c r="E4240" s="24">
        <f t="shared" si="133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1708</v>
      </c>
      <c r="B4241" s="111" t="s">
        <v>291</v>
      </c>
      <c r="C4241" s="112" t="s">
        <v>1567</v>
      </c>
      <c r="D4241" s="21">
        <f t="shared" si="132"/>
        <v>0</v>
      </c>
      <c r="E4241" s="24">
        <f t="shared" si="133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1708</v>
      </c>
      <c r="B4242" s="111" t="s">
        <v>292</v>
      </c>
      <c r="C4242" s="112" t="s">
        <v>293</v>
      </c>
      <c r="D4242" s="21">
        <f t="shared" si="132"/>
        <v>0</v>
      </c>
      <c r="E4242" s="24">
        <f t="shared" si="133"/>
        <v>0</v>
      </c>
      <c r="F4242" s="104"/>
      <c r="G4242" s="104"/>
      <c r="H4242" s="105"/>
      <c r="I4242" s="105"/>
      <c r="J4242" s="31"/>
      <c r="K4242" s="32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1708</v>
      </c>
      <c r="B4243" s="111" t="s">
        <v>294</v>
      </c>
      <c r="C4243" s="112" t="s">
        <v>295</v>
      </c>
      <c r="D4243" s="21">
        <f t="shared" si="132"/>
        <v>0</v>
      </c>
      <c r="E4243" s="24">
        <f t="shared" si="133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1708</v>
      </c>
      <c r="B4244" s="111" t="s">
        <v>296</v>
      </c>
      <c r="C4244" s="112" t="s">
        <v>1568</v>
      </c>
      <c r="D4244" s="21">
        <f t="shared" si="132"/>
        <v>0</v>
      </c>
      <c r="E4244" s="24">
        <f t="shared" si="133"/>
        <v>0</v>
      </c>
      <c r="F4244" s="104"/>
      <c r="G4244" s="104"/>
      <c r="H4244" s="113"/>
      <c r="I4244" s="113"/>
      <c r="J4244" s="106"/>
      <c r="K4244" s="107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1708</v>
      </c>
      <c r="B4245" s="111" t="s">
        <v>297</v>
      </c>
      <c r="C4245" s="112" t="s">
        <v>298</v>
      </c>
      <c r="D4245" s="21">
        <f t="shared" si="132"/>
        <v>0</v>
      </c>
      <c r="E4245" s="24">
        <f t="shared" si="133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1708</v>
      </c>
      <c r="B4246" s="111" t="s">
        <v>299</v>
      </c>
      <c r="C4246" s="112" t="s">
        <v>300</v>
      </c>
      <c r="D4246" s="21">
        <f t="shared" si="132"/>
        <v>0</v>
      </c>
      <c r="E4246" s="24">
        <f t="shared" si="133"/>
        <v>0</v>
      </c>
      <c r="F4246" s="104"/>
      <c r="G4246" s="104"/>
      <c r="H4246" s="105"/>
      <c r="I4246" s="105"/>
      <c r="J4246" s="31"/>
      <c r="K4246" s="32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1708</v>
      </c>
      <c r="B4247" s="111" t="s">
        <v>301</v>
      </c>
      <c r="C4247" s="112" t="s">
        <v>1569</v>
      </c>
      <c r="D4247" s="21">
        <f t="shared" si="132"/>
        <v>0</v>
      </c>
      <c r="E4247" s="24">
        <f t="shared" si="133"/>
        <v>0</v>
      </c>
      <c r="F4247" s="104"/>
      <c r="G4247" s="104"/>
      <c r="H4247" s="113"/>
      <c r="I4247" s="113"/>
      <c r="J4247" s="106"/>
      <c r="K4247" s="107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1708</v>
      </c>
      <c r="B4248" s="111" t="s">
        <v>302</v>
      </c>
      <c r="C4248" s="112" t="s">
        <v>303</v>
      </c>
      <c r="D4248" s="21">
        <f t="shared" si="132"/>
        <v>0</v>
      </c>
      <c r="E4248" s="24">
        <f t="shared" si="133"/>
        <v>0</v>
      </c>
      <c r="F4248" s="104">
        <v>0</v>
      </c>
      <c r="G4248" s="104">
        <v>0</v>
      </c>
      <c r="H4248" s="105">
        <v>0</v>
      </c>
      <c r="I4248" s="105">
        <v>0</v>
      </c>
      <c r="J4248" s="31">
        <v>0</v>
      </c>
      <c r="K4248" s="32">
        <v>0</v>
      </c>
      <c r="L4248" s="105">
        <v>0</v>
      </c>
      <c r="M4248" s="105">
        <v>0</v>
      </c>
      <c r="N4248" s="106">
        <v>0</v>
      </c>
      <c r="O4248" s="107">
        <v>0</v>
      </c>
      <c r="P4248" s="113">
        <v>0</v>
      </c>
      <c r="Q4248" s="113">
        <v>0</v>
      </c>
      <c r="R4248" s="106">
        <v>0</v>
      </c>
      <c r="S4248" s="107">
        <v>0</v>
      </c>
      <c r="T4248" s="105">
        <v>0</v>
      </c>
      <c r="U4248" s="105">
        <v>0</v>
      </c>
      <c r="V4248" s="106">
        <v>0</v>
      </c>
      <c r="W4248" s="107">
        <v>0</v>
      </c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1708</v>
      </c>
      <c r="B4249" s="111" t="s">
        <v>304</v>
      </c>
      <c r="C4249" s="112" t="s">
        <v>305</v>
      </c>
      <c r="D4249" s="21">
        <f t="shared" si="132"/>
        <v>0</v>
      </c>
      <c r="E4249" s="24">
        <f t="shared" si="133"/>
        <v>0</v>
      </c>
      <c r="F4249" s="104"/>
      <c r="G4249" s="104"/>
      <c r="H4249" s="113"/>
      <c r="I4249" s="113"/>
      <c r="J4249" s="106"/>
      <c r="K4249" s="107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1708</v>
      </c>
      <c r="B4250" s="111" t="s">
        <v>306</v>
      </c>
      <c r="C4250" s="112" t="s">
        <v>307</v>
      </c>
      <c r="D4250" s="21">
        <f t="shared" si="132"/>
        <v>85000</v>
      </c>
      <c r="E4250" s="24">
        <f t="shared" si="133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>
        <v>0</v>
      </c>
      <c r="K4250" s="32">
        <v>0</v>
      </c>
      <c r="L4250" s="113">
        <v>0</v>
      </c>
      <c r="M4250" s="113">
        <v>0</v>
      </c>
      <c r="N4250" s="31">
        <v>0</v>
      </c>
      <c r="O4250" s="32">
        <v>0</v>
      </c>
      <c r="P4250" s="113">
        <v>0</v>
      </c>
      <c r="Q4250" s="113">
        <v>0</v>
      </c>
      <c r="R4250" s="31">
        <v>0</v>
      </c>
      <c r="S4250" s="32">
        <v>0</v>
      </c>
      <c r="T4250" s="113">
        <v>0</v>
      </c>
      <c r="U4250" s="113">
        <v>0</v>
      </c>
      <c r="V4250" s="31">
        <v>0</v>
      </c>
      <c r="W4250" s="32">
        <v>0</v>
      </c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1708</v>
      </c>
      <c r="B4251" s="111" t="s">
        <v>308</v>
      </c>
      <c r="C4251" s="112" t="s">
        <v>309</v>
      </c>
      <c r="D4251" s="21">
        <f t="shared" si="132"/>
        <v>31900</v>
      </c>
      <c r="E4251" s="24">
        <f t="shared" si="133"/>
        <v>51200</v>
      </c>
      <c r="F4251" s="104">
        <v>0</v>
      </c>
      <c r="G4251" s="104">
        <v>0</v>
      </c>
      <c r="H4251" s="105">
        <v>31900</v>
      </c>
      <c r="I4251" s="105">
        <v>0</v>
      </c>
      <c r="J4251" s="31">
        <v>85000</v>
      </c>
      <c r="K4251" s="32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51200</v>
      </c>
      <c r="R4251" s="106">
        <v>0</v>
      </c>
      <c r="S4251" s="107">
        <v>0</v>
      </c>
      <c r="T4251" s="105">
        <v>0</v>
      </c>
      <c r="U4251" s="105">
        <v>0</v>
      </c>
      <c r="V4251" s="106">
        <v>0</v>
      </c>
      <c r="W4251" s="107">
        <v>0</v>
      </c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1708</v>
      </c>
      <c r="B4252" s="111" t="s">
        <v>310</v>
      </c>
      <c r="C4252" s="112" t="s">
        <v>311</v>
      </c>
      <c r="D4252" s="21">
        <f t="shared" si="132"/>
        <v>0</v>
      </c>
      <c r="E4252" s="24">
        <f t="shared" si="133"/>
        <v>0</v>
      </c>
      <c r="F4252" s="104">
        <v>0</v>
      </c>
      <c r="G4252" s="104">
        <v>0</v>
      </c>
      <c r="H4252" s="113">
        <v>0</v>
      </c>
      <c r="I4252" s="113">
        <v>0</v>
      </c>
      <c r="J4252" s="106">
        <v>0</v>
      </c>
      <c r="K4252" s="107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0</v>
      </c>
      <c r="S4252" s="32">
        <v>0</v>
      </c>
      <c r="T4252" s="113">
        <v>0</v>
      </c>
      <c r="U4252" s="113">
        <v>0</v>
      </c>
      <c r="V4252" s="31">
        <v>0</v>
      </c>
      <c r="W4252" s="32">
        <v>0</v>
      </c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1708</v>
      </c>
      <c r="B4253" s="111" t="s">
        <v>312</v>
      </c>
      <c r="C4253" s="112" t="s">
        <v>313</v>
      </c>
      <c r="D4253" s="21">
        <f t="shared" si="132"/>
        <v>22150</v>
      </c>
      <c r="E4253" s="24">
        <f t="shared" si="133"/>
        <v>0</v>
      </c>
      <c r="F4253" s="104">
        <v>0</v>
      </c>
      <c r="G4253" s="104">
        <v>0</v>
      </c>
      <c r="H4253" s="105">
        <v>0</v>
      </c>
      <c r="I4253" s="105">
        <v>0</v>
      </c>
      <c r="J4253" s="31">
        <v>0</v>
      </c>
      <c r="K4253" s="32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22150</v>
      </c>
      <c r="W4253" s="107">
        <v>0</v>
      </c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1708</v>
      </c>
      <c r="B4254" s="111" t="s">
        <v>314</v>
      </c>
      <c r="C4254" s="112" t="s">
        <v>315</v>
      </c>
      <c r="D4254" s="21">
        <f t="shared" si="132"/>
        <v>27900</v>
      </c>
      <c r="E4254" s="24">
        <f t="shared" si="133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27900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1708</v>
      </c>
      <c r="B4255" s="111" t="s">
        <v>316</v>
      </c>
      <c r="C4255" s="112" t="s">
        <v>317</v>
      </c>
      <c r="D4255" s="21">
        <f t="shared" si="132"/>
        <v>0</v>
      </c>
      <c r="E4255" s="24">
        <f t="shared" si="133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1708</v>
      </c>
      <c r="B4256" s="111" t="s">
        <v>318</v>
      </c>
      <c r="C4256" s="112" t="s">
        <v>319</v>
      </c>
      <c r="D4256" s="21">
        <f t="shared" si="132"/>
        <v>0</v>
      </c>
      <c r="E4256" s="24">
        <f t="shared" si="133"/>
        <v>0</v>
      </c>
      <c r="F4256" s="104"/>
      <c r="G4256" s="104"/>
      <c r="H4256" s="113"/>
      <c r="I4256" s="113"/>
      <c r="J4256" s="106"/>
      <c r="K4256" s="107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1708</v>
      </c>
      <c r="B4257" s="111" t="s">
        <v>320</v>
      </c>
      <c r="C4257" s="112" t="s">
        <v>321</v>
      </c>
      <c r="D4257" s="21">
        <f t="shared" si="132"/>
        <v>1238900</v>
      </c>
      <c r="E4257" s="24">
        <f t="shared" si="133"/>
        <v>1267500</v>
      </c>
      <c r="F4257" s="104">
        <v>0</v>
      </c>
      <c r="G4257" s="104">
        <v>0</v>
      </c>
      <c r="H4257" s="105">
        <v>118900</v>
      </c>
      <c r="I4257" s="105">
        <v>0</v>
      </c>
      <c r="J4257" s="31">
        <v>0</v>
      </c>
      <c r="K4257" s="32">
        <v>0</v>
      </c>
      <c r="L4257" s="105">
        <v>95000</v>
      </c>
      <c r="M4257" s="105">
        <v>0</v>
      </c>
      <c r="N4257" s="106">
        <v>0</v>
      </c>
      <c r="O4257" s="107">
        <v>0</v>
      </c>
      <c r="P4257" s="113">
        <v>720000</v>
      </c>
      <c r="Q4257" s="113">
        <v>1017500</v>
      </c>
      <c r="R4257" s="106">
        <v>0</v>
      </c>
      <c r="S4257" s="107">
        <v>0</v>
      </c>
      <c r="T4257" s="105">
        <v>250000</v>
      </c>
      <c r="U4257" s="105">
        <v>0</v>
      </c>
      <c r="V4257" s="106">
        <v>55000</v>
      </c>
      <c r="W4257" s="107">
        <v>250000</v>
      </c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1708</v>
      </c>
      <c r="B4258" s="111" t="s">
        <v>322</v>
      </c>
      <c r="C4258" s="112" t="s">
        <v>323</v>
      </c>
      <c r="D4258" s="21">
        <f t="shared" si="132"/>
        <v>234000</v>
      </c>
      <c r="E4258" s="24">
        <f t="shared" si="133"/>
        <v>38114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0</v>
      </c>
      <c r="M4258" s="105">
        <v>0</v>
      </c>
      <c r="N4258" s="106">
        <v>34000</v>
      </c>
      <c r="O4258" s="107">
        <v>0</v>
      </c>
      <c r="P4258" s="105">
        <v>0</v>
      </c>
      <c r="Q4258" s="105">
        <v>38114</v>
      </c>
      <c r="R4258" s="106">
        <v>0</v>
      </c>
      <c r="S4258" s="107">
        <v>0</v>
      </c>
      <c r="T4258" s="105">
        <v>0</v>
      </c>
      <c r="U4258" s="105">
        <v>0</v>
      </c>
      <c r="V4258" s="106">
        <v>200000</v>
      </c>
      <c r="W4258" s="107">
        <v>0</v>
      </c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1708</v>
      </c>
      <c r="B4259" s="111" t="s">
        <v>324</v>
      </c>
      <c r="C4259" s="112" t="s">
        <v>325</v>
      </c>
      <c r="D4259" s="21">
        <f t="shared" si="132"/>
        <v>17976</v>
      </c>
      <c r="E4259" s="24">
        <f t="shared" si="133"/>
        <v>79540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0</v>
      </c>
      <c r="O4259" s="107">
        <v>0</v>
      </c>
      <c r="P4259" s="105">
        <v>0</v>
      </c>
      <c r="Q4259" s="105">
        <v>79540</v>
      </c>
      <c r="R4259" s="106">
        <v>17976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1708</v>
      </c>
      <c r="B4260" s="111" t="s">
        <v>326</v>
      </c>
      <c r="C4260" s="112" t="s">
        <v>327</v>
      </c>
      <c r="D4260" s="21">
        <f t="shared" si="132"/>
        <v>0</v>
      </c>
      <c r="E4260" s="24">
        <f t="shared" si="133"/>
        <v>19549.36</v>
      </c>
      <c r="F4260" s="104">
        <v>0</v>
      </c>
      <c r="G4260" s="104">
        <v>0</v>
      </c>
      <c r="H4260" s="113">
        <v>0</v>
      </c>
      <c r="I4260" s="113">
        <v>0</v>
      </c>
      <c r="J4260" s="106">
        <v>0</v>
      </c>
      <c r="K4260" s="107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7990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1708</v>
      </c>
      <c r="B4261" s="111" t="s">
        <v>328</v>
      </c>
      <c r="C4261" s="112" t="s">
        <v>329</v>
      </c>
      <c r="D4261" s="21">
        <f t="shared" si="132"/>
        <v>51198</v>
      </c>
      <c r="E4261" s="24">
        <f t="shared" si="133"/>
        <v>127885.70000000001</v>
      </c>
      <c r="F4261" s="104">
        <v>0</v>
      </c>
      <c r="G4261" s="104">
        <v>10175.92</v>
      </c>
      <c r="H4261" s="113">
        <v>0</v>
      </c>
      <c r="I4261" s="113">
        <v>9011.02</v>
      </c>
      <c r="J4261" s="31">
        <v>0</v>
      </c>
      <c r="K4261" s="32">
        <v>11559.36</v>
      </c>
      <c r="L4261" s="113">
        <v>0</v>
      </c>
      <c r="M4261" s="113">
        <v>11559.36</v>
      </c>
      <c r="N4261" s="31">
        <v>0</v>
      </c>
      <c r="O4261" s="32">
        <v>11559.36</v>
      </c>
      <c r="P4261" s="113">
        <v>51198</v>
      </c>
      <c r="Q4261" s="113">
        <v>11559.36</v>
      </c>
      <c r="R4261" s="31">
        <v>0</v>
      </c>
      <c r="S4261" s="32">
        <v>11559.36</v>
      </c>
      <c r="T4261" s="113">
        <v>0</v>
      </c>
      <c r="U4261" s="113">
        <v>11557.46</v>
      </c>
      <c r="V4261" s="31">
        <v>0</v>
      </c>
      <c r="W4261" s="32">
        <v>10633.25</v>
      </c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1708</v>
      </c>
      <c r="B4262" s="111" t="s">
        <v>330</v>
      </c>
      <c r="C4262" s="112" t="s">
        <v>331</v>
      </c>
      <c r="D4262" s="21">
        <f t="shared" si="132"/>
        <v>0</v>
      </c>
      <c r="E4262" s="24">
        <f t="shared" si="133"/>
        <v>322164.87999999995</v>
      </c>
      <c r="F4262" s="104">
        <v>0</v>
      </c>
      <c r="G4262" s="104">
        <v>40270.61</v>
      </c>
      <c r="H4262" s="105">
        <v>0</v>
      </c>
      <c r="I4262" s="105">
        <v>40270.61</v>
      </c>
      <c r="J4262" s="31">
        <v>0</v>
      </c>
      <c r="K4262" s="32">
        <v>40270.61</v>
      </c>
      <c r="L4262" s="105">
        <v>0</v>
      </c>
      <c r="M4262" s="105">
        <v>40270.61</v>
      </c>
      <c r="N4262" s="106">
        <v>0</v>
      </c>
      <c r="O4262" s="107">
        <v>40270.61</v>
      </c>
      <c r="P4262" s="113">
        <v>0</v>
      </c>
      <c r="Q4262" s="113">
        <v>40270.61</v>
      </c>
      <c r="R4262" s="106">
        <v>0</v>
      </c>
      <c r="S4262" s="107">
        <v>40270.61</v>
      </c>
      <c r="T4262" s="105">
        <v>0</v>
      </c>
      <c r="U4262" s="105">
        <v>40270.61</v>
      </c>
      <c r="V4262" s="106">
        <v>0</v>
      </c>
      <c r="W4262" s="107">
        <v>40270.61</v>
      </c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1708</v>
      </c>
      <c r="B4263" s="111" t="s">
        <v>332</v>
      </c>
      <c r="C4263" s="112" t="s">
        <v>333</v>
      </c>
      <c r="D4263" s="21">
        <f t="shared" si="132"/>
        <v>0</v>
      </c>
      <c r="E4263" s="24">
        <f t="shared" si="133"/>
        <v>3374.12</v>
      </c>
      <c r="F4263" s="104">
        <v>0</v>
      </c>
      <c r="G4263" s="104">
        <v>0</v>
      </c>
      <c r="H4263" s="113">
        <v>0</v>
      </c>
      <c r="I4263" s="113">
        <v>0</v>
      </c>
      <c r="J4263" s="106">
        <v>0</v>
      </c>
      <c r="K4263" s="107">
        <v>0</v>
      </c>
      <c r="L4263" s="113">
        <v>0</v>
      </c>
      <c r="M4263" s="113">
        <v>0</v>
      </c>
      <c r="N4263" s="31">
        <v>0</v>
      </c>
      <c r="O4263" s="32">
        <v>0</v>
      </c>
      <c r="P4263" s="105">
        <v>0</v>
      </c>
      <c r="Q4263" s="105">
        <v>0</v>
      </c>
      <c r="R4263" s="31">
        <v>0</v>
      </c>
      <c r="S4263" s="32">
        <v>0</v>
      </c>
      <c r="T4263" s="113">
        <v>0</v>
      </c>
      <c r="U4263" s="113">
        <v>0</v>
      </c>
      <c r="V4263" s="31">
        <v>0</v>
      </c>
      <c r="W4263" s="32">
        <v>369.16</v>
      </c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1708</v>
      </c>
      <c r="B4264" s="111" t="s">
        <v>334</v>
      </c>
      <c r="C4264" s="112" t="s">
        <v>335</v>
      </c>
      <c r="D4264" s="21">
        <f t="shared" si="132"/>
        <v>0</v>
      </c>
      <c r="E4264" s="24">
        <f t="shared" si="133"/>
        <v>25357.959999999995</v>
      </c>
      <c r="F4264" s="104">
        <v>0</v>
      </c>
      <c r="G4264" s="104">
        <v>3383.3</v>
      </c>
      <c r="H4264" s="113">
        <v>0</v>
      </c>
      <c r="I4264" s="113">
        <v>3380.9</v>
      </c>
      <c r="J4264" s="31">
        <v>0</v>
      </c>
      <c r="K4264" s="32">
        <v>3004.96</v>
      </c>
      <c r="L4264" s="113">
        <v>0</v>
      </c>
      <c r="M4264" s="113">
        <v>3004.96</v>
      </c>
      <c r="N4264" s="31">
        <v>0</v>
      </c>
      <c r="O4264" s="32">
        <v>3004.96</v>
      </c>
      <c r="P4264" s="113">
        <v>0</v>
      </c>
      <c r="Q4264" s="113">
        <v>3004.96</v>
      </c>
      <c r="R4264" s="31">
        <v>0</v>
      </c>
      <c r="S4264" s="32">
        <v>3468.96</v>
      </c>
      <c r="T4264" s="113">
        <v>0</v>
      </c>
      <c r="U4264" s="113">
        <v>3054.96</v>
      </c>
      <c r="V4264" s="31">
        <v>0</v>
      </c>
      <c r="W4264" s="32">
        <v>3054.96</v>
      </c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1708</v>
      </c>
      <c r="B4265" s="111" t="s">
        <v>336</v>
      </c>
      <c r="C4265" s="112" t="s">
        <v>337</v>
      </c>
      <c r="D4265" s="21">
        <f t="shared" si="132"/>
        <v>0</v>
      </c>
      <c r="E4265" s="24">
        <f t="shared" si="133"/>
        <v>0</v>
      </c>
      <c r="F4265" s="104">
        <v>0</v>
      </c>
      <c r="G4265" s="104">
        <v>0</v>
      </c>
      <c r="H4265" s="105">
        <v>0</v>
      </c>
      <c r="I4265" s="105">
        <v>0</v>
      </c>
      <c r="J4265" s="31">
        <v>0</v>
      </c>
      <c r="K4265" s="32">
        <v>0</v>
      </c>
      <c r="L4265" s="105">
        <v>0</v>
      </c>
      <c r="M4265" s="105">
        <v>0</v>
      </c>
      <c r="N4265" s="106">
        <v>0</v>
      </c>
      <c r="O4265" s="107">
        <v>0</v>
      </c>
      <c r="P4265" s="113">
        <v>0</v>
      </c>
      <c r="Q4265" s="113">
        <v>0</v>
      </c>
      <c r="R4265" s="106">
        <v>0</v>
      </c>
      <c r="S4265" s="107">
        <v>0</v>
      </c>
      <c r="T4265" s="105">
        <v>0</v>
      </c>
      <c r="U4265" s="105">
        <v>0</v>
      </c>
      <c r="V4265" s="106">
        <v>0</v>
      </c>
      <c r="W4265" s="107">
        <v>0</v>
      </c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1708</v>
      </c>
      <c r="B4266" s="111" t="s">
        <v>338</v>
      </c>
      <c r="C4266" s="112" t="s">
        <v>339</v>
      </c>
      <c r="D4266" s="21">
        <f t="shared" si="132"/>
        <v>0</v>
      </c>
      <c r="E4266" s="24">
        <f t="shared" si="133"/>
        <v>142331.17000000001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1708</v>
      </c>
      <c r="B4267" s="111" t="s">
        <v>340</v>
      </c>
      <c r="C4267" s="112" t="s">
        <v>341</v>
      </c>
      <c r="D4267" s="21">
        <f t="shared" si="132"/>
        <v>1017489</v>
      </c>
      <c r="E4267" s="24">
        <f t="shared" si="133"/>
        <v>1181896.9300000002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>
        <v>0</v>
      </c>
      <c r="K4267" s="107">
        <v>142331.17000000001</v>
      </c>
      <c r="L4267" s="105">
        <v>0</v>
      </c>
      <c r="M4267" s="105">
        <v>143047.17000000001</v>
      </c>
      <c r="N4267" s="106">
        <v>0</v>
      </c>
      <c r="O4267" s="107">
        <v>139891.35999999999</v>
      </c>
      <c r="P4267" s="105">
        <v>1017489</v>
      </c>
      <c r="Q4267" s="105">
        <v>151713.17000000001</v>
      </c>
      <c r="R4267" s="106">
        <v>0</v>
      </c>
      <c r="S4267" s="107">
        <v>151713.17000000001</v>
      </c>
      <c r="T4267" s="105">
        <v>0</v>
      </c>
      <c r="U4267" s="105">
        <v>151712.19</v>
      </c>
      <c r="V4267" s="106">
        <v>0</v>
      </c>
      <c r="W4267" s="107">
        <v>151621.75</v>
      </c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1708</v>
      </c>
      <c r="B4268" s="111" t="s">
        <v>342</v>
      </c>
      <c r="C4268" s="112" t="s">
        <v>343</v>
      </c>
      <c r="D4268" s="21">
        <f t="shared" si="132"/>
        <v>38111</v>
      </c>
      <c r="E4268" s="24">
        <f t="shared" si="133"/>
        <v>19275.53</v>
      </c>
      <c r="F4268" s="104">
        <v>0</v>
      </c>
      <c r="G4268" s="104">
        <v>1719.14</v>
      </c>
      <c r="H4268" s="113">
        <v>0</v>
      </c>
      <c r="I4268" s="113">
        <v>1719.14</v>
      </c>
      <c r="J4268" s="106">
        <v>0</v>
      </c>
      <c r="K4268" s="107">
        <v>1719.14</v>
      </c>
      <c r="L4268" s="113">
        <v>0</v>
      </c>
      <c r="M4268" s="113">
        <v>1719.14</v>
      </c>
      <c r="N4268" s="31">
        <v>0</v>
      </c>
      <c r="O4268" s="32">
        <v>1719.14</v>
      </c>
      <c r="P4268" s="105">
        <v>38111</v>
      </c>
      <c r="Q4268" s="105">
        <v>2663.58</v>
      </c>
      <c r="R4268" s="31">
        <v>0</v>
      </c>
      <c r="S4268" s="32">
        <v>2663.58</v>
      </c>
      <c r="T4268" s="113">
        <v>0</v>
      </c>
      <c r="U4268" s="113">
        <v>2663.58</v>
      </c>
      <c r="V4268" s="31">
        <v>0</v>
      </c>
      <c r="W4268" s="32">
        <v>2663.58</v>
      </c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1708</v>
      </c>
      <c r="B4269" s="111" t="s">
        <v>344</v>
      </c>
      <c r="C4269" s="112" t="s">
        <v>345</v>
      </c>
      <c r="D4269" s="21">
        <f t="shared" si="132"/>
        <v>79533</v>
      </c>
      <c r="E4269" s="24">
        <f t="shared" si="133"/>
        <v>12485.02</v>
      </c>
      <c r="F4269" s="104">
        <v>0</v>
      </c>
      <c r="G4269" s="104">
        <v>1910.24</v>
      </c>
      <c r="H4269" s="113">
        <v>0</v>
      </c>
      <c r="I4269" s="113">
        <v>1909.56</v>
      </c>
      <c r="J4269" s="31">
        <v>0</v>
      </c>
      <c r="K4269" s="32">
        <v>1744.65</v>
      </c>
      <c r="L4269" s="113">
        <v>0</v>
      </c>
      <c r="M4269" s="113">
        <v>1277.76</v>
      </c>
      <c r="N4269" s="31">
        <v>0</v>
      </c>
      <c r="O4269" s="32">
        <v>1277.76</v>
      </c>
      <c r="P4269" s="113">
        <v>79533</v>
      </c>
      <c r="Q4269" s="113">
        <v>1277.76</v>
      </c>
      <c r="R4269" s="31">
        <v>0</v>
      </c>
      <c r="S4269" s="32">
        <v>1277.76</v>
      </c>
      <c r="T4269" s="113">
        <v>0</v>
      </c>
      <c r="U4269" s="113">
        <v>1277.76</v>
      </c>
      <c r="V4269" s="31">
        <v>0</v>
      </c>
      <c r="W4269" s="32">
        <v>2276.42</v>
      </c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1708</v>
      </c>
      <c r="B4270" s="111" t="s">
        <v>346</v>
      </c>
      <c r="C4270" s="112" t="s">
        <v>347</v>
      </c>
      <c r="D4270" s="21">
        <f t="shared" si="132"/>
        <v>7989</v>
      </c>
      <c r="E4270" s="24">
        <f t="shared" si="13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7989</v>
      </c>
      <c r="Q4270" s="113">
        <v>0</v>
      </c>
      <c r="R4270" s="31">
        <v>0</v>
      </c>
      <c r="S4270" s="32">
        <v>0</v>
      </c>
      <c r="T4270" s="113">
        <v>0</v>
      </c>
      <c r="U4270" s="113">
        <v>0</v>
      </c>
      <c r="V4270" s="31">
        <v>0</v>
      </c>
      <c r="W4270" s="32">
        <v>0</v>
      </c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1708</v>
      </c>
      <c r="B4271" s="111" t="s">
        <v>348</v>
      </c>
      <c r="C4271" s="112" t="s">
        <v>349</v>
      </c>
      <c r="D4271" s="21">
        <f t="shared" si="132"/>
        <v>0</v>
      </c>
      <c r="E4271" s="24">
        <f t="shared" si="13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1708</v>
      </c>
      <c r="B4272" s="111" t="s">
        <v>350</v>
      </c>
      <c r="C4272" s="112" t="s">
        <v>351</v>
      </c>
      <c r="D4272" s="21">
        <f t="shared" si="132"/>
        <v>0</v>
      </c>
      <c r="E4272" s="24">
        <f t="shared" si="13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1708</v>
      </c>
      <c r="B4273" s="111" t="s">
        <v>352</v>
      </c>
      <c r="C4273" s="112" t="s">
        <v>353</v>
      </c>
      <c r="D4273" s="21">
        <f t="shared" si="132"/>
        <v>0</v>
      </c>
      <c r="E4273" s="24">
        <f t="shared" si="13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1708</v>
      </c>
      <c r="B4274" s="111" t="s">
        <v>354</v>
      </c>
      <c r="C4274" s="112" t="s">
        <v>355</v>
      </c>
      <c r="D4274" s="21">
        <f t="shared" si="132"/>
        <v>0</v>
      </c>
      <c r="E4274" s="24">
        <f t="shared" si="13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1708</v>
      </c>
      <c r="B4275" s="111" t="s">
        <v>356</v>
      </c>
      <c r="C4275" s="112" t="s">
        <v>357</v>
      </c>
      <c r="D4275" s="21">
        <f t="shared" si="132"/>
        <v>0</v>
      </c>
      <c r="E4275" s="24">
        <f t="shared" si="13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1708</v>
      </c>
      <c r="B4276" s="111" t="s">
        <v>358</v>
      </c>
      <c r="C4276" s="112" t="s">
        <v>359</v>
      </c>
      <c r="D4276" s="21">
        <f t="shared" si="132"/>
        <v>0</v>
      </c>
      <c r="E4276" s="24">
        <f t="shared" si="133"/>
        <v>0</v>
      </c>
      <c r="F4276" s="104"/>
      <c r="G4276" s="104"/>
      <c r="H4276" s="105"/>
      <c r="I4276" s="105"/>
      <c r="J4276" s="31"/>
      <c r="K4276" s="32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1708</v>
      </c>
      <c r="B4277" s="111" t="s">
        <v>360</v>
      </c>
      <c r="C4277" s="112" t="s">
        <v>361</v>
      </c>
      <c r="D4277" s="21">
        <f t="shared" si="132"/>
        <v>0</v>
      </c>
      <c r="E4277" s="24">
        <f t="shared" si="133"/>
        <v>0</v>
      </c>
      <c r="F4277" s="104"/>
      <c r="G4277" s="104"/>
      <c r="H4277" s="113"/>
      <c r="I4277" s="113"/>
      <c r="J4277" s="106"/>
      <c r="K4277" s="107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1708</v>
      </c>
      <c r="B4278" s="111" t="s">
        <v>362</v>
      </c>
      <c r="C4278" s="112" t="s">
        <v>363</v>
      </c>
      <c r="D4278" s="21">
        <f t="shared" si="132"/>
        <v>0</v>
      </c>
      <c r="E4278" s="24">
        <f t="shared" si="13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1708</v>
      </c>
      <c r="B4279" s="111" t="s">
        <v>364</v>
      </c>
      <c r="C4279" s="112" t="s">
        <v>365</v>
      </c>
      <c r="D4279" s="21">
        <f t="shared" si="132"/>
        <v>0</v>
      </c>
      <c r="E4279" s="24">
        <f t="shared" si="13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1708</v>
      </c>
      <c r="B4280" s="111" t="s">
        <v>366</v>
      </c>
      <c r="C4280" s="112" t="s">
        <v>367</v>
      </c>
      <c r="D4280" s="21">
        <f t="shared" si="132"/>
        <v>0</v>
      </c>
      <c r="E4280" s="24">
        <f t="shared" si="13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1708</v>
      </c>
      <c r="B4281" s="111" t="s">
        <v>368</v>
      </c>
      <c r="C4281" s="112" t="s">
        <v>369</v>
      </c>
      <c r="D4281" s="21">
        <f t="shared" si="132"/>
        <v>0</v>
      </c>
      <c r="E4281" s="24">
        <f t="shared" si="13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1708</v>
      </c>
      <c r="B4282" s="111" t="s">
        <v>370</v>
      </c>
      <c r="C4282" s="112" t="s">
        <v>371</v>
      </c>
      <c r="D4282" s="21">
        <f t="shared" si="132"/>
        <v>0</v>
      </c>
      <c r="E4282" s="24">
        <f t="shared" si="13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1708</v>
      </c>
      <c r="B4283" s="111" t="s">
        <v>372</v>
      </c>
      <c r="C4283" s="112" t="s">
        <v>373</v>
      </c>
      <c r="D4283" s="21">
        <f t="shared" si="132"/>
        <v>0</v>
      </c>
      <c r="E4283" s="24">
        <f t="shared" si="13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1708</v>
      </c>
      <c r="B4284" s="111" t="s">
        <v>374</v>
      </c>
      <c r="C4284" s="112" t="s">
        <v>375</v>
      </c>
      <c r="D4284" s="21">
        <f t="shared" si="132"/>
        <v>0</v>
      </c>
      <c r="E4284" s="24">
        <f t="shared" si="13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1708</v>
      </c>
      <c r="B4285" s="111" t="s">
        <v>376</v>
      </c>
      <c r="C4285" s="112" t="s">
        <v>377</v>
      </c>
      <c r="D4285" s="21">
        <f t="shared" si="132"/>
        <v>0</v>
      </c>
      <c r="E4285" s="24">
        <f t="shared" si="13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1708</v>
      </c>
      <c r="B4286" s="111" t="s">
        <v>378</v>
      </c>
      <c r="C4286" s="112" t="s">
        <v>379</v>
      </c>
      <c r="D4286" s="21">
        <f t="shared" si="132"/>
        <v>0</v>
      </c>
      <c r="E4286" s="24">
        <f t="shared" si="13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1708</v>
      </c>
      <c r="B4287" s="111" t="s">
        <v>380</v>
      </c>
      <c r="C4287" s="112" t="s">
        <v>381</v>
      </c>
      <c r="D4287" s="21">
        <f t="shared" si="132"/>
        <v>0</v>
      </c>
      <c r="E4287" s="24">
        <f t="shared" si="13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1708</v>
      </c>
      <c r="B4288" s="111" t="s">
        <v>382</v>
      </c>
      <c r="C4288" s="112" t="s">
        <v>383</v>
      </c>
      <c r="D4288" s="21">
        <f t="shared" si="132"/>
        <v>0</v>
      </c>
      <c r="E4288" s="24">
        <f t="shared" si="13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1708</v>
      </c>
      <c r="B4289" s="111" t="s">
        <v>384</v>
      </c>
      <c r="C4289" s="112" t="s">
        <v>1570</v>
      </c>
      <c r="D4289" s="21">
        <f t="shared" si="132"/>
        <v>0</v>
      </c>
      <c r="E4289" s="24">
        <f t="shared" si="13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1708</v>
      </c>
      <c r="B4290" s="111" t="s">
        <v>386</v>
      </c>
      <c r="C4290" s="112" t="s">
        <v>1664</v>
      </c>
      <c r="D4290" s="21">
        <f t="shared" si="132"/>
        <v>0</v>
      </c>
      <c r="E4290" s="24">
        <f t="shared" si="13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1708</v>
      </c>
      <c r="B4291" s="111" t="s">
        <v>388</v>
      </c>
      <c r="C4291" s="112" t="s">
        <v>1665</v>
      </c>
      <c r="D4291" s="21">
        <f t="shared" ref="D4291:D4354" si="134">F4291+H4291+J4292+L4291+N4291+P4291+R4291+T4291+V4291+X4291+Z4291+AB4291</f>
        <v>0</v>
      </c>
      <c r="E4291" s="24">
        <f t="shared" ref="E4291:E4354" si="135">G4291+I4291+K4292+M4291+O4291+Q4291+S4291+U4291+W4291+Y4291+AA4291+AC4291</f>
        <v>0</v>
      </c>
      <c r="F4291" s="104"/>
      <c r="G4291" s="104"/>
      <c r="H4291" s="105"/>
      <c r="I4291" s="105"/>
      <c r="J4291" s="31"/>
      <c r="K4291" s="32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1708</v>
      </c>
      <c r="B4292" s="111" t="s">
        <v>390</v>
      </c>
      <c r="C4292" s="112" t="s">
        <v>391</v>
      </c>
      <c r="D4292" s="21">
        <f t="shared" si="134"/>
        <v>0</v>
      </c>
      <c r="E4292" s="24">
        <f t="shared" si="135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1708</v>
      </c>
      <c r="B4293" s="111" t="s">
        <v>392</v>
      </c>
      <c r="C4293" s="112" t="s">
        <v>393</v>
      </c>
      <c r="D4293" s="21">
        <f t="shared" si="134"/>
        <v>0</v>
      </c>
      <c r="E4293" s="24">
        <f t="shared" si="135"/>
        <v>0</v>
      </c>
      <c r="F4293" s="104"/>
      <c r="G4293" s="104"/>
      <c r="H4293" s="113"/>
      <c r="I4293" s="113"/>
      <c r="J4293" s="106"/>
      <c r="K4293" s="107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1708</v>
      </c>
      <c r="B4294" s="111" t="s">
        <v>394</v>
      </c>
      <c r="C4294" s="112" t="s">
        <v>395</v>
      </c>
      <c r="D4294" s="21">
        <f t="shared" si="134"/>
        <v>0</v>
      </c>
      <c r="E4294" s="24">
        <f t="shared" si="135"/>
        <v>0</v>
      </c>
      <c r="F4294" s="104"/>
      <c r="G4294" s="104"/>
      <c r="H4294" s="105"/>
      <c r="I4294" s="105"/>
      <c r="J4294" s="31"/>
      <c r="K4294" s="32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1708</v>
      </c>
      <c r="B4295" s="111" t="s">
        <v>396</v>
      </c>
      <c r="C4295" s="112" t="s">
        <v>397</v>
      </c>
      <c r="D4295" s="21">
        <f t="shared" si="134"/>
        <v>0</v>
      </c>
      <c r="E4295" s="24">
        <f t="shared" si="135"/>
        <v>0</v>
      </c>
      <c r="F4295" s="104"/>
      <c r="G4295" s="104"/>
      <c r="H4295" s="113"/>
      <c r="I4295" s="113"/>
      <c r="J4295" s="106"/>
      <c r="K4295" s="107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1708</v>
      </c>
      <c r="B4296" s="111" t="s">
        <v>398</v>
      </c>
      <c r="C4296" s="112" t="s">
        <v>1571</v>
      </c>
      <c r="D4296" s="21">
        <f t="shared" si="134"/>
        <v>0</v>
      </c>
      <c r="E4296" s="24">
        <f t="shared" si="135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1708</v>
      </c>
      <c r="B4297" s="111" t="s">
        <v>400</v>
      </c>
      <c r="C4297" s="112" t="s">
        <v>1666</v>
      </c>
      <c r="D4297" s="21">
        <f t="shared" si="134"/>
        <v>0</v>
      </c>
      <c r="E4297" s="24">
        <f t="shared" si="135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1708</v>
      </c>
      <c r="B4298" s="111" t="s">
        <v>402</v>
      </c>
      <c r="C4298" s="112" t="s">
        <v>403</v>
      </c>
      <c r="D4298" s="21">
        <f t="shared" si="134"/>
        <v>0</v>
      </c>
      <c r="E4298" s="24">
        <f t="shared" si="135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1708</v>
      </c>
      <c r="B4299" s="111" t="s">
        <v>404</v>
      </c>
      <c r="C4299" s="112" t="s">
        <v>1572</v>
      </c>
      <c r="D4299" s="21">
        <f t="shared" si="134"/>
        <v>0</v>
      </c>
      <c r="E4299" s="24">
        <f t="shared" si="135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1708</v>
      </c>
      <c r="B4300" s="111" t="s">
        <v>406</v>
      </c>
      <c r="C4300" s="112" t="s">
        <v>1573</v>
      </c>
      <c r="D4300" s="21">
        <f t="shared" si="134"/>
        <v>0</v>
      </c>
      <c r="E4300" s="24">
        <f t="shared" si="135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1708</v>
      </c>
      <c r="B4301" s="111" t="s">
        <v>408</v>
      </c>
      <c r="C4301" s="112" t="s">
        <v>1574</v>
      </c>
      <c r="D4301" s="21">
        <f t="shared" si="134"/>
        <v>0</v>
      </c>
      <c r="E4301" s="24">
        <f t="shared" si="135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1708</v>
      </c>
      <c r="B4302" s="111" t="s">
        <v>410</v>
      </c>
      <c r="C4302" s="112" t="s">
        <v>1575</v>
      </c>
      <c r="D4302" s="21">
        <f t="shared" si="134"/>
        <v>1887957.95</v>
      </c>
      <c r="E4302" s="24">
        <f t="shared" si="135"/>
        <v>266267.65999999997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1708</v>
      </c>
      <c r="B4303" s="111" t="s">
        <v>412</v>
      </c>
      <c r="C4303" s="112" t="s">
        <v>413</v>
      </c>
      <c r="D4303" s="21">
        <f t="shared" si="134"/>
        <v>4321299.1900000004</v>
      </c>
      <c r="E4303" s="24">
        <f t="shared" si="135"/>
        <v>3417990.1400000006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>
        <v>1887957.95</v>
      </c>
      <c r="K4303" s="32">
        <v>266267.65999999997</v>
      </c>
      <c r="L4303" s="113">
        <v>350034.58</v>
      </c>
      <c r="M4303" s="113">
        <v>605562.11</v>
      </c>
      <c r="N4303" s="31">
        <v>1947625.99</v>
      </c>
      <c r="O4303" s="32">
        <v>469131.8</v>
      </c>
      <c r="P4303" s="113">
        <v>388027.5</v>
      </c>
      <c r="Q4303" s="113">
        <v>174281.54</v>
      </c>
      <c r="R4303" s="31">
        <v>93592</v>
      </c>
      <c r="S4303" s="32">
        <v>556432.07999999996</v>
      </c>
      <c r="T4303" s="113">
        <v>981449.71</v>
      </c>
      <c r="U4303" s="113">
        <v>325262.28000000003</v>
      </c>
      <c r="V4303" s="31">
        <v>249172.23</v>
      </c>
      <c r="W4303" s="32">
        <v>250225.24</v>
      </c>
      <c r="X4303" s="113"/>
      <c r="Y4303" s="113"/>
      <c r="Z4303" s="31"/>
      <c r="AA4303" s="32"/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1708</v>
      </c>
      <c r="B4304" s="111" t="s">
        <v>414</v>
      </c>
      <c r="C4304" s="112" t="s">
        <v>415</v>
      </c>
      <c r="D4304" s="21">
        <f t="shared" si="134"/>
        <v>1502899.04</v>
      </c>
      <c r="E4304" s="24">
        <f t="shared" si="135"/>
        <v>1624110.8900000001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>
        <v>311397.18</v>
      </c>
      <c r="K4304" s="32">
        <v>101247.05</v>
      </c>
      <c r="L4304" s="113">
        <v>93374.5</v>
      </c>
      <c r="M4304" s="113">
        <v>339208.3</v>
      </c>
      <c r="N4304" s="31">
        <v>462256.85</v>
      </c>
      <c r="O4304" s="32">
        <v>107355</v>
      </c>
      <c r="P4304" s="113">
        <v>76235</v>
      </c>
      <c r="Q4304" s="113">
        <v>61037.04</v>
      </c>
      <c r="R4304" s="31">
        <v>171490.05</v>
      </c>
      <c r="S4304" s="32">
        <v>100482.8</v>
      </c>
      <c r="T4304" s="113">
        <v>88950</v>
      </c>
      <c r="U4304" s="113">
        <v>194452.05</v>
      </c>
      <c r="V4304" s="31">
        <v>182436.64</v>
      </c>
      <c r="W4304" s="32">
        <v>203444.15</v>
      </c>
      <c r="X4304" s="113"/>
      <c r="Y4304" s="113"/>
      <c r="Z4304" s="31"/>
      <c r="AA4304" s="32"/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1708</v>
      </c>
      <c r="B4305" s="111" t="s">
        <v>416</v>
      </c>
      <c r="C4305" s="112" t="s">
        <v>417</v>
      </c>
      <c r="D4305" s="21">
        <f t="shared" si="134"/>
        <v>1125052.5</v>
      </c>
      <c r="E4305" s="24">
        <f t="shared" si="135"/>
        <v>1427977</v>
      </c>
      <c r="F4305" s="104">
        <v>0</v>
      </c>
      <c r="G4305" s="104">
        <v>88642</v>
      </c>
      <c r="H4305" s="113">
        <v>0</v>
      </c>
      <c r="I4305" s="113">
        <v>51000</v>
      </c>
      <c r="J4305" s="31">
        <v>421306</v>
      </c>
      <c r="K4305" s="32">
        <v>297499</v>
      </c>
      <c r="L4305" s="113">
        <v>362072</v>
      </c>
      <c r="M4305" s="113">
        <v>118072</v>
      </c>
      <c r="N4305" s="31">
        <v>106264</v>
      </c>
      <c r="O4305" s="32">
        <v>186340</v>
      </c>
      <c r="P4305" s="113">
        <v>238732</v>
      </c>
      <c r="Q4305" s="113">
        <v>169446</v>
      </c>
      <c r="R4305" s="31">
        <v>46845</v>
      </c>
      <c r="S4305" s="32">
        <v>120982</v>
      </c>
      <c r="T4305" s="113">
        <v>35590</v>
      </c>
      <c r="U4305" s="113">
        <v>219437</v>
      </c>
      <c r="V4305" s="31">
        <v>33384</v>
      </c>
      <c r="W4305" s="32">
        <v>132239</v>
      </c>
      <c r="X4305" s="113"/>
      <c r="Y4305" s="113"/>
      <c r="Z4305" s="31"/>
      <c r="AA4305" s="32"/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1708</v>
      </c>
      <c r="B4306" s="111" t="s">
        <v>418</v>
      </c>
      <c r="C4306" s="112" t="s">
        <v>419</v>
      </c>
      <c r="D4306" s="21">
        <f t="shared" si="134"/>
        <v>2782527.85</v>
      </c>
      <c r="E4306" s="24">
        <f t="shared" si="135"/>
        <v>2573782.7999999998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>
        <v>302165.5</v>
      </c>
      <c r="K4306" s="32">
        <v>341819</v>
      </c>
      <c r="L4306" s="113">
        <v>288975</v>
      </c>
      <c r="M4306" s="113">
        <v>173565.5</v>
      </c>
      <c r="N4306" s="31">
        <v>113585</v>
      </c>
      <c r="O4306" s="32">
        <v>211357</v>
      </c>
      <c r="P4306" s="113">
        <v>331351.5</v>
      </c>
      <c r="Q4306" s="113">
        <v>197347</v>
      </c>
      <c r="R4306" s="31">
        <v>174571.5</v>
      </c>
      <c r="S4306" s="32">
        <v>983020</v>
      </c>
      <c r="T4306" s="113">
        <v>947722</v>
      </c>
      <c r="U4306" s="113">
        <v>294479.40000000002</v>
      </c>
      <c r="V4306" s="31">
        <v>287289.5</v>
      </c>
      <c r="W4306" s="32">
        <v>286815</v>
      </c>
      <c r="X4306" s="113"/>
      <c r="Y4306" s="113"/>
      <c r="Z4306" s="31"/>
      <c r="AA4306" s="32"/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1708</v>
      </c>
      <c r="B4307" s="111" t="s">
        <v>420</v>
      </c>
      <c r="C4307" s="112" t="s">
        <v>421</v>
      </c>
      <c r="D4307" s="21">
        <f t="shared" si="134"/>
        <v>399905.62999999995</v>
      </c>
      <c r="E4307" s="24">
        <f t="shared" si="135"/>
        <v>716822.08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>
        <v>124789.85</v>
      </c>
      <c r="K4307" s="32">
        <v>19353.400000000001</v>
      </c>
      <c r="L4307" s="113">
        <v>14374</v>
      </c>
      <c r="M4307" s="113">
        <v>37314</v>
      </c>
      <c r="N4307" s="31">
        <v>27966</v>
      </c>
      <c r="O4307" s="32">
        <v>92046.67</v>
      </c>
      <c r="P4307" s="113">
        <v>94950.67</v>
      </c>
      <c r="Q4307" s="113">
        <v>23304.87</v>
      </c>
      <c r="R4307" s="31">
        <v>92361.41</v>
      </c>
      <c r="S4307" s="32">
        <v>103305.54</v>
      </c>
      <c r="T4307" s="113">
        <v>57079</v>
      </c>
      <c r="U4307" s="113">
        <v>42956.55</v>
      </c>
      <c r="V4307" s="31">
        <v>22787.55</v>
      </c>
      <c r="W4307" s="32">
        <v>192568</v>
      </c>
      <c r="X4307" s="113"/>
      <c r="Y4307" s="113"/>
      <c r="Z4307" s="31"/>
      <c r="AA4307" s="32"/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1708</v>
      </c>
      <c r="B4308" s="111" t="s">
        <v>422</v>
      </c>
      <c r="C4308" s="112" t="s">
        <v>423</v>
      </c>
      <c r="D4308" s="21">
        <f t="shared" si="134"/>
        <v>826256</v>
      </c>
      <c r="E4308" s="24">
        <f t="shared" si="135"/>
        <v>920376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>
        <v>46525</v>
      </c>
      <c r="K4308" s="32">
        <v>126280</v>
      </c>
      <c r="L4308" s="113">
        <v>226780</v>
      </c>
      <c r="M4308" s="113">
        <v>45600</v>
      </c>
      <c r="N4308" s="31">
        <v>41600</v>
      </c>
      <c r="O4308" s="32">
        <v>34000</v>
      </c>
      <c r="P4308" s="113">
        <v>0</v>
      </c>
      <c r="Q4308" s="113">
        <v>1750</v>
      </c>
      <c r="R4308" s="31">
        <v>75750</v>
      </c>
      <c r="S4308" s="32">
        <v>45876</v>
      </c>
      <c r="T4308" s="113">
        <v>43300</v>
      </c>
      <c r="U4308" s="113">
        <v>305200</v>
      </c>
      <c r="V4308" s="31">
        <v>275776</v>
      </c>
      <c r="W4308" s="32">
        <v>244250</v>
      </c>
      <c r="X4308" s="113"/>
      <c r="Y4308" s="113"/>
      <c r="Z4308" s="31"/>
      <c r="AA4308" s="32"/>
      <c r="AB4308" s="113"/>
      <c r="AC4308" s="113"/>
      <c r="AD4308" s="33"/>
      <c r="AF4308" s="19" t="s">
        <v>1699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1708</v>
      </c>
      <c r="B4309" s="111" t="s">
        <v>424</v>
      </c>
      <c r="C4309" s="112" t="s">
        <v>425</v>
      </c>
      <c r="D4309" s="21">
        <f t="shared" si="134"/>
        <v>0</v>
      </c>
      <c r="E4309" s="24">
        <f t="shared" si="135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1699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1708</v>
      </c>
      <c r="B4310" s="111" t="s">
        <v>426</v>
      </c>
      <c r="C4310" s="112" t="s">
        <v>427</v>
      </c>
      <c r="D4310" s="21">
        <f t="shared" si="134"/>
        <v>0</v>
      </c>
      <c r="E4310" s="24">
        <f t="shared" si="135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1708</v>
      </c>
      <c r="B4311" s="111" t="s">
        <v>428</v>
      </c>
      <c r="C4311" s="112" t="s">
        <v>429</v>
      </c>
      <c r="D4311" s="21">
        <f t="shared" si="134"/>
        <v>0</v>
      </c>
      <c r="E4311" s="24">
        <f t="shared" si="135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1708</v>
      </c>
      <c r="B4312" s="111" t="s">
        <v>430</v>
      </c>
      <c r="C4312" s="112" t="s">
        <v>431</v>
      </c>
      <c r="D4312" s="21">
        <f t="shared" si="134"/>
        <v>60168</v>
      </c>
      <c r="E4312" s="24">
        <f t="shared" si="135"/>
        <v>30652.5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1708</v>
      </c>
      <c r="B4313" s="111" t="s">
        <v>432</v>
      </c>
      <c r="C4313" s="112" t="s">
        <v>433</v>
      </c>
      <c r="D4313" s="21">
        <f t="shared" si="134"/>
        <v>171172.5</v>
      </c>
      <c r="E4313" s="24">
        <f t="shared" si="135"/>
        <v>114900</v>
      </c>
      <c r="F4313" s="104">
        <v>0</v>
      </c>
      <c r="G4313" s="104">
        <v>13550</v>
      </c>
      <c r="H4313" s="105">
        <v>0</v>
      </c>
      <c r="I4313" s="105">
        <v>11120</v>
      </c>
      <c r="J4313" s="31">
        <v>60168</v>
      </c>
      <c r="K4313" s="32">
        <v>30652.5</v>
      </c>
      <c r="L4313" s="105">
        <v>52980</v>
      </c>
      <c r="M4313" s="105">
        <v>12840</v>
      </c>
      <c r="N4313" s="106">
        <v>85852.5</v>
      </c>
      <c r="O4313" s="107">
        <v>9360</v>
      </c>
      <c r="P4313" s="113">
        <v>0</v>
      </c>
      <c r="Q4313" s="113">
        <v>14100</v>
      </c>
      <c r="R4313" s="106">
        <v>12540</v>
      </c>
      <c r="S4313" s="107">
        <v>10450</v>
      </c>
      <c r="T4313" s="105">
        <v>0</v>
      </c>
      <c r="U4313" s="105">
        <v>36800</v>
      </c>
      <c r="V4313" s="106">
        <v>19800</v>
      </c>
      <c r="W4313" s="107">
        <v>6680</v>
      </c>
      <c r="X4313" s="105"/>
      <c r="Y4313" s="105"/>
      <c r="Z4313" s="106"/>
      <c r="AA4313" s="107"/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1708</v>
      </c>
      <c r="B4314" s="111" t="s">
        <v>434</v>
      </c>
      <c r="C4314" s="112" t="s">
        <v>435</v>
      </c>
      <c r="D4314" s="21">
        <f t="shared" si="134"/>
        <v>0</v>
      </c>
      <c r="E4314" s="24">
        <f t="shared" si="135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1708</v>
      </c>
      <c r="B4315" s="111" t="s">
        <v>436</v>
      </c>
      <c r="C4315" s="112" t="s">
        <v>437</v>
      </c>
      <c r="D4315" s="21">
        <f t="shared" si="134"/>
        <v>6700</v>
      </c>
      <c r="E4315" s="24">
        <f t="shared" si="135"/>
        <v>4200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1708</v>
      </c>
      <c r="B4316" s="111" t="s">
        <v>438</v>
      </c>
      <c r="C4316" s="112" t="s">
        <v>1576</v>
      </c>
      <c r="D4316" s="21">
        <f t="shared" si="134"/>
        <v>309475</v>
      </c>
      <c r="E4316" s="24">
        <f t="shared" si="135"/>
        <v>341720</v>
      </c>
      <c r="F4316" s="104">
        <v>4365</v>
      </c>
      <c r="G4316" s="104">
        <v>7400</v>
      </c>
      <c r="H4316" s="113">
        <v>0</v>
      </c>
      <c r="I4316" s="113">
        <v>13385</v>
      </c>
      <c r="J4316" s="106">
        <v>6700</v>
      </c>
      <c r="K4316" s="107">
        <v>4200</v>
      </c>
      <c r="L4316" s="113">
        <v>19535</v>
      </c>
      <c r="M4316" s="113">
        <v>22845</v>
      </c>
      <c r="N4316" s="31">
        <v>85945</v>
      </c>
      <c r="O4316" s="32">
        <v>105060</v>
      </c>
      <c r="P4316" s="105">
        <v>17210</v>
      </c>
      <c r="Q4316" s="105">
        <v>15825</v>
      </c>
      <c r="R4316" s="31">
        <v>144125</v>
      </c>
      <c r="S4316" s="32">
        <v>120625</v>
      </c>
      <c r="T4316" s="113">
        <v>38295</v>
      </c>
      <c r="U4316" s="113">
        <v>39055</v>
      </c>
      <c r="V4316" s="31">
        <v>0</v>
      </c>
      <c r="W4316" s="32">
        <v>17525</v>
      </c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1708</v>
      </c>
      <c r="B4317" s="111" t="s">
        <v>439</v>
      </c>
      <c r="C4317" s="112" t="s">
        <v>1577</v>
      </c>
      <c r="D4317" s="21">
        <f t="shared" si="134"/>
        <v>0</v>
      </c>
      <c r="E4317" s="24">
        <f t="shared" si="135"/>
        <v>0</v>
      </c>
      <c r="F4317" s="104"/>
      <c r="G4317" s="104"/>
      <c r="H4317" s="105"/>
      <c r="I4317" s="105"/>
      <c r="J4317" s="31"/>
      <c r="K4317" s="32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1708</v>
      </c>
      <c r="B4318" s="111" t="s">
        <v>440</v>
      </c>
      <c r="C4318" s="112" t="s">
        <v>441</v>
      </c>
      <c r="D4318" s="21">
        <f t="shared" si="134"/>
        <v>0</v>
      </c>
      <c r="E4318" s="24">
        <f t="shared" si="135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1708</v>
      </c>
      <c r="B4319" s="111" t="s">
        <v>442</v>
      </c>
      <c r="C4319" s="112" t="s">
        <v>443</v>
      </c>
      <c r="D4319" s="21">
        <f t="shared" si="134"/>
        <v>0</v>
      </c>
      <c r="E4319" s="24">
        <f t="shared" si="135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1708</v>
      </c>
      <c r="B4320" s="111" t="s">
        <v>1578</v>
      </c>
      <c r="C4320" s="112" t="s">
        <v>1579</v>
      </c>
      <c r="D4320" s="21">
        <f t="shared" si="134"/>
        <v>124973</v>
      </c>
      <c r="E4320" s="24">
        <f t="shared" si="135"/>
        <v>183153</v>
      </c>
      <c r="F4320" s="104"/>
      <c r="G4320" s="104"/>
      <c r="H4320" s="113"/>
      <c r="I4320" s="113"/>
      <c r="J4320" s="106"/>
      <c r="K4320" s="107"/>
      <c r="L4320" s="113"/>
      <c r="M4320" s="113"/>
      <c r="N4320" s="31">
        <v>0</v>
      </c>
      <c r="O4320" s="32">
        <v>56105</v>
      </c>
      <c r="P4320" s="105">
        <v>56105</v>
      </c>
      <c r="Q4320" s="105">
        <v>68868</v>
      </c>
      <c r="R4320" s="31">
        <v>68868</v>
      </c>
      <c r="S4320" s="32">
        <v>0</v>
      </c>
      <c r="T4320" s="113">
        <v>0</v>
      </c>
      <c r="U4320" s="113">
        <v>58180</v>
      </c>
      <c r="V4320" s="31">
        <v>0</v>
      </c>
      <c r="W4320" s="32">
        <v>0</v>
      </c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1708</v>
      </c>
      <c r="B4321" s="111" t="s">
        <v>444</v>
      </c>
      <c r="C4321" s="112" t="s">
        <v>445</v>
      </c>
      <c r="D4321" s="21">
        <f t="shared" si="134"/>
        <v>1837335.8599999999</v>
      </c>
      <c r="E4321" s="24">
        <f t="shared" si="135"/>
        <v>1837335.8599999999</v>
      </c>
      <c r="F4321" s="104"/>
      <c r="G4321" s="104"/>
      <c r="H4321" s="113"/>
      <c r="I4321" s="113"/>
      <c r="J4321" s="31"/>
      <c r="K4321" s="32"/>
      <c r="L4321" s="113">
        <v>0</v>
      </c>
      <c r="M4321" s="113">
        <v>55000</v>
      </c>
      <c r="N4321" s="31">
        <v>497000</v>
      </c>
      <c r="O4321" s="32">
        <v>442000</v>
      </c>
      <c r="P4321" s="113">
        <v>685000</v>
      </c>
      <c r="Q4321" s="113">
        <v>685000</v>
      </c>
      <c r="R4321" s="31">
        <v>119575.46</v>
      </c>
      <c r="S4321" s="32">
        <v>119575.46</v>
      </c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1708</v>
      </c>
      <c r="B4322" s="111" t="s">
        <v>446</v>
      </c>
      <c r="C4322" s="112" t="s">
        <v>447</v>
      </c>
      <c r="D4322" s="21">
        <f t="shared" si="134"/>
        <v>4294961.8</v>
      </c>
      <c r="E4322" s="24">
        <f t="shared" si="135"/>
        <v>3660072.8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>
        <v>535760.4</v>
      </c>
      <c r="K4322" s="32">
        <v>535760.4</v>
      </c>
      <c r="L4322" s="113">
        <v>503551</v>
      </c>
      <c r="M4322" s="113">
        <v>503551</v>
      </c>
      <c r="N4322" s="31">
        <v>538836.5</v>
      </c>
      <c r="O4322" s="32">
        <v>538836.5</v>
      </c>
      <c r="P4322" s="113">
        <v>589785</v>
      </c>
      <c r="Q4322" s="113">
        <v>589785</v>
      </c>
      <c r="R4322" s="31">
        <v>549600</v>
      </c>
      <c r="S4322" s="32">
        <v>549600</v>
      </c>
      <c r="T4322" s="113">
        <v>485198.5</v>
      </c>
      <c r="U4322" s="113">
        <v>485198.5</v>
      </c>
      <c r="V4322" s="31">
        <v>632544.19999999995</v>
      </c>
      <c r="W4322" s="32">
        <v>632544.19999999995</v>
      </c>
      <c r="X4322" s="113"/>
      <c r="Y4322" s="113"/>
      <c r="Z4322" s="31"/>
      <c r="AA4322" s="32"/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1708</v>
      </c>
      <c r="B4323" s="111" t="s">
        <v>448</v>
      </c>
      <c r="C4323" s="112" t="s">
        <v>449</v>
      </c>
      <c r="D4323" s="21">
        <f t="shared" si="134"/>
        <v>0</v>
      </c>
      <c r="E4323" s="24">
        <f t="shared" si="135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1708</v>
      </c>
      <c r="B4324" s="111" t="s">
        <v>450</v>
      </c>
      <c r="C4324" s="112" t="s">
        <v>1580</v>
      </c>
      <c r="D4324" s="21">
        <f t="shared" si="134"/>
        <v>0</v>
      </c>
      <c r="E4324" s="24">
        <f t="shared" si="135"/>
        <v>0</v>
      </c>
      <c r="F4324" s="104"/>
      <c r="G4324" s="104"/>
      <c r="H4324" s="105"/>
      <c r="I4324" s="105"/>
      <c r="J4324" s="31"/>
      <c r="K4324" s="32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1708</v>
      </c>
      <c r="B4325" s="111" t="s">
        <v>452</v>
      </c>
      <c r="C4325" s="112" t="s">
        <v>453</v>
      </c>
      <c r="D4325" s="21">
        <f t="shared" si="134"/>
        <v>0</v>
      </c>
      <c r="E4325" s="24">
        <f t="shared" si="135"/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1708</v>
      </c>
      <c r="B4326" s="111" t="s">
        <v>454</v>
      </c>
      <c r="C4326" s="112" t="s">
        <v>1581</v>
      </c>
      <c r="D4326" s="21">
        <f t="shared" si="134"/>
        <v>0</v>
      </c>
      <c r="E4326" s="24">
        <f t="shared" si="13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1708</v>
      </c>
      <c r="B4327" s="111" t="s">
        <v>456</v>
      </c>
      <c r="C4327" s="112" t="s">
        <v>1582</v>
      </c>
      <c r="D4327" s="21">
        <f t="shared" si="134"/>
        <v>0</v>
      </c>
      <c r="E4327" s="24">
        <f t="shared" si="13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1708</v>
      </c>
      <c r="B4328" s="111" t="s">
        <v>458</v>
      </c>
      <c r="C4328" s="112" t="s">
        <v>459</v>
      </c>
      <c r="D4328" s="21">
        <f t="shared" si="134"/>
        <v>0</v>
      </c>
      <c r="E4328" s="24">
        <f t="shared" si="13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1708</v>
      </c>
      <c r="B4329" s="111" t="s">
        <v>460</v>
      </c>
      <c r="C4329" s="112" t="s">
        <v>461</v>
      </c>
      <c r="D4329" s="21">
        <f t="shared" si="134"/>
        <v>81500</v>
      </c>
      <c r="E4329" s="24">
        <f t="shared" si="13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1708</v>
      </c>
      <c r="B4330" s="111" t="s">
        <v>462</v>
      </c>
      <c r="C4330" s="112" t="s">
        <v>463</v>
      </c>
      <c r="D4330" s="21">
        <f t="shared" si="134"/>
        <v>212711.98</v>
      </c>
      <c r="E4330" s="24">
        <f t="shared" si="13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>
        <v>81500</v>
      </c>
      <c r="K4330" s="107">
        <v>0</v>
      </c>
      <c r="L4330" s="105">
        <v>29200</v>
      </c>
      <c r="M4330" s="105">
        <v>0</v>
      </c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1708</v>
      </c>
      <c r="B4331" s="111" t="s">
        <v>464</v>
      </c>
      <c r="C4331" s="112" t="s">
        <v>465</v>
      </c>
      <c r="D4331" s="21">
        <f t="shared" si="134"/>
        <v>0</v>
      </c>
      <c r="E4331" s="24">
        <f t="shared" si="13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1708</v>
      </c>
      <c r="B4332" s="111" t="s">
        <v>466</v>
      </c>
      <c r="C4332" s="112" t="s">
        <v>467</v>
      </c>
      <c r="D4332" s="21">
        <f t="shared" si="134"/>
        <v>0</v>
      </c>
      <c r="E4332" s="24">
        <f t="shared" si="135"/>
        <v>0</v>
      </c>
      <c r="F4332" s="104"/>
      <c r="G4332" s="104"/>
      <c r="H4332" s="113"/>
      <c r="I4332" s="113"/>
      <c r="J4332" s="106"/>
      <c r="K4332" s="107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1708</v>
      </c>
      <c r="B4333" s="111" t="s">
        <v>468</v>
      </c>
      <c r="C4333" s="112" t="s">
        <v>469</v>
      </c>
      <c r="D4333" s="21">
        <f t="shared" si="134"/>
        <v>0</v>
      </c>
      <c r="E4333" s="24">
        <f t="shared" si="135"/>
        <v>0</v>
      </c>
      <c r="F4333" s="104"/>
      <c r="G4333" s="104"/>
      <c r="H4333" s="105"/>
      <c r="I4333" s="105"/>
      <c r="J4333" s="31"/>
      <c r="K4333" s="32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1708</v>
      </c>
      <c r="B4334" s="111" t="s">
        <v>470</v>
      </c>
      <c r="C4334" s="112" t="s">
        <v>471</v>
      </c>
      <c r="D4334" s="21">
        <f t="shared" si="134"/>
        <v>0</v>
      </c>
      <c r="E4334" s="24">
        <f t="shared" si="135"/>
        <v>0</v>
      </c>
      <c r="F4334" s="104"/>
      <c r="G4334" s="104"/>
      <c r="H4334" s="113"/>
      <c r="I4334" s="113"/>
      <c r="J4334" s="106"/>
      <c r="K4334" s="107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1708</v>
      </c>
      <c r="B4335" s="111" t="s">
        <v>472</v>
      </c>
      <c r="C4335" s="112" t="s">
        <v>473</v>
      </c>
      <c r="D4335" s="21">
        <f t="shared" si="134"/>
        <v>0</v>
      </c>
      <c r="E4335" s="24">
        <f t="shared" si="13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1708</v>
      </c>
      <c r="B4336" s="111" t="s">
        <v>474</v>
      </c>
      <c r="C4336" s="112" t="s">
        <v>475</v>
      </c>
      <c r="D4336" s="21">
        <f t="shared" si="134"/>
        <v>0</v>
      </c>
      <c r="E4336" s="24">
        <f t="shared" si="13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1708</v>
      </c>
      <c r="B4337" s="111" t="s">
        <v>476</v>
      </c>
      <c r="C4337" s="112" t="s">
        <v>477</v>
      </c>
      <c r="D4337" s="21">
        <f t="shared" si="134"/>
        <v>0</v>
      </c>
      <c r="E4337" s="24">
        <f t="shared" si="13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1708</v>
      </c>
      <c r="B4338" s="111" t="s">
        <v>478</v>
      </c>
      <c r="C4338" s="112" t="s">
        <v>479</v>
      </c>
      <c r="D4338" s="21">
        <f t="shared" si="134"/>
        <v>0</v>
      </c>
      <c r="E4338" s="24">
        <f t="shared" si="135"/>
        <v>0</v>
      </c>
      <c r="F4338" s="104"/>
      <c r="G4338" s="104"/>
      <c r="H4338" s="105"/>
      <c r="I4338" s="105"/>
      <c r="J4338" s="31"/>
      <c r="K4338" s="32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1708</v>
      </c>
      <c r="B4339" s="111" t="s">
        <v>480</v>
      </c>
      <c r="C4339" s="112" t="s">
        <v>481</v>
      </c>
      <c r="D4339" s="21">
        <f t="shared" si="134"/>
        <v>0</v>
      </c>
      <c r="E4339" s="24">
        <f t="shared" si="13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1708</v>
      </c>
      <c r="B4340" s="111" t="s">
        <v>482</v>
      </c>
      <c r="C4340" s="112" t="s">
        <v>483</v>
      </c>
      <c r="D4340" s="21">
        <f t="shared" si="134"/>
        <v>40000</v>
      </c>
      <c r="E4340" s="24">
        <f t="shared" si="135"/>
        <v>40000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1708</v>
      </c>
      <c r="B4341" s="111" t="s">
        <v>484</v>
      </c>
      <c r="C4341" s="112" t="s">
        <v>485</v>
      </c>
      <c r="D4341" s="21">
        <f t="shared" si="134"/>
        <v>731800</v>
      </c>
      <c r="E4341" s="24">
        <f t="shared" si="135"/>
        <v>793400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>
        <v>40000</v>
      </c>
      <c r="K4341" s="107">
        <v>40000</v>
      </c>
      <c r="L4341" s="105">
        <v>40000</v>
      </c>
      <c r="M4341" s="105">
        <v>30000</v>
      </c>
      <c r="N4341" s="106">
        <v>30000</v>
      </c>
      <c r="O4341" s="107">
        <v>30000</v>
      </c>
      <c r="P4341" s="105">
        <v>30000</v>
      </c>
      <c r="Q4341" s="105">
        <v>40000</v>
      </c>
      <c r="R4341" s="106">
        <v>40000</v>
      </c>
      <c r="S4341" s="107">
        <v>40000</v>
      </c>
      <c r="T4341" s="105">
        <v>40000</v>
      </c>
      <c r="U4341" s="105">
        <v>40000</v>
      </c>
      <c r="V4341" s="106">
        <v>40000</v>
      </c>
      <c r="W4341" s="107">
        <v>50000</v>
      </c>
      <c r="X4341" s="105"/>
      <c r="Y4341" s="105"/>
      <c r="Z4341" s="106"/>
      <c r="AA4341" s="107"/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1708</v>
      </c>
      <c r="B4342" s="111" t="s">
        <v>486</v>
      </c>
      <c r="C4342" s="112" t="s">
        <v>1583</v>
      </c>
      <c r="D4342" s="21">
        <f t="shared" si="134"/>
        <v>3638420</v>
      </c>
      <c r="E4342" s="24">
        <f t="shared" si="135"/>
        <v>3611660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106">
        <v>431800</v>
      </c>
      <c r="K4342" s="107">
        <v>483400</v>
      </c>
      <c r="L4342" s="113">
        <v>483400</v>
      </c>
      <c r="M4342" s="113">
        <v>479320</v>
      </c>
      <c r="N4342" s="31">
        <v>479320</v>
      </c>
      <c r="O4342" s="32">
        <v>422460</v>
      </c>
      <c r="P4342" s="105">
        <v>422460</v>
      </c>
      <c r="Q4342" s="105">
        <v>421840</v>
      </c>
      <c r="R4342" s="31">
        <v>421840</v>
      </c>
      <c r="S4342" s="32">
        <v>480970</v>
      </c>
      <c r="T4342" s="113">
        <v>480970</v>
      </c>
      <c r="U4342" s="113">
        <v>466670</v>
      </c>
      <c r="V4342" s="31">
        <v>466670</v>
      </c>
      <c r="W4342" s="32">
        <v>450140</v>
      </c>
      <c r="X4342" s="113"/>
      <c r="Y4342" s="113"/>
      <c r="Z4342" s="31"/>
      <c r="AA4342" s="32"/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1708</v>
      </c>
      <c r="B4343" s="111" t="s">
        <v>488</v>
      </c>
      <c r="C4343" s="112" t="s">
        <v>489</v>
      </c>
      <c r="D4343" s="21">
        <f t="shared" si="134"/>
        <v>48000</v>
      </c>
      <c r="E4343" s="24">
        <f t="shared" si="135"/>
        <v>47760</v>
      </c>
      <c r="F4343" s="104">
        <v>5520</v>
      </c>
      <c r="G4343" s="104">
        <v>6120</v>
      </c>
      <c r="H4343" s="113">
        <v>6120</v>
      </c>
      <c r="I4343" s="113">
        <v>6120</v>
      </c>
      <c r="J4343" s="31">
        <v>6120</v>
      </c>
      <c r="K4343" s="32">
        <v>5880</v>
      </c>
      <c r="L4343" s="113">
        <v>5880</v>
      </c>
      <c r="M4343" s="113">
        <v>6120</v>
      </c>
      <c r="N4343" s="31">
        <v>6120</v>
      </c>
      <c r="O4343" s="32">
        <v>5520</v>
      </c>
      <c r="P4343" s="113">
        <v>5520</v>
      </c>
      <c r="Q4343" s="113">
        <v>4320</v>
      </c>
      <c r="R4343" s="31">
        <v>4320</v>
      </c>
      <c r="S4343" s="32">
        <v>7320</v>
      </c>
      <c r="T4343" s="113">
        <v>7320</v>
      </c>
      <c r="U4343" s="113">
        <v>7200</v>
      </c>
      <c r="V4343" s="31">
        <v>7200</v>
      </c>
      <c r="W4343" s="32">
        <v>5040</v>
      </c>
      <c r="X4343" s="113"/>
      <c r="Y4343" s="113"/>
      <c r="Z4343" s="31"/>
      <c r="AA4343" s="32"/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1708</v>
      </c>
      <c r="B4344" s="111" t="s">
        <v>490</v>
      </c>
      <c r="C4344" s="112" t="s">
        <v>1584</v>
      </c>
      <c r="D4344" s="21">
        <f t="shared" si="134"/>
        <v>0</v>
      </c>
      <c r="E4344" s="24">
        <f t="shared" si="135"/>
        <v>0</v>
      </c>
      <c r="F4344" s="104"/>
      <c r="G4344" s="104"/>
      <c r="H4344" s="105"/>
      <c r="I4344" s="105"/>
      <c r="J4344" s="31"/>
      <c r="K4344" s="32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1708</v>
      </c>
      <c r="B4345" s="111" t="s">
        <v>492</v>
      </c>
      <c r="C4345" s="112" t="s">
        <v>493</v>
      </c>
      <c r="D4345" s="21">
        <f t="shared" si="134"/>
        <v>88800</v>
      </c>
      <c r="E4345" s="24">
        <f t="shared" si="135"/>
        <v>364200</v>
      </c>
      <c r="F4345" s="104"/>
      <c r="G4345" s="104"/>
      <c r="H4345" s="113"/>
      <c r="I4345" s="113"/>
      <c r="J4345" s="106"/>
      <c r="K4345" s="107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1708</v>
      </c>
      <c r="B4346" s="111" t="s">
        <v>494</v>
      </c>
      <c r="C4346" s="112" t="s">
        <v>495</v>
      </c>
      <c r="D4346" s="21">
        <f t="shared" si="134"/>
        <v>2367820</v>
      </c>
      <c r="E4346" s="24">
        <f t="shared" si="135"/>
        <v>2889200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31">
        <v>88800</v>
      </c>
      <c r="K4346" s="32">
        <v>364200</v>
      </c>
      <c r="L4346" s="105">
        <v>92300</v>
      </c>
      <c r="M4346" s="105">
        <v>358600</v>
      </c>
      <c r="N4346" s="106">
        <v>908000</v>
      </c>
      <c r="O4346" s="107">
        <v>360300</v>
      </c>
      <c r="P4346" s="113">
        <v>360300</v>
      </c>
      <c r="Q4346" s="113">
        <v>355700</v>
      </c>
      <c r="R4346" s="106">
        <v>92100</v>
      </c>
      <c r="S4346" s="107">
        <v>351300</v>
      </c>
      <c r="T4346" s="105">
        <v>90900</v>
      </c>
      <c r="U4346" s="105">
        <v>362800</v>
      </c>
      <c r="V4346" s="106">
        <v>92400</v>
      </c>
      <c r="W4346" s="107">
        <v>370900</v>
      </c>
      <c r="X4346" s="105"/>
      <c r="Y4346" s="105"/>
      <c r="Z4346" s="106"/>
      <c r="AA4346" s="107"/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1708</v>
      </c>
      <c r="B4347" s="111" t="s">
        <v>496</v>
      </c>
      <c r="C4347" s="112" t="s">
        <v>497</v>
      </c>
      <c r="D4347" s="21">
        <f t="shared" si="134"/>
        <v>154549.84</v>
      </c>
      <c r="E4347" s="24">
        <f t="shared" si="135"/>
        <v>154456.03999999998</v>
      </c>
      <c r="F4347" s="104">
        <v>8000</v>
      </c>
      <c r="G4347" s="104">
        <v>9040</v>
      </c>
      <c r="H4347" s="113">
        <v>9040</v>
      </c>
      <c r="I4347" s="113">
        <v>8620</v>
      </c>
      <c r="J4347" s="106">
        <v>8620</v>
      </c>
      <c r="K4347" s="107">
        <v>8200</v>
      </c>
      <c r="L4347" s="113">
        <v>8200</v>
      </c>
      <c r="M4347" s="113">
        <v>8640</v>
      </c>
      <c r="N4347" s="31">
        <v>8640</v>
      </c>
      <c r="O4347" s="32">
        <v>9480</v>
      </c>
      <c r="P4347" s="105">
        <v>9480</v>
      </c>
      <c r="Q4347" s="105">
        <v>9180</v>
      </c>
      <c r="R4347" s="31">
        <v>9180</v>
      </c>
      <c r="S4347" s="32">
        <v>8580</v>
      </c>
      <c r="T4347" s="113">
        <v>8580</v>
      </c>
      <c r="U4347" s="113">
        <v>8640</v>
      </c>
      <c r="V4347" s="31">
        <v>8640</v>
      </c>
      <c r="W4347" s="32">
        <v>6160</v>
      </c>
      <c r="X4347" s="113"/>
      <c r="Y4347" s="113"/>
      <c r="Z4347" s="31"/>
      <c r="AA4347" s="32"/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1708</v>
      </c>
      <c r="B4348" s="111" t="s">
        <v>498</v>
      </c>
      <c r="C4348" s="112" t="s">
        <v>461</v>
      </c>
      <c r="D4348" s="21">
        <f t="shared" si="134"/>
        <v>728873.47</v>
      </c>
      <c r="E4348" s="24">
        <f t="shared" si="135"/>
        <v>716618.56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31">
        <v>84789.84</v>
      </c>
      <c r="K4348" s="32">
        <v>86116.04</v>
      </c>
      <c r="L4348" s="105">
        <v>93116.04</v>
      </c>
      <c r="M4348" s="105">
        <v>80912.009999999995</v>
      </c>
      <c r="N4348" s="106">
        <v>86312.01</v>
      </c>
      <c r="O4348" s="107">
        <v>76388.740000000005</v>
      </c>
      <c r="P4348" s="113">
        <v>67988.740000000005</v>
      </c>
      <c r="Q4348" s="113">
        <v>97412.57</v>
      </c>
      <c r="R4348" s="106">
        <v>109312.57</v>
      </c>
      <c r="S4348" s="107">
        <v>88998.74</v>
      </c>
      <c r="T4348" s="105">
        <v>88998.74</v>
      </c>
      <c r="U4348" s="105">
        <v>100651.26</v>
      </c>
      <c r="V4348" s="106">
        <v>92251.26</v>
      </c>
      <c r="W4348" s="107">
        <v>93870.93</v>
      </c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1708</v>
      </c>
      <c r="B4349" s="111" t="s">
        <v>499</v>
      </c>
      <c r="C4349" s="112" t="s">
        <v>500</v>
      </c>
      <c r="D4349" s="21">
        <f t="shared" si="134"/>
        <v>0</v>
      </c>
      <c r="E4349" s="24">
        <f t="shared" si="135"/>
        <v>0</v>
      </c>
      <c r="F4349" s="104"/>
      <c r="G4349" s="104"/>
      <c r="H4349" s="113"/>
      <c r="I4349" s="113"/>
      <c r="J4349" s="106"/>
      <c r="K4349" s="107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1708</v>
      </c>
      <c r="B4350" s="111" t="s">
        <v>501</v>
      </c>
      <c r="C4350" s="112" t="s">
        <v>502</v>
      </c>
      <c r="D4350" s="21">
        <f t="shared" si="134"/>
        <v>8858.14</v>
      </c>
      <c r="E4350" s="24">
        <f t="shared" si="135"/>
        <v>3913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1708</v>
      </c>
      <c r="B4351" s="111" t="s">
        <v>503</v>
      </c>
      <c r="C4351" s="112" t="s">
        <v>504</v>
      </c>
      <c r="D4351" s="21">
        <f t="shared" si="134"/>
        <v>122076.13</v>
      </c>
      <c r="E4351" s="24">
        <f t="shared" si="135"/>
        <v>321177.77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31">
        <v>8858.14</v>
      </c>
      <c r="K4351" s="32">
        <v>3913</v>
      </c>
      <c r="L4351" s="105">
        <v>9548.4</v>
      </c>
      <c r="M4351" s="105">
        <v>31076</v>
      </c>
      <c r="N4351" s="106">
        <v>15972.23</v>
      </c>
      <c r="O4351" s="107">
        <v>152238</v>
      </c>
      <c r="P4351" s="113">
        <v>18502.060000000001</v>
      </c>
      <c r="Q4351" s="113">
        <v>62666</v>
      </c>
      <c r="R4351" s="106">
        <v>19499.689999999999</v>
      </c>
      <c r="S4351" s="107">
        <v>40816.94</v>
      </c>
      <c r="T4351" s="105">
        <v>19624.25</v>
      </c>
      <c r="U4351" s="105">
        <v>5170</v>
      </c>
      <c r="V4351" s="106">
        <v>18815.080000000002</v>
      </c>
      <c r="W4351" s="107">
        <v>17813.830000000002</v>
      </c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1708</v>
      </c>
      <c r="B4352" s="111" t="s">
        <v>505</v>
      </c>
      <c r="C4352" s="112" t="s">
        <v>506</v>
      </c>
      <c r="D4352" s="21">
        <f t="shared" si="134"/>
        <v>33600</v>
      </c>
      <c r="E4352" s="24">
        <f t="shared" si="13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1708</v>
      </c>
      <c r="B4353" s="111" t="s">
        <v>507</v>
      </c>
      <c r="C4353" s="112" t="s">
        <v>508</v>
      </c>
      <c r="D4353" s="21">
        <f t="shared" si="134"/>
        <v>249000</v>
      </c>
      <c r="E4353" s="24">
        <f t="shared" si="135"/>
        <v>572025</v>
      </c>
      <c r="F4353" s="104">
        <v>11100</v>
      </c>
      <c r="G4353" s="104">
        <v>0</v>
      </c>
      <c r="H4353" s="113">
        <v>0</v>
      </c>
      <c r="I4353" s="113">
        <v>120000</v>
      </c>
      <c r="J4353" s="106">
        <v>33600</v>
      </c>
      <c r="K4353" s="107">
        <v>0</v>
      </c>
      <c r="L4353" s="113">
        <v>22200</v>
      </c>
      <c r="M4353" s="113">
        <v>53775</v>
      </c>
      <c r="N4353" s="31">
        <v>11100</v>
      </c>
      <c r="O4353" s="32">
        <v>0</v>
      </c>
      <c r="P4353" s="105">
        <v>36000</v>
      </c>
      <c r="Q4353" s="105">
        <v>167250</v>
      </c>
      <c r="R4353" s="31">
        <v>7200</v>
      </c>
      <c r="S4353" s="32">
        <v>0</v>
      </c>
      <c r="T4353" s="113">
        <v>7200</v>
      </c>
      <c r="U4353" s="113">
        <v>231000</v>
      </c>
      <c r="V4353" s="31">
        <v>154200</v>
      </c>
      <c r="W4353" s="32">
        <v>0</v>
      </c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1708</v>
      </c>
      <c r="B4354" s="111" t="s">
        <v>509</v>
      </c>
      <c r="C4354" s="112" t="s">
        <v>510</v>
      </c>
      <c r="D4354" s="21">
        <f t="shared" si="134"/>
        <v>42000</v>
      </c>
      <c r="E4354" s="24">
        <f t="shared" si="135"/>
        <v>70261.89</v>
      </c>
      <c r="F4354" s="104">
        <v>0</v>
      </c>
      <c r="G4354" s="104">
        <v>0</v>
      </c>
      <c r="H4354" s="105">
        <v>0</v>
      </c>
      <c r="I4354" s="105">
        <v>0</v>
      </c>
      <c r="J4354" s="31">
        <v>0</v>
      </c>
      <c r="K4354" s="32">
        <v>0</v>
      </c>
      <c r="L4354" s="105">
        <v>0</v>
      </c>
      <c r="M4354" s="105">
        <v>0</v>
      </c>
      <c r="N4354" s="106">
        <v>0</v>
      </c>
      <c r="O4354" s="107">
        <v>0</v>
      </c>
      <c r="P4354" s="113">
        <v>0</v>
      </c>
      <c r="Q4354" s="113">
        <v>0</v>
      </c>
      <c r="R4354" s="106">
        <v>20000</v>
      </c>
      <c r="S4354" s="107">
        <v>0</v>
      </c>
      <c r="T4354" s="105">
        <v>22000</v>
      </c>
      <c r="U4354" s="105">
        <v>0</v>
      </c>
      <c r="V4354" s="106">
        <v>0</v>
      </c>
      <c r="W4354" s="107">
        <v>0</v>
      </c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1708</v>
      </c>
      <c r="B4355" s="111" t="s">
        <v>511</v>
      </c>
      <c r="C4355" s="112" t="s">
        <v>512</v>
      </c>
      <c r="D4355" s="21">
        <f t="shared" ref="D4355:D4418" si="136">F4355+H4355+J4356+L4355+N4355+P4355+R4355+T4355+V4355+X4355+Z4355+AB4355</f>
        <v>70261.89</v>
      </c>
      <c r="E4355" s="24">
        <f t="shared" ref="E4355:E4418" si="137">G4355+I4355+K4356+M4355+O4355+Q4355+S4355+U4355+W4355+Y4355+AA4355+AC4355</f>
        <v>35213.980000000003</v>
      </c>
      <c r="F4355" s="104"/>
      <c r="G4355" s="104"/>
      <c r="H4355" s="105"/>
      <c r="I4355" s="105"/>
      <c r="J4355" s="106">
        <v>0</v>
      </c>
      <c r="K4355" s="107">
        <v>70261.89</v>
      </c>
      <c r="L4355" s="105">
        <v>70261.89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>
        <v>0</v>
      </c>
      <c r="W4355" s="107">
        <v>35213.980000000003</v>
      </c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1708</v>
      </c>
      <c r="B4356" s="111" t="s">
        <v>513</v>
      </c>
      <c r="C4356" s="112" t="s">
        <v>514</v>
      </c>
      <c r="D4356" s="21">
        <f t="shared" si="136"/>
        <v>20000</v>
      </c>
      <c r="E4356" s="24">
        <f t="shared" si="137"/>
        <v>20000</v>
      </c>
      <c r="F4356" s="104"/>
      <c r="G4356" s="104"/>
      <c r="H4356" s="113"/>
      <c r="I4356" s="113"/>
      <c r="J4356" s="106"/>
      <c r="K4356" s="107"/>
      <c r="L4356" s="113"/>
      <c r="M4356" s="113"/>
      <c r="N4356" s="31"/>
      <c r="O4356" s="32"/>
      <c r="P4356" s="105">
        <v>20000</v>
      </c>
      <c r="Q4356" s="105">
        <v>20000</v>
      </c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1708</v>
      </c>
      <c r="B4357" s="111" t="s">
        <v>515</v>
      </c>
      <c r="C4357" s="112" t="s">
        <v>516</v>
      </c>
      <c r="D4357" s="21">
        <f t="shared" si="136"/>
        <v>0</v>
      </c>
      <c r="E4357" s="24">
        <f t="shared" si="137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1708</v>
      </c>
      <c r="B4358" s="111" t="s">
        <v>517</v>
      </c>
      <c r="C4358" s="112" t="s">
        <v>518</v>
      </c>
      <c r="D4358" s="21">
        <f t="shared" si="136"/>
        <v>13841.33</v>
      </c>
      <c r="E4358" s="24">
        <f t="shared" si="137"/>
        <v>32227.4</v>
      </c>
      <c r="F4358" s="104"/>
      <c r="G4358" s="104"/>
      <c r="H4358" s="105"/>
      <c r="I4358" s="105"/>
      <c r="J4358" s="31"/>
      <c r="K4358" s="32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1708</v>
      </c>
      <c r="B4359" s="111" t="s">
        <v>519</v>
      </c>
      <c r="C4359" s="112" t="s">
        <v>520</v>
      </c>
      <c r="D4359" s="21">
        <f t="shared" si="136"/>
        <v>219597.48999999996</v>
      </c>
      <c r="E4359" s="24">
        <f t="shared" si="137"/>
        <v>194690.25999999998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>
        <v>13841.33</v>
      </c>
      <c r="K4359" s="107">
        <v>32227.4</v>
      </c>
      <c r="L4359" s="105">
        <v>32227.4</v>
      </c>
      <c r="M4359" s="105">
        <v>22572.959999999999</v>
      </c>
      <c r="N4359" s="106">
        <v>22572.959999999999</v>
      </c>
      <c r="O4359" s="107">
        <v>32033.14</v>
      </c>
      <c r="P4359" s="105">
        <v>32033.14</v>
      </c>
      <c r="Q4359" s="105">
        <v>29528.53</v>
      </c>
      <c r="R4359" s="106">
        <v>29528.54</v>
      </c>
      <c r="S4359" s="107">
        <v>21753.43</v>
      </c>
      <c r="T4359" s="105">
        <v>21753.43</v>
      </c>
      <c r="U4359" s="105">
        <v>28551.81</v>
      </c>
      <c r="V4359" s="106">
        <v>28551.8</v>
      </c>
      <c r="W4359" s="107">
        <v>22434.52</v>
      </c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1708</v>
      </c>
      <c r="B4360" s="111" t="s">
        <v>521</v>
      </c>
      <c r="C4360" s="112" t="s">
        <v>1585</v>
      </c>
      <c r="D4360" s="21">
        <f t="shared" si="136"/>
        <v>22612.799999999996</v>
      </c>
      <c r="E4360" s="24">
        <f t="shared" si="137"/>
        <v>22612.799999999996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>
        <v>2826.6</v>
      </c>
      <c r="K4360" s="107">
        <v>2826.6</v>
      </c>
      <c r="L4360" s="105">
        <v>2826.6</v>
      </c>
      <c r="M4360" s="105">
        <v>2826.6</v>
      </c>
      <c r="N4360" s="106">
        <v>2826.6</v>
      </c>
      <c r="O4360" s="107">
        <v>2826.6</v>
      </c>
      <c r="P4360" s="105">
        <v>2826.6</v>
      </c>
      <c r="Q4360" s="105">
        <v>2826.6</v>
      </c>
      <c r="R4360" s="106">
        <v>2826.6</v>
      </c>
      <c r="S4360" s="107">
        <v>2826.6</v>
      </c>
      <c r="T4360" s="105">
        <v>2826.6</v>
      </c>
      <c r="U4360" s="105">
        <v>2826.6</v>
      </c>
      <c r="V4360" s="106">
        <v>2826.6</v>
      </c>
      <c r="W4360" s="107">
        <v>2826.6</v>
      </c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1708</v>
      </c>
      <c r="B4361" s="111" t="s">
        <v>522</v>
      </c>
      <c r="C4361" s="112" t="s">
        <v>1586</v>
      </c>
      <c r="D4361" s="21">
        <f t="shared" si="136"/>
        <v>24983</v>
      </c>
      <c r="E4361" s="24">
        <f t="shared" si="137"/>
        <v>24983</v>
      </c>
      <c r="F4361" s="104"/>
      <c r="G4361" s="104"/>
      <c r="H4361" s="113"/>
      <c r="I4361" s="113"/>
      <c r="J4361" s="106"/>
      <c r="K4361" s="107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1708</v>
      </c>
      <c r="B4362" s="111" t="s">
        <v>523</v>
      </c>
      <c r="C4362" s="112" t="s">
        <v>1667</v>
      </c>
      <c r="D4362" s="21">
        <f t="shared" si="136"/>
        <v>99621</v>
      </c>
      <c r="E4362" s="24">
        <f t="shared" si="137"/>
        <v>99621</v>
      </c>
      <c r="F4362" s="104">
        <v>9591</v>
      </c>
      <c r="G4362" s="104">
        <v>9591</v>
      </c>
      <c r="H4362" s="113">
        <v>9674</v>
      </c>
      <c r="I4362" s="113">
        <v>9674</v>
      </c>
      <c r="J4362" s="31">
        <v>24983</v>
      </c>
      <c r="K4362" s="32">
        <v>24983</v>
      </c>
      <c r="L4362" s="113">
        <v>14921</v>
      </c>
      <c r="M4362" s="113">
        <v>14921</v>
      </c>
      <c r="N4362" s="31">
        <v>2379</v>
      </c>
      <c r="O4362" s="32">
        <v>2379</v>
      </c>
      <c r="P4362" s="113">
        <v>2616</v>
      </c>
      <c r="Q4362" s="113">
        <v>2616</v>
      </c>
      <c r="R4362" s="31">
        <v>23806</v>
      </c>
      <c r="S4362" s="32">
        <v>23806</v>
      </c>
      <c r="T4362" s="113">
        <v>24198</v>
      </c>
      <c r="U4362" s="113">
        <v>24198</v>
      </c>
      <c r="V4362" s="31">
        <v>12436</v>
      </c>
      <c r="W4362" s="32">
        <v>12436</v>
      </c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1708</v>
      </c>
      <c r="B4363" s="111" t="s">
        <v>524</v>
      </c>
      <c r="C4363" s="112" t="s">
        <v>525</v>
      </c>
      <c r="D4363" s="21">
        <f t="shared" si="136"/>
        <v>16001935.369999999</v>
      </c>
      <c r="E4363" s="24">
        <f t="shared" si="137"/>
        <v>16001935.369999999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>
        <v>3842267.21</v>
      </c>
      <c r="M4363" s="113">
        <v>3842267.21</v>
      </c>
      <c r="N4363" s="31">
        <v>3842267.19</v>
      </c>
      <c r="O4363" s="32">
        <v>3842267.19</v>
      </c>
      <c r="P4363" s="113"/>
      <c r="Q4363" s="113"/>
      <c r="R4363" s="31"/>
      <c r="S4363" s="32"/>
      <c r="T4363" s="113">
        <v>208385</v>
      </c>
      <c r="U4363" s="113">
        <v>208385</v>
      </c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1708</v>
      </c>
      <c r="B4364" s="111" t="s">
        <v>526</v>
      </c>
      <c r="C4364" s="112" t="s">
        <v>527</v>
      </c>
      <c r="D4364" s="21">
        <f t="shared" si="136"/>
        <v>53373.17</v>
      </c>
      <c r="E4364" s="24">
        <f t="shared" si="137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1708</v>
      </c>
      <c r="B4365" s="111" t="s">
        <v>528</v>
      </c>
      <c r="C4365" s="112" t="s">
        <v>529</v>
      </c>
      <c r="D4365" s="21">
        <f t="shared" si="136"/>
        <v>302570.98</v>
      </c>
      <c r="E4365" s="24">
        <f t="shared" si="137"/>
        <v>600000</v>
      </c>
      <c r="F4365" s="104"/>
      <c r="G4365" s="104"/>
      <c r="H4365" s="113">
        <v>85597.4</v>
      </c>
      <c r="I4365" s="113">
        <v>200000</v>
      </c>
      <c r="J4365" s="31">
        <v>53373.17</v>
      </c>
      <c r="K4365" s="32">
        <v>0</v>
      </c>
      <c r="L4365" s="113">
        <v>50388.84</v>
      </c>
      <c r="M4365" s="113">
        <v>250000</v>
      </c>
      <c r="N4365" s="31">
        <v>18513.82</v>
      </c>
      <c r="O4365" s="32">
        <v>150000</v>
      </c>
      <c r="P4365" s="113">
        <v>44542.879999999997</v>
      </c>
      <c r="Q4365" s="113">
        <v>0</v>
      </c>
      <c r="R4365" s="31">
        <v>28585.200000000001</v>
      </c>
      <c r="S4365" s="32">
        <v>0</v>
      </c>
      <c r="T4365" s="113">
        <v>39181.919999999998</v>
      </c>
      <c r="U4365" s="113">
        <v>0</v>
      </c>
      <c r="V4365" s="31">
        <v>35760.92</v>
      </c>
      <c r="W4365" s="32">
        <v>0</v>
      </c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1708</v>
      </c>
      <c r="B4366" s="111" t="s">
        <v>530</v>
      </c>
      <c r="C4366" s="112" t="s">
        <v>531</v>
      </c>
      <c r="D4366" s="21">
        <f t="shared" si="136"/>
        <v>3822228</v>
      </c>
      <c r="E4366" s="24">
        <f t="shared" si="137"/>
        <v>4353636</v>
      </c>
      <c r="F4366" s="104"/>
      <c r="G4366" s="104"/>
      <c r="H4366" s="113">
        <v>1076818</v>
      </c>
      <c r="I4366" s="113">
        <v>2153636</v>
      </c>
      <c r="J4366" s="31">
        <v>0</v>
      </c>
      <c r="K4366" s="32">
        <v>0</v>
      </c>
      <c r="L4366" s="113">
        <v>437700</v>
      </c>
      <c r="M4366" s="113">
        <v>1100000</v>
      </c>
      <c r="N4366" s="31">
        <v>1283300</v>
      </c>
      <c r="O4366" s="32">
        <v>1100000</v>
      </c>
      <c r="P4366" s="113">
        <v>0</v>
      </c>
      <c r="Q4366" s="113">
        <v>0</v>
      </c>
      <c r="R4366" s="31">
        <v>437000</v>
      </c>
      <c r="S4366" s="32">
        <v>0</v>
      </c>
      <c r="T4366" s="113">
        <v>0</v>
      </c>
      <c r="U4366" s="113">
        <v>0</v>
      </c>
      <c r="V4366" s="31">
        <v>587410</v>
      </c>
      <c r="W4366" s="32">
        <v>0</v>
      </c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1708</v>
      </c>
      <c r="B4367" s="111" t="s">
        <v>532</v>
      </c>
      <c r="C4367" s="112" t="s">
        <v>533</v>
      </c>
      <c r="D4367" s="21">
        <f t="shared" si="136"/>
        <v>98863.5</v>
      </c>
      <c r="E4367" s="24">
        <f t="shared" si="137"/>
        <v>98863.5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>
        <v>98863.5</v>
      </c>
      <c r="U4367" s="113">
        <v>98863.5</v>
      </c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1708</v>
      </c>
      <c r="B4368" s="111" t="s">
        <v>534</v>
      </c>
      <c r="C4368" s="112" t="s">
        <v>535</v>
      </c>
      <c r="D4368" s="21">
        <f t="shared" si="136"/>
        <v>0</v>
      </c>
      <c r="E4368" s="24">
        <f t="shared" si="137"/>
        <v>0</v>
      </c>
      <c r="F4368" s="104"/>
      <c r="G4368" s="104"/>
      <c r="H4368" s="105"/>
      <c r="I4368" s="105"/>
      <c r="J4368" s="31"/>
      <c r="K4368" s="32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1708</v>
      </c>
      <c r="B4369" s="111" t="s">
        <v>536</v>
      </c>
      <c r="C4369" s="112" t="s">
        <v>537</v>
      </c>
      <c r="D4369" s="21">
        <f t="shared" si="136"/>
        <v>0</v>
      </c>
      <c r="E4369" s="24">
        <f t="shared" si="137"/>
        <v>556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1708</v>
      </c>
      <c r="B4370" s="111" t="s">
        <v>538</v>
      </c>
      <c r="C4370" s="112" t="s">
        <v>1668</v>
      </c>
      <c r="D4370" s="21">
        <f t="shared" si="136"/>
        <v>44108</v>
      </c>
      <c r="E4370" s="24">
        <f t="shared" si="137"/>
        <v>44306</v>
      </c>
      <c r="F4370" s="104">
        <v>6598</v>
      </c>
      <c r="G4370" s="104">
        <v>722</v>
      </c>
      <c r="H4370" s="105">
        <v>0</v>
      </c>
      <c r="I4370" s="105">
        <v>556</v>
      </c>
      <c r="J4370" s="106">
        <v>0</v>
      </c>
      <c r="K4370" s="107">
        <v>556</v>
      </c>
      <c r="L4370" s="105">
        <v>0</v>
      </c>
      <c r="M4370" s="105">
        <v>4420</v>
      </c>
      <c r="N4370" s="106">
        <v>0</v>
      </c>
      <c r="O4370" s="107">
        <v>21652</v>
      </c>
      <c r="P4370" s="105">
        <v>0</v>
      </c>
      <c r="Q4370" s="105">
        <v>8912</v>
      </c>
      <c r="R4370" s="106">
        <v>37510</v>
      </c>
      <c r="S4370" s="107">
        <v>4290</v>
      </c>
      <c r="T4370" s="105">
        <v>0</v>
      </c>
      <c r="U4370" s="105">
        <v>650</v>
      </c>
      <c r="V4370" s="106">
        <v>0</v>
      </c>
      <c r="W4370" s="107">
        <v>1690</v>
      </c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1708</v>
      </c>
      <c r="B4371" s="111" t="s">
        <v>539</v>
      </c>
      <c r="C4371" s="112" t="s">
        <v>540</v>
      </c>
      <c r="D4371" s="21">
        <f t="shared" si="136"/>
        <v>117739</v>
      </c>
      <c r="E4371" s="24">
        <f t="shared" si="137"/>
        <v>114730</v>
      </c>
      <c r="F4371" s="104">
        <v>17420</v>
      </c>
      <c r="G4371" s="104">
        <v>1778</v>
      </c>
      <c r="H4371" s="113">
        <v>0</v>
      </c>
      <c r="I4371" s="113">
        <v>1414</v>
      </c>
      <c r="J4371" s="106">
        <v>0</v>
      </c>
      <c r="K4371" s="107">
        <v>1414</v>
      </c>
      <c r="L4371" s="113">
        <v>0</v>
      </c>
      <c r="M4371" s="113">
        <v>11900</v>
      </c>
      <c r="N4371" s="31">
        <v>0</v>
      </c>
      <c r="O4371" s="32">
        <v>58128</v>
      </c>
      <c r="P4371" s="105">
        <v>0</v>
      </c>
      <c r="Q4371" s="105">
        <v>23828</v>
      </c>
      <c r="R4371" s="31">
        <v>100319</v>
      </c>
      <c r="S4371" s="32">
        <v>10500</v>
      </c>
      <c r="T4371" s="113">
        <v>0</v>
      </c>
      <c r="U4371" s="113">
        <v>1750</v>
      </c>
      <c r="V4371" s="31">
        <v>0</v>
      </c>
      <c r="W4371" s="32">
        <v>4550</v>
      </c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1708</v>
      </c>
      <c r="B4372" s="111" t="s">
        <v>541</v>
      </c>
      <c r="C4372" s="112" t="s">
        <v>542</v>
      </c>
      <c r="D4372" s="21">
        <f t="shared" si="136"/>
        <v>69901</v>
      </c>
      <c r="E4372" s="24">
        <f t="shared" si="137"/>
        <v>67974</v>
      </c>
      <c r="F4372" s="104">
        <v>10456</v>
      </c>
      <c r="G4372" s="104">
        <v>1146</v>
      </c>
      <c r="H4372" s="105">
        <v>0</v>
      </c>
      <c r="I4372" s="105">
        <v>882</v>
      </c>
      <c r="J4372" s="31">
        <v>0</v>
      </c>
      <c r="K4372" s="32">
        <v>882</v>
      </c>
      <c r="L4372" s="105">
        <v>0</v>
      </c>
      <c r="M4372" s="105">
        <v>7004</v>
      </c>
      <c r="N4372" s="106">
        <v>0</v>
      </c>
      <c r="O4372" s="107">
        <v>34312</v>
      </c>
      <c r="P4372" s="113">
        <v>0</v>
      </c>
      <c r="Q4372" s="113">
        <v>14124</v>
      </c>
      <c r="R4372" s="106">
        <v>59445</v>
      </c>
      <c r="S4372" s="107">
        <v>6798</v>
      </c>
      <c r="T4372" s="105">
        <v>0</v>
      </c>
      <c r="U4372" s="105">
        <v>1030</v>
      </c>
      <c r="V4372" s="106">
        <v>0</v>
      </c>
      <c r="W4372" s="107">
        <v>2678</v>
      </c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1708</v>
      </c>
      <c r="B4373" s="111" t="s">
        <v>543</v>
      </c>
      <c r="C4373" s="112" t="s">
        <v>544</v>
      </c>
      <c r="D4373" s="21">
        <f t="shared" si="136"/>
        <v>0</v>
      </c>
      <c r="E4373" s="24">
        <f t="shared" si="137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1708</v>
      </c>
      <c r="B4374" s="111" t="s">
        <v>545</v>
      </c>
      <c r="C4374" s="112" t="s">
        <v>546</v>
      </c>
      <c r="D4374" s="21">
        <f t="shared" si="136"/>
        <v>0</v>
      </c>
      <c r="E4374" s="24">
        <f t="shared" si="137"/>
        <v>0</v>
      </c>
      <c r="F4374" s="104"/>
      <c r="G4374" s="104"/>
      <c r="H4374" s="113"/>
      <c r="I4374" s="113"/>
      <c r="J4374" s="106"/>
      <c r="K4374" s="107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1708</v>
      </c>
      <c r="B4375" s="111" t="s">
        <v>547</v>
      </c>
      <c r="C4375" s="112" t="s">
        <v>548</v>
      </c>
      <c r="D4375" s="21">
        <f t="shared" si="136"/>
        <v>0</v>
      </c>
      <c r="E4375" s="24">
        <f t="shared" si="137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1708</v>
      </c>
      <c r="B4376" s="111" t="s">
        <v>549</v>
      </c>
      <c r="C4376" s="112" t="s">
        <v>550</v>
      </c>
      <c r="D4376" s="21">
        <f t="shared" si="136"/>
        <v>0</v>
      </c>
      <c r="E4376" s="24">
        <f t="shared" si="137"/>
        <v>53305</v>
      </c>
      <c r="F4376" s="104">
        <v>0</v>
      </c>
      <c r="G4376" s="104">
        <v>0</v>
      </c>
      <c r="H4376" s="105">
        <v>0</v>
      </c>
      <c r="I4376" s="105">
        <v>0</v>
      </c>
      <c r="J4376" s="31">
        <v>0</v>
      </c>
      <c r="K4376" s="32">
        <v>0</v>
      </c>
      <c r="L4376" s="105">
        <v>0</v>
      </c>
      <c r="M4376" s="105">
        <v>45075</v>
      </c>
      <c r="N4376" s="106">
        <v>0</v>
      </c>
      <c r="O4376" s="107">
        <v>0</v>
      </c>
      <c r="P4376" s="113">
        <v>0</v>
      </c>
      <c r="Q4376" s="113">
        <v>0</v>
      </c>
      <c r="R4376" s="106">
        <v>0</v>
      </c>
      <c r="S4376" s="107">
        <v>8230</v>
      </c>
      <c r="T4376" s="105">
        <v>0</v>
      </c>
      <c r="U4376" s="105">
        <v>0</v>
      </c>
      <c r="V4376" s="106">
        <v>0</v>
      </c>
      <c r="W4376" s="107">
        <v>0</v>
      </c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1708</v>
      </c>
      <c r="B4377" s="111" t="s">
        <v>551</v>
      </c>
      <c r="C4377" s="112" t="s">
        <v>552</v>
      </c>
      <c r="D4377" s="21">
        <f t="shared" si="136"/>
        <v>0</v>
      </c>
      <c r="E4377" s="24">
        <f t="shared" si="137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1708</v>
      </c>
      <c r="B4378" s="111" t="s">
        <v>553</v>
      </c>
      <c r="C4378" s="112" t="s">
        <v>554</v>
      </c>
      <c r="D4378" s="21">
        <f t="shared" si="136"/>
        <v>0</v>
      </c>
      <c r="E4378" s="24">
        <f t="shared" si="137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1708</v>
      </c>
      <c r="B4379" s="111" t="s">
        <v>555</v>
      </c>
      <c r="C4379" s="112" t="s">
        <v>556</v>
      </c>
      <c r="D4379" s="21">
        <f t="shared" si="136"/>
        <v>0</v>
      </c>
      <c r="E4379" s="24">
        <f t="shared" si="137"/>
        <v>0</v>
      </c>
      <c r="F4379" s="104"/>
      <c r="G4379" s="104"/>
      <c r="H4379" s="113"/>
      <c r="I4379" s="113"/>
      <c r="J4379" s="106"/>
      <c r="K4379" s="107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1708</v>
      </c>
      <c r="B4380" s="111" t="s">
        <v>557</v>
      </c>
      <c r="C4380" s="112" t="s">
        <v>558</v>
      </c>
      <c r="D4380" s="21">
        <f t="shared" si="136"/>
        <v>0</v>
      </c>
      <c r="E4380" s="24">
        <f t="shared" si="137"/>
        <v>0</v>
      </c>
      <c r="F4380" s="104"/>
      <c r="G4380" s="104"/>
      <c r="H4380" s="105"/>
      <c r="I4380" s="105"/>
      <c r="J4380" s="31"/>
      <c r="K4380" s="32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1708</v>
      </c>
      <c r="B4381" s="111" t="s">
        <v>559</v>
      </c>
      <c r="C4381" s="112" t="s">
        <v>560</v>
      </c>
      <c r="D4381" s="21">
        <f t="shared" si="136"/>
        <v>0</v>
      </c>
      <c r="E4381" s="24">
        <f t="shared" si="137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1708</v>
      </c>
      <c r="B4382" s="111" t="s">
        <v>561</v>
      </c>
      <c r="C4382" s="112" t="s">
        <v>562</v>
      </c>
      <c r="D4382" s="21">
        <f t="shared" si="136"/>
        <v>0</v>
      </c>
      <c r="E4382" s="24">
        <f t="shared" si="137"/>
        <v>0</v>
      </c>
      <c r="F4382" s="104"/>
      <c r="G4382" s="104"/>
      <c r="H4382" s="113"/>
      <c r="I4382" s="113"/>
      <c r="J4382" s="106"/>
      <c r="K4382" s="107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1708</v>
      </c>
      <c r="B4383" s="111" t="s">
        <v>563</v>
      </c>
      <c r="C4383" s="112" t="s">
        <v>564</v>
      </c>
      <c r="D4383" s="21">
        <f t="shared" si="136"/>
        <v>0</v>
      </c>
      <c r="E4383" s="24">
        <f t="shared" si="137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1708</v>
      </c>
      <c r="B4384" s="111" t="s">
        <v>565</v>
      </c>
      <c r="C4384" s="112" t="s">
        <v>566</v>
      </c>
      <c r="D4384" s="21">
        <f t="shared" si="136"/>
        <v>0</v>
      </c>
      <c r="E4384" s="24">
        <f t="shared" si="137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1708</v>
      </c>
      <c r="B4385" s="111" t="s">
        <v>567</v>
      </c>
      <c r="C4385" s="112" t="s">
        <v>568</v>
      </c>
      <c r="D4385" s="21">
        <f t="shared" si="136"/>
        <v>0</v>
      </c>
      <c r="E4385" s="24">
        <f t="shared" si="137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1708</v>
      </c>
      <c r="B4386" s="111" t="s">
        <v>569</v>
      </c>
      <c r="C4386" s="112" t="s">
        <v>570</v>
      </c>
      <c r="D4386" s="21">
        <f t="shared" si="136"/>
        <v>9987.49</v>
      </c>
      <c r="E4386" s="24">
        <f t="shared" si="137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1708</v>
      </c>
      <c r="B4387" s="111" t="s">
        <v>571</v>
      </c>
      <c r="C4387" s="112" t="s">
        <v>572</v>
      </c>
      <c r="D4387" s="21">
        <f t="shared" si="136"/>
        <v>79899.92</v>
      </c>
      <c r="E4387" s="24">
        <f t="shared" si="137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>
        <v>9987.49</v>
      </c>
      <c r="K4387" s="32">
        <v>0</v>
      </c>
      <c r="L4387" s="113">
        <v>9987.49</v>
      </c>
      <c r="M4387" s="113">
        <v>0</v>
      </c>
      <c r="N4387" s="31">
        <v>9987.49</v>
      </c>
      <c r="O4387" s="32">
        <v>0</v>
      </c>
      <c r="P4387" s="113">
        <v>9987.49</v>
      </c>
      <c r="Q4387" s="113">
        <v>0</v>
      </c>
      <c r="R4387" s="31">
        <v>9987.49</v>
      </c>
      <c r="S4387" s="32">
        <v>0</v>
      </c>
      <c r="T4387" s="113">
        <v>9987.49</v>
      </c>
      <c r="U4387" s="113">
        <v>0</v>
      </c>
      <c r="V4387" s="31">
        <v>9987.49</v>
      </c>
      <c r="W4387" s="32">
        <v>0</v>
      </c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1708</v>
      </c>
      <c r="B4388" s="111" t="s">
        <v>573</v>
      </c>
      <c r="C4388" s="112" t="s">
        <v>574</v>
      </c>
      <c r="D4388" s="21">
        <f t="shared" si="136"/>
        <v>0</v>
      </c>
      <c r="E4388" s="24">
        <f t="shared" si="137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1708</v>
      </c>
      <c r="B4389" s="111" t="s">
        <v>575</v>
      </c>
      <c r="C4389" s="112" t="s">
        <v>576</v>
      </c>
      <c r="D4389" s="21">
        <f t="shared" si="136"/>
        <v>0</v>
      </c>
      <c r="E4389" s="24">
        <f t="shared" si="137"/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1708</v>
      </c>
      <c r="B4390" s="111" t="s">
        <v>577</v>
      </c>
      <c r="C4390" s="112" t="s">
        <v>1587</v>
      </c>
      <c r="D4390" s="21">
        <f t="shared" si="136"/>
        <v>0</v>
      </c>
      <c r="E4390" s="24">
        <f t="shared" si="13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1708</v>
      </c>
      <c r="B4391" s="111" t="s">
        <v>578</v>
      </c>
      <c r="C4391" s="112" t="s">
        <v>579</v>
      </c>
      <c r="D4391" s="21">
        <f t="shared" si="136"/>
        <v>66659.149999999994</v>
      </c>
      <c r="E4391" s="24">
        <f t="shared" si="137"/>
        <v>224016.34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>
        <v>0</v>
      </c>
      <c r="S4391" s="32">
        <v>0</v>
      </c>
      <c r="T4391" s="113">
        <v>0</v>
      </c>
      <c r="U4391" s="113">
        <v>0</v>
      </c>
      <c r="V4391" s="31">
        <v>0</v>
      </c>
      <c r="W4391" s="32">
        <v>0</v>
      </c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1708</v>
      </c>
      <c r="B4392" s="111" t="s">
        <v>580</v>
      </c>
      <c r="C4392" s="112" t="s">
        <v>581</v>
      </c>
      <c r="D4392" s="21">
        <f t="shared" si="136"/>
        <v>1608214.85</v>
      </c>
      <c r="E4392" s="24">
        <f t="shared" si="137"/>
        <v>1532421.99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>
        <v>66659.149999999994</v>
      </c>
      <c r="K4392" s="32">
        <v>224016.34</v>
      </c>
      <c r="L4392" s="113">
        <v>576779.5</v>
      </c>
      <c r="M4392" s="113">
        <v>12000</v>
      </c>
      <c r="N4392" s="31">
        <v>122427.37</v>
      </c>
      <c r="O4392" s="32">
        <v>4500</v>
      </c>
      <c r="P4392" s="113">
        <v>182352.75</v>
      </c>
      <c r="Q4392" s="113">
        <v>0</v>
      </c>
      <c r="R4392" s="31">
        <v>259101</v>
      </c>
      <c r="S4392" s="32">
        <v>39817.199999999997</v>
      </c>
      <c r="T4392" s="113">
        <v>61900.01</v>
      </c>
      <c r="U4392" s="113">
        <v>1500</v>
      </c>
      <c r="V4392" s="31">
        <v>5331.83</v>
      </c>
      <c r="W4392" s="32">
        <v>0</v>
      </c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1708</v>
      </c>
      <c r="B4393" s="111" t="s">
        <v>582</v>
      </c>
      <c r="C4393" s="112" t="s">
        <v>1588</v>
      </c>
      <c r="D4393" s="21">
        <f t="shared" si="136"/>
        <v>0</v>
      </c>
      <c r="E4393" s="24">
        <f t="shared" si="13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1708</v>
      </c>
      <c r="B4394" s="111" t="s">
        <v>583</v>
      </c>
      <c r="C4394" s="112" t="s">
        <v>584</v>
      </c>
      <c r="D4394" s="21">
        <f t="shared" si="136"/>
        <v>0</v>
      </c>
      <c r="E4394" s="24">
        <f t="shared" si="13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1708</v>
      </c>
      <c r="B4395" s="111" t="s">
        <v>585</v>
      </c>
      <c r="C4395" s="112" t="s">
        <v>586</v>
      </c>
      <c r="D4395" s="21">
        <f t="shared" si="136"/>
        <v>0</v>
      </c>
      <c r="E4395" s="24">
        <f t="shared" si="13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1708</v>
      </c>
      <c r="B4396" s="111" t="s">
        <v>587</v>
      </c>
      <c r="C4396" s="112" t="s">
        <v>588</v>
      </c>
      <c r="D4396" s="21">
        <f t="shared" si="136"/>
        <v>0</v>
      </c>
      <c r="E4396" s="24">
        <f t="shared" si="13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1708</v>
      </c>
      <c r="B4397" s="111" t="s">
        <v>589</v>
      </c>
      <c r="C4397" s="112" t="s">
        <v>590</v>
      </c>
      <c r="D4397" s="21">
        <f t="shared" si="136"/>
        <v>0</v>
      </c>
      <c r="E4397" s="24">
        <f t="shared" si="13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1708</v>
      </c>
      <c r="B4398" s="111" t="s">
        <v>591</v>
      </c>
      <c r="C4398" s="112" t="s">
        <v>592</v>
      </c>
      <c r="D4398" s="21">
        <f t="shared" si="136"/>
        <v>0</v>
      </c>
      <c r="E4398" s="24">
        <f t="shared" si="13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1708</v>
      </c>
      <c r="B4399" s="111" t="s">
        <v>593</v>
      </c>
      <c r="C4399" s="112" t="s">
        <v>1589</v>
      </c>
      <c r="D4399" s="21">
        <f t="shared" si="136"/>
        <v>0</v>
      </c>
      <c r="E4399" s="24">
        <f t="shared" si="13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1708</v>
      </c>
      <c r="B4400" s="111" t="s">
        <v>594</v>
      </c>
      <c r="C4400" s="112" t="s">
        <v>595</v>
      </c>
      <c r="D4400" s="21">
        <f t="shared" si="136"/>
        <v>0</v>
      </c>
      <c r="E4400" s="24">
        <f t="shared" si="13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1708</v>
      </c>
      <c r="B4401" s="111" t="s">
        <v>596</v>
      </c>
      <c r="C4401" s="112" t="s">
        <v>597</v>
      </c>
      <c r="D4401" s="21">
        <f t="shared" si="136"/>
        <v>0</v>
      </c>
      <c r="E4401" s="24">
        <f t="shared" si="13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1708</v>
      </c>
      <c r="B4402" s="111" t="s">
        <v>598</v>
      </c>
      <c r="C4402" s="112" t="s">
        <v>599</v>
      </c>
      <c r="D4402" s="21">
        <f t="shared" si="136"/>
        <v>0</v>
      </c>
      <c r="E4402" s="24">
        <f t="shared" si="13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1708</v>
      </c>
      <c r="B4403" s="111" t="s">
        <v>600</v>
      </c>
      <c r="C4403" s="112" t="s">
        <v>601</v>
      </c>
      <c r="D4403" s="21">
        <f t="shared" si="136"/>
        <v>0</v>
      </c>
      <c r="E4403" s="24">
        <f t="shared" si="13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1708</v>
      </c>
      <c r="B4404" s="111" t="s">
        <v>602</v>
      </c>
      <c r="C4404" s="112" t="s">
        <v>1669</v>
      </c>
      <c r="D4404" s="21">
        <f t="shared" si="136"/>
        <v>0</v>
      </c>
      <c r="E4404" s="24">
        <f t="shared" si="13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1708</v>
      </c>
      <c r="B4405" s="111" t="s">
        <v>1590</v>
      </c>
      <c r="C4405" s="112" t="s">
        <v>1591</v>
      </c>
      <c r="D4405" s="21">
        <f t="shared" si="136"/>
        <v>0</v>
      </c>
      <c r="E4405" s="24">
        <f t="shared" si="13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1708</v>
      </c>
      <c r="B4406" s="111" t="s">
        <v>603</v>
      </c>
      <c r="C4406" s="112" t="s">
        <v>604</v>
      </c>
      <c r="D4406" s="21">
        <f t="shared" si="136"/>
        <v>0</v>
      </c>
      <c r="E4406" s="24">
        <f t="shared" si="13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1708</v>
      </c>
      <c r="B4407" s="111" t="s">
        <v>605</v>
      </c>
      <c r="C4407" s="112" t="s">
        <v>606</v>
      </c>
      <c r="D4407" s="21">
        <f t="shared" si="136"/>
        <v>0</v>
      </c>
      <c r="E4407" s="24">
        <f t="shared" si="13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1708</v>
      </c>
      <c r="B4408" s="111" t="s">
        <v>607</v>
      </c>
      <c r="C4408" s="112" t="s">
        <v>608</v>
      </c>
      <c r="D4408" s="21">
        <f t="shared" si="136"/>
        <v>0</v>
      </c>
      <c r="E4408" s="24">
        <f t="shared" si="13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1708</v>
      </c>
      <c r="B4409" s="111" t="s">
        <v>609</v>
      </c>
      <c r="C4409" s="112" t="s">
        <v>610</v>
      </c>
      <c r="D4409" s="21">
        <f t="shared" si="136"/>
        <v>0</v>
      </c>
      <c r="E4409" s="24">
        <f t="shared" si="13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1708</v>
      </c>
      <c r="B4410" s="111" t="s">
        <v>611</v>
      </c>
      <c r="C4410" s="112" t="s">
        <v>612</v>
      </c>
      <c r="D4410" s="21">
        <f t="shared" si="136"/>
        <v>0</v>
      </c>
      <c r="E4410" s="24">
        <f t="shared" si="13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1708</v>
      </c>
      <c r="B4411" s="111" t="s">
        <v>613</v>
      </c>
      <c r="C4411" s="112" t="s">
        <v>614</v>
      </c>
      <c r="D4411" s="21">
        <f t="shared" si="136"/>
        <v>0</v>
      </c>
      <c r="E4411" s="24">
        <f t="shared" si="13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1708</v>
      </c>
      <c r="B4412" s="111" t="s">
        <v>615</v>
      </c>
      <c r="C4412" s="112" t="s">
        <v>616</v>
      </c>
      <c r="D4412" s="21">
        <f t="shared" si="136"/>
        <v>0</v>
      </c>
      <c r="E4412" s="24">
        <f t="shared" si="13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1708</v>
      </c>
      <c r="B4413" s="111" t="s">
        <v>617</v>
      </c>
      <c r="C4413" s="112" t="s">
        <v>618</v>
      </c>
      <c r="D4413" s="21">
        <f t="shared" si="136"/>
        <v>0</v>
      </c>
      <c r="E4413" s="24">
        <f t="shared" si="13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1708</v>
      </c>
      <c r="B4414" s="111" t="s">
        <v>619</v>
      </c>
      <c r="C4414" s="112" t="s">
        <v>620</v>
      </c>
      <c r="D4414" s="21">
        <f t="shared" si="136"/>
        <v>0</v>
      </c>
      <c r="E4414" s="24">
        <f t="shared" si="137"/>
        <v>8950</v>
      </c>
      <c r="F4414" s="104"/>
      <c r="G4414" s="104"/>
      <c r="H4414" s="105"/>
      <c r="I4414" s="105"/>
      <c r="J4414" s="31"/>
      <c r="K4414" s="32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1708</v>
      </c>
      <c r="B4415" s="111" t="s">
        <v>621</v>
      </c>
      <c r="C4415" s="112" t="s">
        <v>622</v>
      </c>
      <c r="D4415" s="21">
        <f t="shared" si="136"/>
        <v>0</v>
      </c>
      <c r="E4415" s="24">
        <f t="shared" si="137"/>
        <v>116996.66</v>
      </c>
      <c r="F4415" s="104">
        <v>0</v>
      </c>
      <c r="G4415" s="104">
        <v>9800</v>
      </c>
      <c r="H4415" s="113">
        <v>0</v>
      </c>
      <c r="I4415" s="113">
        <v>9450</v>
      </c>
      <c r="J4415" s="106">
        <v>0</v>
      </c>
      <c r="K4415" s="107">
        <v>8950</v>
      </c>
      <c r="L4415" s="113">
        <v>0</v>
      </c>
      <c r="M4415" s="113">
        <v>15150</v>
      </c>
      <c r="N4415" s="31">
        <v>0</v>
      </c>
      <c r="O4415" s="32">
        <v>4500</v>
      </c>
      <c r="P4415" s="105">
        <v>0</v>
      </c>
      <c r="Q4415" s="105">
        <v>2200</v>
      </c>
      <c r="R4415" s="31">
        <v>0</v>
      </c>
      <c r="S4415" s="32">
        <v>11100</v>
      </c>
      <c r="T4415" s="113">
        <v>0</v>
      </c>
      <c r="U4415" s="113">
        <v>9850</v>
      </c>
      <c r="V4415" s="31">
        <v>0</v>
      </c>
      <c r="W4415" s="32">
        <v>5950</v>
      </c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1708</v>
      </c>
      <c r="B4416" s="111" t="s">
        <v>623</v>
      </c>
      <c r="C4416" s="112" t="s">
        <v>624</v>
      </c>
      <c r="D4416" s="21">
        <f t="shared" si="136"/>
        <v>256991.58</v>
      </c>
      <c r="E4416" s="24">
        <f t="shared" si="137"/>
        <v>633572.59</v>
      </c>
      <c r="F4416" s="104">
        <v>0</v>
      </c>
      <c r="G4416" s="104">
        <v>55835.82</v>
      </c>
      <c r="H4416" s="113">
        <v>0</v>
      </c>
      <c r="I4416" s="113">
        <v>60343.27</v>
      </c>
      <c r="J4416" s="31">
        <v>0</v>
      </c>
      <c r="K4416" s="32">
        <v>48996.66</v>
      </c>
      <c r="L4416" s="113">
        <v>0</v>
      </c>
      <c r="M4416" s="113">
        <v>54912.49</v>
      </c>
      <c r="N4416" s="31">
        <v>79179.360000000001</v>
      </c>
      <c r="O4416" s="32">
        <v>63215.58</v>
      </c>
      <c r="P4416" s="113">
        <v>46155</v>
      </c>
      <c r="Q4416" s="113">
        <v>93234.08</v>
      </c>
      <c r="R4416" s="31">
        <v>50071.94</v>
      </c>
      <c r="S4416" s="32">
        <v>85786.54</v>
      </c>
      <c r="T4416" s="113">
        <v>81585.279999999999</v>
      </c>
      <c r="U4416" s="113">
        <v>81585.279999999999</v>
      </c>
      <c r="V4416" s="31">
        <v>0</v>
      </c>
      <c r="W4416" s="32">
        <v>138659.53</v>
      </c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1708</v>
      </c>
      <c r="B4417" s="111" t="s">
        <v>625</v>
      </c>
      <c r="C4417" s="112" t="s">
        <v>626</v>
      </c>
      <c r="D4417" s="21">
        <f t="shared" si="136"/>
        <v>0</v>
      </c>
      <c r="E4417" s="24">
        <f t="shared" si="13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1708</v>
      </c>
      <c r="B4418" s="111" t="s">
        <v>627</v>
      </c>
      <c r="C4418" s="112" t="s">
        <v>628</v>
      </c>
      <c r="D4418" s="21">
        <f t="shared" si="136"/>
        <v>4714</v>
      </c>
      <c r="E4418" s="24">
        <f t="shared" si="137"/>
        <v>164211.5</v>
      </c>
      <c r="F4418" s="104"/>
      <c r="G4418" s="104"/>
      <c r="H4418" s="113">
        <v>0</v>
      </c>
      <c r="I4418" s="113">
        <v>4589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0</v>
      </c>
      <c r="P4418" s="113">
        <v>0</v>
      </c>
      <c r="Q4418" s="113">
        <v>29297</v>
      </c>
      <c r="R4418" s="31">
        <v>0</v>
      </c>
      <c r="S4418" s="32">
        <v>0</v>
      </c>
      <c r="T4418" s="113">
        <v>0</v>
      </c>
      <c r="U4418" s="113">
        <v>7009</v>
      </c>
      <c r="V4418" s="31">
        <v>0</v>
      </c>
      <c r="W4418" s="32">
        <v>2018.5</v>
      </c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1708</v>
      </c>
      <c r="B4419" s="111" t="s">
        <v>629</v>
      </c>
      <c r="C4419" s="112" t="s">
        <v>630</v>
      </c>
      <c r="D4419" s="21">
        <f t="shared" ref="D4419:D4482" si="138">F4419+H4419+J4420+L4419+N4419+P4419+R4419+T4419+V4419+X4419+Z4419+AB4419</f>
        <v>22753</v>
      </c>
      <c r="E4419" s="24">
        <f t="shared" ref="E4419:E4482" si="139">G4419+I4419+K4420+M4419+O4419+Q4419+S4419+U4419+W4419+Y4419+AA4419+AC4419</f>
        <v>1481447</v>
      </c>
      <c r="F4419" s="104">
        <v>0</v>
      </c>
      <c r="G4419" s="104">
        <v>110676</v>
      </c>
      <c r="H4419" s="105">
        <v>70</v>
      </c>
      <c r="I4419" s="105">
        <v>135006</v>
      </c>
      <c r="J4419" s="31">
        <v>4714</v>
      </c>
      <c r="K4419" s="32">
        <v>121298</v>
      </c>
      <c r="L4419" s="105">
        <v>0</v>
      </c>
      <c r="M4419" s="105">
        <v>190972</v>
      </c>
      <c r="N4419" s="106">
        <v>3723</v>
      </c>
      <c r="O4419" s="107">
        <v>364849</v>
      </c>
      <c r="P4419" s="113">
        <v>15983</v>
      </c>
      <c r="Q4419" s="113">
        <v>272144</v>
      </c>
      <c r="R4419" s="106">
        <v>0</v>
      </c>
      <c r="S4419" s="107">
        <v>163928</v>
      </c>
      <c r="T4419" s="105">
        <v>0</v>
      </c>
      <c r="U4419" s="105">
        <v>100665</v>
      </c>
      <c r="V4419" s="106">
        <v>2977</v>
      </c>
      <c r="W4419" s="107">
        <v>105925</v>
      </c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1708</v>
      </c>
      <c r="B4420" s="111" t="s">
        <v>631</v>
      </c>
      <c r="C4420" s="112" t="s">
        <v>632</v>
      </c>
      <c r="D4420" s="21">
        <f t="shared" si="138"/>
        <v>3814</v>
      </c>
      <c r="E4420" s="24">
        <f t="shared" si="139"/>
        <v>341943</v>
      </c>
      <c r="F4420" s="104">
        <v>0</v>
      </c>
      <c r="G4420" s="104">
        <v>66476</v>
      </c>
      <c r="H4420" s="113">
        <v>3814</v>
      </c>
      <c r="I4420" s="113">
        <v>51939</v>
      </c>
      <c r="J4420" s="106">
        <v>0</v>
      </c>
      <c r="K4420" s="107">
        <v>37282</v>
      </c>
      <c r="L4420" s="113">
        <v>0</v>
      </c>
      <c r="M4420" s="113">
        <v>42472</v>
      </c>
      <c r="N4420" s="31">
        <v>0</v>
      </c>
      <c r="O4420" s="32">
        <v>30594</v>
      </c>
      <c r="P4420" s="105">
        <v>0</v>
      </c>
      <c r="Q4420" s="105">
        <v>58312</v>
      </c>
      <c r="R4420" s="31">
        <v>0</v>
      </c>
      <c r="S4420" s="32">
        <v>33600</v>
      </c>
      <c r="T4420" s="113">
        <v>0</v>
      </c>
      <c r="U4420" s="113">
        <v>29950</v>
      </c>
      <c r="V4420" s="31">
        <v>0</v>
      </c>
      <c r="W4420" s="32">
        <v>28600</v>
      </c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1708</v>
      </c>
      <c r="B4421" s="111" t="s">
        <v>633</v>
      </c>
      <c r="C4421" s="112" t="s">
        <v>1592</v>
      </c>
      <c r="D4421" s="21">
        <f t="shared" si="138"/>
        <v>0</v>
      </c>
      <c r="E4421" s="24">
        <f t="shared" si="139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1708</v>
      </c>
      <c r="B4422" s="111" t="s">
        <v>634</v>
      </c>
      <c r="C4422" s="112" t="s">
        <v>1593</v>
      </c>
      <c r="D4422" s="21">
        <f t="shared" si="138"/>
        <v>0</v>
      </c>
      <c r="E4422" s="24">
        <f t="shared" si="139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1708</v>
      </c>
      <c r="B4423" s="111" t="s">
        <v>635</v>
      </c>
      <c r="C4423" s="112" t="s">
        <v>636</v>
      </c>
      <c r="D4423" s="21">
        <f t="shared" si="138"/>
        <v>0</v>
      </c>
      <c r="E4423" s="24">
        <f t="shared" si="139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1708</v>
      </c>
      <c r="B4424" s="111" t="s">
        <v>637</v>
      </c>
      <c r="C4424" s="112" t="s">
        <v>638</v>
      </c>
      <c r="D4424" s="21">
        <f t="shared" si="138"/>
        <v>0</v>
      </c>
      <c r="E4424" s="24">
        <f t="shared" si="139"/>
        <v>186666.5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1708</v>
      </c>
      <c r="B4425" s="111" t="s">
        <v>639</v>
      </c>
      <c r="C4425" s="112" t="s">
        <v>640</v>
      </c>
      <c r="D4425" s="21">
        <f t="shared" si="138"/>
        <v>915</v>
      </c>
      <c r="E4425" s="24">
        <f t="shared" si="139"/>
        <v>1454704.8</v>
      </c>
      <c r="F4425" s="104">
        <v>0</v>
      </c>
      <c r="G4425" s="104">
        <v>186029.5</v>
      </c>
      <c r="H4425" s="105">
        <v>0</v>
      </c>
      <c r="I4425" s="105">
        <v>208085</v>
      </c>
      <c r="J4425" s="31">
        <v>0</v>
      </c>
      <c r="K4425" s="32">
        <v>186666.5</v>
      </c>
      <c r="L4425" s="105">
        <v>0</v>
      </c>
      <c r="M4425" s="105">
        <v>159856</v>
      </c>
      <c r="N4425" s="106">
        <v>355</v>
      </c>
      <c r="O4425" s="107">
        <v>143851</v>
      </c>
      <c r="P4425" s="113">
        <v>0</v>
      </c>
      <c r="Q4425" s="113">
        <v>168190</v>
      </c>
      <c r="R4425" s="106">
        <v>330</v>
      </c>
      <c r="S4425" s="107">
        <v>168759.5</v>
      </c>
      <c r="T4425" s="105">
        <v>0</v>
      </c>
      <c r="U4425" s="105">
        <v>127424.5</v>
      </c>
      <c r="V4425" s="106">
        <v>230</v>
      </c>
      <c r="W4425" s="107">
        <v>150238</v>
      </c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1708</v>
      </c>
      <c r="B4426" s="111" t="s">
        <v>641</v>
      </c>
      <c r="C4426" s="112" t="s">
        <v>642</v>
      </c>
      <c r="D4426" s="21">
        <f t="shared" si="138"/>
        <v>12327.82</v>
      </c>
      <c r="E4426" s="24">
        <f t="shared" si="139"/>
        <v>523180.36</v>
      </c>
      <c r="F4426" s="104">
        <v>0</v>
      </c>
      <c r="G4426" s="104">
        <v>94936</v>
      </c>
      <c r="H4426" s="113">
        <v>0</v>
      </c>
      <c r="I4426" s="113">
        <v>105360.5</v>
      </c>
      <c r="J4426" s="106">
        <v>0</v>
      </c>
      <c r="K4426" s="107">
        <v>142271.29999999999</v>
      </c>
      <c r="L4426" s="113">
        <v>0</v>
      </c>
      <c r="M4426" s="113">
        <v>34226</v>
      </c>
      <c r="N4426" s="31">
        <v>0</v>
      </c>
      <c r="O4426" s="32">
        <v>57416.5</v>
      </c>
      <c r="P4426" s="105">
        <v>0</v>
      </c>
      <c r="Q4426" s="105">
        <v>77413.5</v>
      </c>
      <c r="R4426" s="31">
        <v>0</v>
      </c>
      <c r="S4426" s="32">
        <v>36447</v>
      </c>
      <c r="T4426" s="113">
        <v>0</v>
      </c>
      <c r="U4426" s="113">
        <v>49457.36</v>
      </c>
      <c r="V4426" s="31">
        <v>0</v>
      </c>
      <c r="W4426" s="32">
        <v>67923.5</v>
      </c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1708</v>
      </c>
      <c r="B4427" s="111" t="s">
        <v>643</v>
      </c>
      <c r="C4427" s="112" t="s">
        <v>644</v>
      </c>
      <c r="D4427" s="21">
        <f t="shared" si="138"/>
        <v>65372.429999999993</v>
      </c>
      <c r="E4427" s="24">
        <f t="shared" si="139"/>
        <v>13276.74</v>
      </c>
      <c r="F4427" s="104">
        <v>15212.26</v>
      </c>
      <c r="G4427" s="104">
        <v>0</v>
      </c>
      <c r="H4427" s="113">
        <v>1223.56</v>
      </c>
      <c r="I4427" s="113">
        <v>0</v>
      </c>
      <c r="J4427" s="31">
        <v>12327.82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5726.09</v>
      </c>
      <c r="Q4427" s="113">
        <v>0</v>
      </c>
      <c r="R4427" s="31">
        <v>32175.21</v>
      </c>
      <c r="S4427" s="32">
        <v>0</v>
      </c>
      <c r="T4427" s="113">
        <v>1621.06</v>
      </c>
      <c r="U4427" s="113">
        <v>0</v>
      </c>
      <c r="V4427" s="31">
        <v>9414.25</v>
      </c>
      <c r="W4427" s="32">
        <v>0</v>
      </c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1708</v>
      </c>
      <c r="B4428" s="111" t="s">
        <v>645</v>
      </c>
      <c r="C4428" s="112" t="s">
        <v>646</v>
      </c>
      <c r="D4428" s="21">
        <f t="shared" si="138"/>
        <v>0</v>
      </c>
      <c r="E4428" s="24">
        <f t="shared" si="139"/>
        <v>111017.07999999999</v>
      </c>
      <c r="F4428" s="104">
        <v>0</v>
      </c>
      <c r="G4428" s="104">
        <v>6091.69</v>
      </c>
      <c r="H4428" s="113">
        <v>0</v>
      </c>
      <c r="I4428" s="113">
        <v>24649.82</v>
      </c>
      <c r="J4428" s="31">
        <v>0</v>
      </c>
      <c r="K4428" s="32">
        <v>13276.74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11173.35</v>
      </c>
      <c r="R4428" s="31">
        <v>0</v>
      </c>
      <c r="S4428" s="32">
        <v>30441.84</v>
      </c>
      <c r="T4428" s="113">
        <v>0</v>
      </c>
      <c r="U4428" s="113">
        <v>8348.23</v>
      </c>
      <c r="V4428" s="31">
        <v>0</v>
      </c>
      <c r="W4428" s="32">
        <v>16407.150000000001</v>
      </c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1708</v>
      </c>
      <c r="B4429" s="111" t="s">
        <v>647</v>
      </c>
      <c r="C4429" s="112" t="s">
        <v>648</v>
      </c>
      <c r="D4429" s="21">
        <f t="shared" si="138"/>
        <v>210</v>
      </c>
      <c r="E4429" s="24">
        <f t="shared" si="139"/>
        <v>121863</v>
      </c>
      <c r="F4429" s="104">
        <v>0</v>
      </c>
      <c r="G4429" s="104">
        <v>24073</v>
      </c>
      <c r="H4429" s="113">
        <v>0</v>
      </c>
      <c r="I4429" s="113">
        <v>11020</v>
      </c>
      <c r="J4429" s="31">
        <v>0</v>
      </c>
      <c r="K4429" s="32">
        <v>13905</v>
      </c>
      <c r="L4429" s="113">
        <v>0</v>
      </c>
      <c r="M4429" s="113">
        <v>6029</v>
      </c>
      <c r="N4429" s="31">
        <v>0</v>
      </c>
      <c r="O4429" s="32">
        <v>14628</v>
      </c>
      <c r="P4429" s="113">
        <v>0</v>
      </c>
      <c r="Q4429" s="113">
        <v>22667</v>
      </c>
      <c r="R4429" s="31">
        <v>0</v>
      </c>
      <c r="S4429" s="32">
        <v>4377</v>
      </c>
      <c r="T4429" s="113">
        <v>0</v>
      </c>
      <c r="U4429" s="113">
        <v>9289</v>
      </c>
      <c r="V4429" s="31">
        <v>210</v>
      </c>
      <c r="W4429" s="32">
        <v>10330</v>
      </c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1708</v>
      </c>
      <c r="B4430" s="111" t="s">
        <v>649</v>
      </c>
      <c r="C4430" s="112" t="s">
        <v>650</v>
      </c>
      <c r="D4430" s="21">
        <f t="shared" si="138"/>
        <v>600</v>
      </c>
      <c r="E4430" s="24">
        <f t="shared" si="139"/>
        <v>181949.5</v>
      </c>
      <c r="F4430" s="104">
        <v>0</v>
      </c>
      <c r="G4430" s="104">
        <v>27482</v>
      </c>
      <c r="H4430" s="105">
        <v>0</v>
      </c>
      <c r="I4430" s="105">
        <v>26624</v>
      </c>
      <c r="J4430" s="31">
        <v>0</v>
      </c>
      <c r="K4430" s="32">
        <v>19450</v>
      </c>
      <c r="L4430" s="105">
        <v>0</v>
      </c>
      <c r="M4430" s="105">
        <v>7973</v>
      </c>
      <c r="N4430" s="106">
        <v>0</v>
      </c>
      <c r="O4430" s="107">
        <v>17452</v>
      </c>
      <c r="P4430" s="113">
        <v>0</v>
      </c>
      <c r="Q4430" s="113">
        <v>5673</v>
      </c>
      <c r="R4430" s="106">
        <v>0</v>
      </c>
      <c r="S4430" s="107">
        <v>15643</v>
      </c>
      <c r="T4430" s="105">
        <v>0</v>
      </c>
      <c r="U4430" s="105">
        <v>1614</v>
      </c>
      <c r="V4430" s="106">
        <v>600</v>
      </c>
      <c r="W4430" s="107">
        <v>24642</v>
      </c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1708</v>
      </c>
      <c r="B4431" s="111" t="s">
        <v>651</v>
      </c>
      <c r="C4431" s="112" t="s">
        <v>652</v>
      </c>
      <c r="D4431" s="21">
        <f t="shared" si="138"/>
        <v>620</v>
      </c>
      <c r="E4431" s="24">
        <f t="shared" si="139"/>
        <v>368842</v>
      </c>
      <c r="F4431" s="104">
        <v>0</v>
      </c>
      <c r="G4431" s="104">
        <v>60047</v>
      </c>
      <c r="H4431" s="113">
        <v>0</v>
      </c>
      <c r="I4431" s="113">
        <v>45530</v>
      </c>
      <c r="J4431" s="106">
        <v>0</v>
      </c>
      <c r="K4431" s="107">
        <v>54846.5</v>
      </c>
      <c r="L4431" s="113">
        <v>0</v>
      </c>
      <c r="M4431" s="113">
        <v>51758.5</v>
      </c>
      <c r="N4431" s="31">
        <v>100</v>
      </c>
      <c r="O4431" s="32">
        <v>30477</v>
      </c>
      <c r="P4431" s="105">
        <v>0</v>
      </c>
      <c r="Q4431" s="105">
        <v>43667</v>
      </c>
      <c r="R4431" s="31">
        <v>0</v>
      </c>
      <c r="S4431" s="32">
        <v>45678</v>
      </c>
      <c r="T4431" s="113">
        <v>520</v>
      </c>
      <c r="U4431" s="113">
        <v>12865</v>
      </c>
      <c r="V4431" s="31">
        <v>0</v>
      </c>
      <c r="W4431" s="32">
        <v>35862.5</v>
      </c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1708</v>
      </c>
      <c r="B4432" s="111" t="s">
        <v>653</v>
      </c>
      <c r="C4432" s="112" t="s">
        <v>1594</v>
      </c>
      <c r="D4432" s="21">
        <f t="shared" si="138"/>
        <v>303.63</v>
      </c>
      <c r="E4432" s="24">
        <f t="shared" si="139"/>
        <v>122389</v>
      </c>
      <c r="F4432" s="104">
        <v>0</v>
      </c>
      <c r="G4432" s="104">
        <v>4160.5</v>
      </c>
      <c r="H4432" s="113">
        <v>0</v>
      </c>
      <c r="I4432" s="113">
        <v>8718</v>
      </c>
      <c r="J4432" s="31">
        <v>0</v>
      </c>
      <c r="K4432" s="32">
        <v>42957</v>
      </c>
      <c r="L4432" s="113">
        <v>0</v>
      </c>
      <c r="M4432" s="113">
        <v>29400.5</v>
      </c>
      <c r="N4432" s="31">
        <v>0</v>
      </c>
      <c r="O4432" s="32">
        <v>24607.5</v>
      </c>
      <c r="P4432" s="113">
        <v>0</v>
      </c>
      <c r="Q4432" s="113">
        <v>22334</v>
      </c>
      <c r="R4432" s="31">
        <v>0</v>
      </c>
      <c r="S4432" s="32">
        <v>6207</v>
      </c>
      <c r="T4432" s="113">
        <v>0</v>
      </c>
      <c r="U4432" s="113">
        <v>9747</v>
      </c>
      <c r="V4432" s="31">
        <v>0</v>
      </c>
      <c r="W4432" s="32">
        <v>17214.5</v>
      </c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1708</v>
      </c>
      <c r="B4433" s="111" t="s">
        <v>654</v>
      </c>
      <c r="C4433" s="112" t="s">
        <v>1595</v>
      </c>
      <c r="D4433" s="21">
        <f t="shared" si="138"/>
        <v>12968.97</v>
      </c>
      <c r="E4433" s="24">
        <f t="shared" si="139"/>
        <v>9360.69</v>
      </c>
      <c r="F4433" s="104"/>
      <c r="G4433" s="104"/>
      <c r="H4433" s="113"/>
      <c r="I4433" s="113"/>
      <c r="J4433" s="31">
        <v>303.63</v>
      </c>
      <c r="K4433" s="32">
        <v>0</v>
      </c>
      <c r="L4433" s="113">
        <v>2088.4499999999998</v>
      </c>
      <c r="M4433" s="113">
        <v>0</v>
      </c>
      <c r="N4433" s="31">
        <v>2970.77</v>
      </c>
      <c r="O4433" s="32">
        <v>0</v>
      </c>
      <c r="P4433" s="113">
        <v>2960.58</v>
      </c>
      <c r="Q4433" s="113">
        <v>0</v>
      </c>
      <c r="R4433" s="31">
        <v>0</v>
      </c>
      <c r="S4433" s="32">
        <v>0</v>
      </c>
      <c r="T4433" s="113">
        <v>0</v>
      </c>
      <c r="U4433" s="113">
        <v>0</v>
      </c>
      <c r="V4433" s="31">
        <v>4949.17</v>
      </c>
      <c r="W4433" s="32">
        <v>0</v>
      </c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1708</v>
      </c>
      <c r="B4434" s="111" t="s">
        <v>655</v>
      </c>
      <c r="C4434" s="112" t="s">
        <v>1596</v>
      </c>
      <c r="D4434" s="21">
        <f t="shared" si="138"/>
        <v>0</v>
      </c>
      <c r="E4434" s="24">
        <f t="shared" si="139"/>
        <v>30038.479999999996</v>
      </c>
      <c r="F4434" s="104">
        <v>0</v>
      </c>
      <c r="G4434" s="104">
        <v>1937.2</v>
      </c>
      <c r="H4434" s="113">
        <v>0</v>
      </c>
      <c r="I4434" s="113">
        <v>480.31</v>
      </c>
      <c r="J4434" s="31">
        <v>0</v>
      </c>
      <c r="K4434" s="32">
        <v>9360.69</v>
      </c>
      <c r="L4434" s="113">
        <v>0</v>
      </c>
      <c r="M4434" s="113">
        <v>5845.23</v>
      </c>
      <c r="N4434" s="31">
        <v>0</v>
      </c>
      <c r="O4434" s="32">
        <v>2742.23</v>
      </c>
      <c r="P4434" s="113">
        <v>0</v>
      </c>
      <c r="Q4434" s="113">
        <v>0</v>
      </c>
      <c r="R4434" s="31">
        <v>0</v>
      </c>
      <c r="S4434" s="32">
        <v>15741.8</v>
      </c>
      <c r="T4434" s="113">
        <v>0</v>
      </c>
      <c r="U4434" s="113">
        <v>3291.71</v>
      </c>
      <c r="V4434" s="31">
        <v>0</v>
      </c>
      <c r="W4434" s="32">
        <v>0</v>
      </c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1708</v>
      </c>
      <c r="B4435" s="111" t="s">
        <v>656</v>
      </c>
      <c r="C4435" s="112" t="s">
        <v>1597</v>
      </c>
      <c r="D4435" s="21">
        <f t="shared" si="138"/>
        <v>0</v>
      </c>
      <c r="E4435" s="24">
        <f t="shared" si="139"/>
        <v>3284</v>
      </c>
      <c r="F4435" s="104">
        <v>0</v>
      </c>
      <c r="G4435" s="104">
        <v>536</v>
      </c>
      <c r="H4435" s="113">
        <v>0</v>
      </c>
      <c r="I4435" s="113">
        <v>610</v>
      </c>
      <c r="J4435" s="31">
        <v>0</v>
      </c>
      <c r="K4435" s="32">
        <v>0</v>
      </c>
      <c r="L4435" s="113">
        <v>0</v>
      </c>
      <c r="M4435" s="113">
        <v>250</v>
      </c>
      <c r="N4435" s="31">
        <v>0</v>
      </c>
      <c r="O4435" s="32">
        <v>1723</v>
      </c>
      <c r="P4435" s="113">
        <v>0</v>
      </c>
      <c r="Q4435" s="113">
        <v>70</v>
      </c>
      <c r="R4435" s="31">
        <v>0</v>
      </c>
      <c r="S4435" s="32">
        <v>95</v>
      </c>
      <c r="T4435" s="113">
        <v>0</v>
      </c>
      <c r="U4435" s="113">
        <v>0</v>
      </c>
      <c r="V4435" s="31">
        <v>0</v>
      </c>
      <c r="W4435" s="32">
        <v>0</v>
      </c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1708</v>
      </c>
      <c r="B4436" s="111" t="s">
        <v>657</v>
      </c>
      <c r="C4436" s="112" t="s">
        <v>658</v>
      </c>
      <c r="D4436" s="21">
        <f t="shared" si="138"/>
        <v>0</v>
      </c>
      <c r="E4436" s="24">
        <f t="shared" si="139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1708</v>
      </c>
      <c r="B4437" s="111" t="s">
        <v>659</v>
      </c>
      <c r="C4437" s="112" t="s">
        <v>660</v>
      </c>
      <c r="D4437" s="21">
        <f t="shared" si="138"/>
        <v>0</v>
      </c>
      <c r="E4437" s="24">
        <f t="shared" si="139"/>
        <v>425.06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1708</v>
      </c>
      <c r="B4438" s="111" t="s">
        <v>661</v>
      </c>
      <c r="C4438" s="112" t="s">
        <v>662</v>
      </c>
      <c r="D4438" s="21">
        <f t="shared" si="138"/>
        <v>35329.300000000003</v>
      </c>
      <c r="E4438" s="24">
        <f t="shared" si="139"/>
        <v>1577785</v>
      </c>
      <c r="F4438" s="104"/>
      <c r="G4438" s="104"/>
      <c r="H4438" s="113"/>
      <c r="I4438" s="113"/>
      <c r="J4438" s="31">
        <v>0</v>
      </c>
      <c r="K4438" s="32">
        <v>425.06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>
        <v>0</v>
      </c>
      <c r="S4438" s="32">
        <v>0</v>
      </c>
      <c r="T4438" s="113">
        <v>0</v>
      </c>
      <c r="U4438" s="113">
        <v>0</v>
      </c>
      <c r="V4438" s="31">
        <v>0</v>
      </c>
      <c r="W4438" s="32">
        <v>0</v>
      </c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1708</v>
      </c>
      <c r="B4439" s="111" t="s">
        <v>663</v>
      </c>
      <c r="C4439" s="112" t="s">
        <v>664</v>
      </c>
      <c r="D4439" s="21">
        <f t="shared" si="138"/>
        <v>122503</v>
      </c>
      <c r="E4439" s="24">
        <f t="shared" si="139"/>
        <v>11735428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>
        <v>35329.300000000003</v>
      </c>
      <c r="K4439" s="32">
        <v>1577785</v>
      </c>
      <c r="L4439" s="113">
        <v>16880</v>
      </c>
      <c r="M4439" s="113">
        <v>1282139</v>
      </c>
      <c r="N4439" s="31">
        <v>10890</v>
      </c>
      <c r="O4439" s="32">
        <v>1343493</v>
      </c>
      <c r="P4439" s="113">
        <v>33123</v>
      </c>
      <c r="Q4439" s="113">
        <v>1637436</v>
      </c>
      <c r="R4439" s="31">
        <v>5900</v>
      </c>
      <c r="S4439" s="32">
        <v>1223107</v>
      </c>
      <c r="T4439" s="113">
        <v>21010</v>
      </c>
      <c r="U4439" s="113">
        <v>1049622</v>
      </c>
      <c r="V4439" s="31">
        <v>18060</v>
      </c>
      <c r="W4439" s="32">
        <v>1318271</v>
      </c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1708</v>
      </c>
      <c r="B4440" s="111" t="s">
        <v>665</v>
      </c>
      <c r="C4440" s="112" t="s">
        <v>666</v>
      </c>
      <c r="D4440" s="21">
        <f t="shared" si="138"/>
        <v>152842</v>
      </c>
      <c r="E4440" s="24">
        <f t="shared" si="139"/>
        <v>6220797</v>
      </c>
      <c r="F4440" s="104">
        <v>0</v>
      </c>
      <c r="G4440" s="104">
        <v>965734</v>
      </c>
      <c r="H4440" s="113">
        <v>7200</v>
      </c>
      <c r="I4440" s="113">
        <v>882430</v>
      </c>
      <c r="J4440" s="31">
        <v>14400</v>
      </c>
      <c r="K4440" s="32">
        <v>836207</v>
      </c>
      <c r="L4440" s="113">
        <v>9900</v>
      </c>
      <c r="M4440" s="113">
        <v>680549</v>
      </c>
      <c r="N4440" s="31">
        <v>13300</v>
      </c>
      <c r="O4440" s="32">
        <v>610413</v>
      </c>
      <c r="P4440" s="113">
        <v>10320</v>
      </c>
      <c r="Q4440" s="113">
        <v>900573</v>
      </c>
      <c r="R4440" s="31">
        <v>7290</v>
      </c>
      <c r="S4440" s="32">
        <v>655756</v>
      </c>
      <c r="T4440" s="113">
        <v>6933</v>
      </c>
      <c r="U4440" s="113">
        <v>565324</v>
      </c>
      <c r="V4440" s="31">
        <v>97709</v>
      </c>
      <c r="W4440" s="32">
        <v>949532</v>
      </c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1708</v>
      </c>
      <c r="B4441" s="111" t="s">
        <v>667</v>
      </c>
      <c r="C4441" s="112" t="s">
        <v>668</v>
      </c>
      <c r="D4441" s="21">
        <f t="shared" si="138"/>
        <v>0</v>
      </c>
      <c r="E4441" s="24">
        <f t="shared" si="139"/>
        <v>125895</v>
      </c>
      <c r="F4441" s="104">
        <v>0</v>
      </c>
      <c r="G4441" s="104">
        <v>13095</v>
      </c>
      <c r="H4441" s="113">
        <v>0</v>
      </c>
      <c r="I4441" s="113">
        <v>8048</v>
      </c>
      <c r="J4441" s="31">
        <v>190</v>
      </c>
      <c r="K4441" s="32">
        <v>10486</v>
      </c>
      <c r="L4441" s="113">
        <v>0</v>
      </c>
      <c r="M4441" s="113">
        <v>5058</v>
      </c>
      <c r="N4441" s="31">
        <v>0</v>
      </c>
      <c r="O4441" s="32">
        <v>11986</v>
      </c>
      <c r="P4441" s="113">
        <v>0</v>
      </c>
      <c r="Q4441" s="113">
        <v>18341</v>
      </c>
      <c r="R4441" s="31">
        <v>0</v>
      </c>
      <c r="S4441" s="32">
        <v>22536</v>
      </c>
      <c r="T4441" s="113">
        <v>0</v>
      </c>
      <c r="U4441" s="113">
        <v>22478</v>
      </c>
      <c r="V4441" s="31">
        <v>0</v>
      </c>
      <c r="W4441" s="32">
        <v>24353</v>
      </c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1708</v>
      </c>
      <c r="B4442" s="111" t="s">
        <v>669</v>
      </c>
      <c r="C4442" s="112" t="s">
        <v>670</v>
      </c>
      <c r="D4442" s="21">
        <f t="shared" si="138"/>
        <v>1697</v>
      </c>
      <c r="E4442" s="24">
        <f t="shared" si="139"/>
        <v>14878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>
        <v>0</v>
      </c>
      <c r="Q4442" s="113">
        <v>3824</v>
      </c>
      <c r="R4442" s="31">
        <v>0</v>
      </c>
      <c r="S4442" s="32">
        <v>4934</v>
      </c>
      <c r="T4442" s="113">
        <v>426</v>
      </c>
      <c r="U4442" s="113">
        <v>5625</v>
      </c>
      <c r="V4442" s="31">
        <v>1271</v>
      </c>
      <c r="W4442" s="32">
        <v>495</v>
      </c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1708</v>
      </c>
      <c r="B4443" s="111" t="s">
        <v>671</v>
      </c>
      <c r="C4443" s="112" t="s">
        <v>1598</v>
      </c>
      <c r="D4443" s="21">
        <f t="shared" si="138"/>
        <v>0</v>
      </c>
      <c r="E4443" s="24">
        <f t="shared" si="139"/>
        <v>1301575.46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1708</v>
      </c>
      <c r="B4444" s="111" t="s">
        <v>672</v>
      </c>
      <c r="C4444" s="112" t="s">
        <v>673</v>
      </c>
      <c r="D4444" s="21">
        <f t="shared" si="138"/>
        <v>1577785</v>
      </c>
      <c r="E4444" s="24">
        <f t="shared" si="139"/>
        <v>154199.23000000001</v>
      </c>
      <c r="F4444" s="104"/>
      <c r="G4444" s="104"/>
      <c r="H4444" s="113"/>
      <c r="I4444" s="113"/>
      <c r="J4444" s="31">
        <v>0</v>
      </c>
      <c r="K4444" s="32">
        <v>1301575.46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0</v>
      </c>
      <c r="T4444" s="113">
        <v>0</v>
      </c>
      <c r="U4444" s="113">
        <v>0</v>
      </c>
      <c r="V4444" s="31">
        <v>0</v>
      </c>
      <c r="W4444" s="32">
        <v>0</v>
      </c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1708</v>
      </c>
      <c r="B4445" s="111" t="s">
        <v>674</v>
      </c>
      <c r="C4445" s="112" t="s">
        <v>675</v>
      </c>
      <c r="D4445" s="21">
        <f t="shared" si="138"/>
        <v>10899221</v>
      </c>
      <c r="E4445" s="24">
        <f t="shared" si="139"/>
        <v>24707975.310000002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31">
        <v>1577785</v>
      </c>
      <c r="K4445" s="32">
        <v>154199.23000000001</v>
      </c>
      <c r="L4445" s="105">
        <v>1282139</v>
      </c>
      <c r="M4445" s="105">
        <v>1899846.63</v>
      </c>
      <c r="N4445" s="106">
        <v>1343493</v>
      </c>
      <c r="O4445" s="107">
        <v>1999748.91</v>
      </c>
      <c r="P4445" s="113">
        <v>1637436</v>
      </c>
      <c r="Q4445" s="113">
        <v>212502.26</v>
      </c>
      <c r="R4445" s="106">
        <v>1223107</v>
      </c>
      <c r="S4445" s="107">
        <v>122300</v>
      </c>
      <c r="T4445" s="105">
        <v>1049622</v>
      </c>
      <c r="U4445" s="105">
        <v>158963</v>
      </c>
      <c r="V4445" s="106">
        <v>1318271</v>
      </c>
      <c r="W4445" s="107">
        <v>618547.68000000005</v>
      </c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1708</v>
      </c>
      <c r="B4446" s="111" t="s">
        <v>676</v>
      </c>
      <c r="C4446" s="112" t="s">
        <v>677</v>
      </c>
      <c r="D4446" s="21">
        <f t="shared" si="138"/>
        <v>73760</v>
      </c>
      <c r="E4446" s="24">
        <f t="shared" si="139"/>
        <v>0</v>
      </c>
      <c r="F4446" s="104"/>
      <c r="G4446" s="104"/>
      <c r="H4446" s="113"/>
      <c r="I4446" s="113"/>
      <c r="J4446" s="106"/>
      <c r="K4446" s="107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1708</v>
      </c>
      <c r="B4447" s="111" t="s">
        <v>678</v>
      </c>
      <c r="C4447" s="112" t="s">
        <v>679</v>
      </c>
      <c r="D4447" s="21">
        <f t="shared" si="138"/>
        <v>510751</v>
      </c>
      <c r="E4447" s="24">
        <f t="shared" si="139"/>
        <v>5446741.1399999997</v>
      </c>
      <c r="F4447" s="104"/>
      <c r="G4447" s="104"/>
      <c r="H4447" s="113">
        <v>42133</v>
      </c>
      <c r="I4447" s="113">
        <v>3998883.57</v>
      </c>
      <c r="J4447" s="31">
        <v>73760</v>
      </c>
      <c r="K4447" s="32">
        <v>0</v>
      </c>
      <c r="L4447" s="113">
        <v>66161</v>
      </c>
      <c r="M4447" s="113">
        <v>713208.29</v>
      </c>
      <c r="N4447" s="31">
        <v>64280</v>
      </c>
      <c r="O4447" s="32">
        <v>713208.28</v>
      </c>
      <c r="P4447" s="113">
        <v>89658</v>
      </c>
      <c r="Q4447" s="113">
        <v>0</v>
      </c>
      <c r="R4447" s="31">
        <v>68091</v>
      </c>
      <c r="S4447" s="32">
        <v>0</v>
      </c>
      <c r="T4447" s="113">
        <v>91681</v>
      </c>
      <c r="U4447" s="113">
        <v>0</v>
      </c>
      <c r="V4447" s="31">
        <v>88747</v>
      </c>
      <c r="W4447" s="32">
        <v>0</v>
      </c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1708</v>
      </c>
      <c r="B4448" s="111" t="s">
        <v>680</v>
      </c>
      <c r="C4448" s="112" t="s">
        <v>681</v>
      </c>
      <c r="D4448" s="21">
        <f t="shared" si="138"/>
        <v>0</v>
      </c>
      <c r="E4448" s="24">
        <f t="shared" si="139"/>
        <v>655706.93999999994</v>
      </c>
      <c r="F4448" s="104"/>
      <c r="G4448" s="104"/>
      <c r="H4448" s="113">
        <v>0</v>
      </c>
      <c r="I4448" s="113">
        <v>37728.94</v>
      </c>
      <c r="J4448" s="31">
        <v>0</v>
      </c>
      <c r="K4448" s="32">
        <v>21441</v>
      </c>
      <c r="L4448" s="113">
        <v>0</v>
      </c>
      <c r="M4448" s="113">
        <v>0</v>
      </c>
      <c r="N4448" s="31">
        <v>0</v>
      </c>
      <c r="O4448" s="32">
        <v>36090</v>
      </c>
      <c r="P4448" s="113">
        <v>0</v>
      </c>
      <c r="Q4448" s="113">
        <v>450744</v>
      </c>
      <c r="R4448" s="31">
        <v>0</v>
      </c>
      <c r="S4448" s="32">
        <v>68237</v>
      </c>
      <c r="T4448" s="113">
        <v>0</v>
      </c>
      <c r="U4448" s="113">
        <v>38287</v>
      </c>
      <c r="V4448" s="31">
        <v>0</v>
      </c>
      <c r="W4448" s="32">
        <v>24620</v>
      </c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1708</v>
      </c>
      <c r="B4449" s="111" t="s">
        <v>682</v>
      </c>
      <c r="C4449" s="112" t="s">
        <v>683</v>
      </c>
      <c r="D4449" s="21">
        <f t="shared" si="138"/>
        <v>0</v>
      </c>
      <c r="E4449" s="24">
        <f t="shared" si="139"/>
        <v>424169.74000000005</v>
      </c>
      <c r="F4449" s="104">
        <v>0</v>
      </c>
      <c r="G4449" s="104">
        <v>41506.21</v>
      </c>
      <c r="H4449" s="113">
        <v>0</v>
      </c>
      <c r="I4449" s="113">
        <v>54681.3</v>
      </c>
      <c r="J4449" s="31">
        <v>0</v>
      </c>
      <c r="K4449" s="32">
        <v>0</v>
      </c>
      <c r="L4449" s="113">
        <v>0</v>
      </c>
      <c r="M4449" s="113">
        <v>87477.75</v>
      </c>
      <c r="N4449" s="31">
        <v>0</v>
      </c>
      <c r="O4449" s="32">
        <v>51408.58</v>
      </c>
      <c r="P4449" s="113">
        <v>0</v>
      </c>
      <c r="Q4449" s="113">
        <v>21709.5</v>
      </c>
      <c r="R4449" s="31">
        <v>0</v>
      </c>
      <c r="S4449" s="32">
        <v>104459.32</v>
      </c>
      <c r="T4449" s="113">
        <v>0</v>
      </c>
      <c r="U4449" s="113">
        <v>300</v>
      </c>
      <c r="V4449" s="31">
        <v>0</v>
      </c>
      <c r="W4449" s="32">
        <v>37177.08</v>
      </c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1708</v>
      </c>
      <c r="B4450" s="111" t="s">
        <v>684</v>
      </c>
      <c r="C4450" s="112" t="s">
        <v>685</v>
      </c>
      <c r="D4450" s="21">
        <f t="shared" si="138"/>
        <v>1500</v>
      </c>
      <c r="E4450" s="24">
        <f t="shared" si="139"/>
        <v>267540.84999999998</v>
      </c>
      <c r="F4450" s="104"/>
      <c r="G4450" s="104"/>
      <c r="H4450" s="105"/>
      <c r="I4450" s="105"/>
      <c r="J4450" s="31">
        <v>0</v>
      </c>
      <c r="K4450" s="32">
        <v>25450</v>
      </c>
      <c r="L4450" s="105">
        <v>0</v>
      </c>
      <c r="M4450" s="105">
        <v>0</v>
      </c>
      <c r="N4450" s="106">
        <v>0</v>
      </c>
      <c r="O4450" s="107">
        <v>6050</v>
      </c>
      <c r="P4450" s="113">
        <v>0</v>
      </c>
      <c r="Q4450" s="113">
        <v>11750</v>
      </c>
      <c r="R4450" s="106">
        <v>0</v>
      </c>
      <c r="S4450" s="107">
        <v>6564.85</v>
      </c>
      <c r="T4450" s="105">
        <v>1500</v>
      </c>
      <c r="U4450" s="105">
        <v>151961.5</v>
      </c>
      <c r="V4450" s="106">
        <v>0</v>
      </c>
      <c r="W4450" s="107">
        <v>91214.5</v>
      </c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1708</v>
      </c>
      <c r="B4451" s="111" t="s">
        <v>686</v>
      </c>
      <c r="C4451" s="112" t="s">
        <v>687</v>
      </c>
      <c r="D4451" s="21">
        <f t="shared" si="138"/>
        <v>146900.89000000001</v>
      </c>
      <c r="E4451" s="24">
        <f t="shared" si="139"/>
        <v>0</v>
      </c>
      <c r="F4451" s="104"/>
      <c r="G4451" s="104"/>
      <c r="H4451" s="113"/>
      <c r="I4451" s="113"/>
      <c r="J4451" s="106"/>
      <c r="K4451" s="107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1708</v>
      </c>
      <c r="B4452" s="111" t="s">
        <v>688</v>
      </c>
      <c r="C4452" s="112" t="s">
        <v>689</v>
      </c>
      <c r="D4452" s="21">
        <f t="shared" si="138"/>
        <v>443519.44999999995</v>
      </c>
      <c r="E4452" s="24">
        <f t="shared" si="139"/>
        <v>638584.32999999996</v>
      </c>
      <c r="F4452" s="104"/>
      <c r="G4452" s="104"/>
      <c r="H4452" s="113">
        <v>15090.27</v>
      </c>
      <c r="I4452" s="113">
        <v>0</v>
      </c>
      <c r="J4452" s="31">
        <v>146900.89000000001</v>
      </c>
      <c r="K4452" s="32">
        <v>0</v>
      </c>
      <c r="L4452" s="113">
        <v>71531.73</v>
      </c>
      <c r="M4452" s="113">
        <v>0</v>
      </c>
      <c r="N4452" s="31">
        <v>94156.32</v>
      </c>
      <c r="O4452" s="32">
        <v>0</v>
      </c>
      <c r="P4452" s="113">
        <v>110778.5</v>
      </c>
      <c r="Q4452" s="113">
        <v>0</v>
      </c>
      <c r="R4452" s="31">
        <v>67354.25</v>
      </c>
      <c r="S4452" s="32">
        <v>0</v>
      </c>
      <c r="T4452" s="113">
        <v>36043.599999999999</v>
      </c>
      <c r="U4452" s="113">
        <v>0</v>
      </c>
      <c r="V4452" s="31">
        <v>48564.78</v>
      </c>
      <c r="W4452" s="32">
        <v>0</v>
      </c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1708</v>
      </c>
      <c r="B4453" s="111" t="s">
        <v>690</v>
      </c>
      <c r="C4453" s="112" t="s">
        <v>691</v>
      </c>
      <c r="D4453" s="21">
        <f t="shared" si="138"/>
        <v>0</v>
      </c>
      <c r="E4453" s="24">
        <f t="shared" si="139"/>
        <v>3812860.8000000003</v>
      </c>
      <c r="F4453" s="104"/>
      <c r="G4453" s="104"/>
      <c r="H4453" s="113">
        <v>0</v>
      </c>
      <c r="I4453" s="113">
        <v>584951.56000000006</v>
      </c>
      <c r="J4453" s="31">
        <v>0</v>
      </c>
      <c r="K4453" s="32">
        <v>638584.32999999996</v>
      </c>
      <c r="L4453" s="113">
        <v>0</v>
      </c>
      <c r="M4453" s="113">
        <v>488469.79</v>
      </c>
      <c r="N4453" s="31">
        <v>0</v>
      </c>
      <c r="O4453" s="32">
        <v>606083.25</v>
      </c>
      <c r="P4453" s="113">
        <v>0</v>
      </c>
      <c r="Q4453" s="113">
        <v>471180.01</v>
      </c>
      <c r="R4453" s="31">
        <v>0</v>
      </c>
      <c r="S4453" s="32">
        <v>470174.79</v>
      </c>
      <c r="T4453" s="113">
        <v>0</v>
      </c>
      <c r="U4453" s="113">
        <v>438389.15</v>
      </c>
      <c r="V4453" s="31">
        <v>0</v>
      </c>
      <c r="W4453" s="32">
        <v>753612.25</v>
      </c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1708</v>
      </c>
      <c r="B4454" s="111" t="s">
        <v>692</v>
      </c>
      <c r="C4454" s="112" t="s">
        <v>693</v>
      </c>
      <c r="D4454" s="21">
        <f t="shared" si="138"/>
        <v>0</v>
      </c>
      <c r="E4454" s="24">
        <f t="shared" si="13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1708</v>
      </c>
      <c r="B4455" s="111" t="s">
        <v>694</v>
      </c>
      <c r="C4455" s="112" t="s">
        <v>695</v>
      </c>
      <c r="D4455" s="21">
        <f t="shared" si="138"/>
        <v>0</v>
      </c>
      <c r="E4455" s="24">
        <f t="shared" si="139"/>
        <v>73760</v>
      </c>
      <c r="F4455" s="104"/>
      <c r="G4455" s="104"/>
      <c r="H4455" s="105"/>
      <c r="I4455" s="105"/>
      <c r="J4455" s="31"/>
      <c r="K4455" s="32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1708</v>
      </c>
      <c r="B4456" s="111" t="s">
        <v>696</v>
      </c>
      <c r="C4456" s="112" t="s">
        <v>697</v>
      </c>
      <c r="D4456" s="21">
        <f t="shared" si="138"/>
        <v>0</v>
      </c>
      <c r="E4456" s="24">
        <f t="shared" si="139"/>
        <v>510751</v>
      </c>
      <c r="F4456" s="104">
        <v>0</v>
      </c>
      <c r="G4456" s="104">
        <v>9987</v>
      </c>
      <c r="H4456" s="105">
        <v>0</v>
      </c>
      <c r="I4456" s="105">
        <v>32146</v>
      </c>
      <c r="J4456" s="106">
        <v>0</v>
      </c>
      <c r="K4456" s="107">
        <v>73760</v>
      </c>
      <c r="L4456" s="105">
        <v>0</v>
      </c>
      <c r="M4456" s="105">
        <v>66161</v>
      </c>
      <c r="N4456" s="106">
        <v>0</v>
      </c>
      <c r="O4456" s="107">
        <v>64280</v>
      </c>
      <c r="P4456" s="105">
        <v>0</v>
      </c>
      <c r="Q4456" s="105">
        <v>89658</v>
      </c>
      <c r="R4456" s="106">
        <v>0</v>
      </c>
      <c r="S4456" s="107">
        <v>68091</v>
      </c>
      <c r="T4456" s="105">
        <v>0</v>
      </c>
      <c r="U4456" s="105">
        <v>91681</v>
      </c>
      <c r="V4456" s="106">
        <v>0</v>
      </c>
      <c r="W4456" s="107">
        <v>88747</v>
      </c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1708</v>
      </c>
      <c r="B4457" s="111" t="s">
        <v>698</v>
      </c>
      <c r="C4457" s="112" t="s">
        <v>699</v>
      </c>
      <c r="D4457" s="21">
        <f t="shared" si="138"/>
        <v>0</v>
      </c>
      <c r="E4457" s="24">
        <f t="shared" si="13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1708</v>
      </c>
      <c r="B4458" s="111" t="s">
        <v>700</v>
      </c>
      <c r="C4458" s="112" t="s">
        <v>701</v>
      </c>
      <c r="D4458" s="21">
        <f t="shared" si="138"/>
        <v>0</v>
      </c>
      <c r="E4458" s="24">
        <f t="shared" si="139"/>
        <v>2053423.45</v>
      </c>
      <c r="F4458" s="104"/>
      <c r="G4458" s="104"/>
      <c r="H4458" s="105">
        <v>0</v>
      </c>
      <c r="I4458" s="105">
        <v>2000000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1708</v>
      </c>
      <c r="B4459" s="111" t="s">
        <v>702</v>
      </c>
      <c r="C4459" s="112" t="s">
        <v>1599</v>
      </c>
      <c r="D4459" s="21">
        <f t="shared" si="138"/>
        <v>15774</v>
      </c>
      <c r="E4459" s="24">
        <f t="shared" si="139"/>
        <v>232825.9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106">
        <v>0</v>
      </c>
      <c r="K4459" s="107">
        <v>53423.45</v>
      </c>
      <c r="L4459" s="113">
        <v>0</v>
      </c>
      <c r="M4459" s="113">
        <v>22870</v>
      </c>
      <c r="N4459" s="31">
        <v>0</v>
      </c>
      <c r="O4459" s="32">
        <v>29342</v>
      </c>
      <c r="P4459" s="105">
        <v>0</v>
      </c>
      <c r="Q4459" s="105">
        <v>46751</v>
      </c>
      <c r="R4459" s="31">
        <v>820</v>
      </c>
      <c r="S4459" s="32">
        <v>15822</v>
      </c>
      <c r="T4459" s="113">
        <v>2350</v>
      </c>
      <c r="U4459" s="113">
        <v>34368</v>
      </c>
      <c r="V4459" s="31">
        <v>10300</v>
      </c>
      <c r="W4459" s="32">
        <v>36818</v>
      </c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1708</v>
      </c>
      <c r="B4460" s="111" t="s">
        <v>703</v>
      </c>
      <c r="C4460" s="112" t="s">
        <v>704</v>
      </c>
      <c r="D4460" s="21">
        <f t="shared" si="138"/>
        <v>22090</v>
      </c>
      <c r="E4460" s="24">
        <f t="shared" si="139"/>
        <v>153776.25</v>
      </c>
      <c r="F4460" s="104">
        <v>0</v>
      </c>
      <c r="G4460" s="104">
        <v>13934</v>
      </c>
      <c r="H4460" s="105">
        <v>6375</v>
      </c>
      <c r="I4460" s="105">
        <v>23900</v>
      </c>
      <c r="J4460" s="31">
        <v>2004</v>
      </c>
      <c r="K4460" s="32">
        <v>19091</v>
      </c>
      <c r="L4460" s="105">
        <v>12098</v>
      </c>
      <c r="M4460" s="105">
        <v>9900</v>
      </c>
      <c r="N4460" s="106">
        <v>0</v>
      </c>
      <c r="O4460" s="107">
        <v>13300</v>
      </c>
      <c r="P4460" s="113">
        <v>0</v>
      </c>
      <c r="Q4460" s="113">
        <v>10320</v>
      </c>
      <c r="R4460" s="106">
        <v>0</v>
      </c>
      <c r="S4460" s="107">
        <v>9200</v>
      </c>
      <c r="T4460" s="105">
        <v>0</v>
      </c>
      <c r="U4460" s="105">
        <v>4704</v>
      </c>
      <c r="V4460" s="106">
        <v>3617</v>
      </c>
      <c r="W4460" s="107">
        <v>68518.25</v>
      </c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1708</v>
      </c>
      <c r="B4461" s="111" t="s">
        <v>705</v>
      </c>
      <c r="C4461" s="112" t="s">
        <v>1670</v>
      </c>
      <c r="D4461" s="21">
        <f t="shared" si="138"/>
        <v>5000.6000000000004</v>
      </c>
      <c r="E4461" s="24">
        <f t="shared" si="13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>
        <v>5000.6000000000004</v>
      </c>
      <c r="W4461" s="107">
        <v>0</v>
      </c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1708</v>
      </c>
      <c r="B4462" s="111" t="s">
        <v>706</v>
      </c>
      <c r="C4462" s="112" t="s">
        <v>1671</v>
      </c>
      <c r="D4462" s="21">
        <f t="shared" si="138"/>
        <v>0</v>
      </c>
      <c r="E4462" s="24">
        <f t="shared" si="139"/>
        <v>57708.31</v>
      </c>
      <c r="F4462" s="104"/>
      <c r="G4462" s="104"/>
      <c r="H4462" s="113">
        <v>0</v>
      </c>
      <c r="I4462" s="113">
        <v>175.61</v>
      </c>
      <c r="J4462" s="106">
        <v>0</v>
      </c>
      <c r="K4462" s="107">
        <v>0</v>
      </c>
      <c r="L4462" s="113">
        <v>0</v>
      </c>
      <c r="M4462" s="113">
        <v>359.35</v>
      </c>
      <c r="N4462" s="31">
        <v>0</v>
      </c>
      <c r="O4462" s="32">
        <v>0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0</v>
      </c>
      <c r="V4462" s="31">
        <v>0</v>
      </c>
      <c r="W4462" s="32">
        <v>57173.35</v>
      </c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1708</v>
      </c>
      <c r="B4463" s="111" t="s">
        <v>707</v>
      </c>
      <c r="C4463" s="112" t="s">
        <v>708</v>
      </c>
      <c r="D4463" s="21">
        <f t="shared" si="138"/>
        <v>0</v>
      </c>
      <c r="E4463" s="24">
        <f t="shared" si="139"/>
        <v>151900</v>
      </c>
      <c r="F4463" s="104"/>
      <c r="G4463" s="104"/>
      <c r="H4463" s="113"/>
      <c r="I4463" s="113"/>
      <c r="J4463" s="31"/>
      <c r="K4463" s="32"/>
      <c r="L4463" s="113">
        <v>0</v>
      </c>
      <c r="M4463" s="113">
        <v>151900</v>
      </c>
      <c r="N4463" s="31">
        <v>0</v>
      </c>
      <c r="O4463" s="32">
        <v>0</v>
      </c>
      <c r="P4463" s="113">
        <v>0</v>
      </c>
      <c r="Q4463" s="113">
        <v>0</v>
      </c>
      <c r="R4463" s="31">
        <v>0</v>
      </c>
      <c r="S4463" s="32">
        <v>0</v>
      </c>
      <c r="T4463" s="113">
        <v>0</v>
      </c>
      <c r="U4463" s="113">
        <v>0</v>
      </c>
      <c r="V4463" s="31">
        <v>0</v>
      </c>
      <c r="W4463" s="32">
        <v>0</v>
      </c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1708</v>
      </c>
      <c r="B4464" s="111" t="s">
        <v>709</v>
      </c>
      <c r="C4464" s="112" t="s">
        <v>710</v>
      </c>
      <c r="D4464" s="21">
        <f t="shared" si="138"/>
        <v>0</v>
      </c>
      <c r="E4464" s="24">
        <f t="shared" si="13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1708</v>
      </c>
      <c r="B4465" s="111" t="s">
        <v>711</v>
      </c>
      <c r="C4465" s="112" t="s">
        <v>712</v>
      </c>
      <c r="D4465" s="21">
        <f t="shared" si="138"/>
        <v>18943</v>
      </c>
      <c r="E4465" s="24">
        <f t="shared" si="13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1708</v>
      </c>
      <c r="B4466" s="111" t="s">
        <v>713</v>
      </c>
      <c r="C4466" s="112" t="s">
        <v>714</v>
      </c>
      <c r="D4466" s="21">
        <f t="shared" si="138"/>
        <v>24664.5</v>
      </c>
      <c r="E4466" s="24">
        <f t="shared" si="139"/>
        <v>0</v>
      </c>
      <c r="F4466" s="104"/>
      <c r="G4466" s="104"/>
      <c r="H4466" s="113">
        <v>509.5</v>
      </c>
      <c r="I4466" s="113">
        <v>0</v>
      </c>
      <c r="J4466" s="31">
        <v>8956</v>
      </c>
      <c r="K4466" s="32">
        <v>0</v>
      </c>
      <c r="L4466" s="113">
        <v>5106</v>
      </c>
      <c r="M4466" s="113">
        <v>0</v>
      </c>
      <c r="N4466" s="31">
        <v>2777</v>
      </c>
      <c r="O4466" s="32">
        <v>0</v>
      </c>
      <c r="P4466" s="113">
        <v>5520</v>
      </c>
      <c r="Q4466" s="113">
        <v>0</v>
      </c>
      <c r="R4466" s="31">
        <v>1110</v>
      </c>
      <c r="S4466" s="32">
        <v>0</v>
      </c>
      <c r="T4466" s="113">
        <v>5131.5</v>
      </c>
      <c r="U4466" s="113">
        <v>0</v>
      </c>
      <c r="V4466" s="31">
        <v>4510.5</v>
      </c>
      <c r="W4466" s="32">
        <v>0</v>
      </c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1708</v>
      </c>
      <c r="B4467" s="111" t="s">
        <v>715</v>
      </c>
      <c r="C4467" s="112" t="s">
        <v>716</v>
      </c>
      <c r="D4467" s="21">
        <f t="shared" si="138"/>
        <v>0</v>
      </c>
      <c r="E4467" s="24">
        <f t="shared" si="139"/>
        <v>0</v>
      </c>
      <c r="F4467" s="104"/>
      <c r="G4467" s="104"/>
      <c r="H4467" s="105"/>
      <c r="I4467" s="105"/>
      <c r="J4467" s="31"/>
      <c r="K4467" s="32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1708</v>
      </c>
      <c r="B4468" s="111" t="s">
        <v>717</v>
      </c>
      <c r="C4468" s="112" t="s">
        <v>718</v>
      </c>
      <c r="D4468" s="21">
        <f t="shared" si="138"/>
        <v>0</v>
      </c>
      <c r="E4468" s="24">
        <f t="shared" si="139"/>
        <v>0</v>
      </c>
      <c r="F4468" s="104"/>
      <c r="G4468" s="104"/>
      <c r="H4468" s="113"/>
      <c r="I4468" s="113"/>
      <c r="J4468" s="106"/>
      <c r="K4468" s="107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1708</v>
      </c>
      <c r="B4469" s="111" t="s">
        <v>719</v>
      </c>
      <c r="C4469" s="112" t="s">
        <v>720</v>
      </c>
      <c r="D4469" s="21">
        <f t="shared" si="138"/>
        <v>12443855.030000001</v>
      </c>
      <c r="E4469" s="24">
        <f t="shared" si="139"/>
        <v>0</v>
      </c>
      <c r="F4469" s="104"/>
      <c r="G4469" s="104"/>
      <c r="H4469" s="105">
        <v>12102824.890000001</v>
      </c>
      <c r="I4469" s="105">
        <v>0</v>
      </c>
      <c r="J4469" s="31">
        <v>0</v>
      </c>
      <c r="K4469" s="32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1708</v>
      </c>
      <c r="B4470" s="111" t="s">
        <v>721</v>
      </c>
      <c r="C4470" s="112" t="s">
        <v>722</v>
      </c>
      <c r="D4470" s="21">
        <f t="shared" si="138"/>
        <v>2387210.9800000004</v>
      </c>
      <c r="E4470" s="24">
        <f t="shared" si="139"/>
        <v>0</v>
      </c>
      <c r="F4470" s="104"/>
      <c r="G4470" s="104"/>
      <c r="H4470" s="105">
        <v>341030.14</v>
      </c>
      <c r="I4470" s="105">
        <v>0</v>
      </c>
      <c r="J4470" s="106">
        <v>341030.14</v>
      </c>
      <c r="K4470" s="107">
        <v>0</v>
      </c>
      <c r="L4470" s="105">
        <v>341030.14</v>
      </c>
      <c r="M4470" s="105">
        <v>0</v>
      </c>
      <c r="N4470" s="106">
        <v>341030.14</v>
      </c>
      <c r="O4470" s="107">
        <v>0</v>
      </c>
      <c r="P4470" s="105">
        <v>341030.14</v>
      </c>
      <c r="Q4470" s="105">
        <v>0</v>
      </c>
      <c r="R4470" s="106">
        <v>341030.14</v>
      </c>
      <c r="S4470" s="107">
        <v>0</v>
      </c>
      <c r="T4470" s="105">
        <v>341030.14</v>
      </c>
      <c r="U4470" s="105">
        <v>0</v>
      </c>
      <c r="V4470" s="106">
        <v>341030.14</v>
      </c>
      <c r="W4470" s="107">
        <v>0</v>
      </c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1708</v>
      </c>
      <c r="B4471" s="111" t="s">
        <v>723</v>
      </c>
      <c r="C4471" s="112" t="s">
        <v>724</v>
      </c>
      <c r="D4471" s="21">
        <f t="shared" si="138"/>
        <v>2147985.44</v>
      </c>
      <c r="E4471" s="24">
        <f t="shared" si="139"/>
        <v>0</v>
      </c>
      <c r="F4471" s="104"/>
      <c r="G4471" s="104"/>
      <c r="H4471" s="105">
        <v>2147985.44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1708</v>
      </c>
      <c r="B4472" s="111" t="s">
        <v>1600</v>
      </c>
      <c r="C4472" s="112" t="s">
        <v>1601</v>
      </c>
      <c r="D4472" s="21">
        <f t="shared" si="138"/>
        <v>1500</v>
      </c>
      <c r="E4472" s="24">
        <f t="shared" si="139"/>
        <v>26900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>
        <v>1500</v>
      </c>
      <c r="U4472" s="105">
        <v>3800</v>
      </c>
      <c r="V4472" s="106">
        <v>0</v>
      </c>
      <c r="W4472" s="107">
        <v>23100</v>
      </c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1708</v>
      </c>
      <c r="B4473" s="111" t="s">
        <v>1602</v>
      </c>
      <c r="C4473" s="112" t="s">
        <v>1603</v>
      </c>
      <c r="D4473" s="21">
        <f t="shared" si="138"/>
        <v>0</v>
      </c>
      <c r="E4473" s="24">
        <f t="shared" si="139"/>
        <v>32748</v>
      </c>
      <c r="F4473" s="104"/>
      <c r="G4473" s="104"/>
      <c r="H4473" s="113"/>
      <c r="I4473" s="113"/>
      <c r="J4473" s="106"/>
      <c r="K4473" s="107"/>
      <c r="L4473" s="113"/>
      <c r="M4473" s="113"/>
      <c r="N4473" s="31"/>
      <c r="O4473" s="32"/>
      <c r="P4473" s="105"/>
      <c r="Q4473" s="105"/>
      <c r="R4473" s="31">
        <v>0</v>
      </c>
      <c r="S4473" s="32">
        <v>1707</v>
      </c>
      <c r="T4473" s="113">
        <v>0</v>
      </c>
      <c r="U4473" s="113">
        <v>2229</v>
      </c>
      <c r="V4473" s="31">
        <v>0</v>
      </c>
      <c r="W4473" s="32">
        <v>28812</v>
      </c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1708</v>
      </c>
      <c r="B4474" s="111" t="s">
        <v>725</v>
      </c>
      <c r="C4474" s="112" t="s">
        <v>726</v>
      </c>
      <c r="D4474" s="21">
        <f t="shared" si="138"/>
        <v>1446</v>
      </c>
      <c r="E4474" s="24">
        <f t="shared" si="139"/>
        <v>74861.75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>
        <v>0</v>
      </c>
      <c r="U4474" s="113">
        <v>7086.25</v>
      </c>
      <c r="V4474" s="31">
        <v>0</v>
      </c>
      <c r="W4474" s="32">
        <v>0</v>
      </c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1708</v>
      </c>
      <c r="B4475" s="111" t="s">
        <v>727</v>
      </c>
      <c r="C4475" s="112" t="s">
        <v>728</v>
      </c>
      <c r="D4475" s="21">
        <f t="shared" si="138"/>
        <v>300</v>
      </c>
      <c r="E4475" s="24">
        <f t="shared" si="139"/>
        <v>547622</v>
      </c>
      <c r="F4475" s="104">
        <v>0</v>
      </c>
      <c r="G4475" s="104">
        <v>83276</v>
      </c>
      <c r="H4475" s="113">
        <v>300</v>
      </c>
      <c r="I4475" s="113">
        <v>80694</v>
      </c>
      <c r="J4475" s="31">
        <v>1446</v>
      </c>
      <c r="K4475" s="32">
        <v>67775.5</v>
      </c>
      <c r="L4475" s="113">
        <v>0</v>
      </c>
      <c r="M4475" s="113">
        <v>73280</v>
      </c>
      <c r="N4475" s="31">
        <v>0</v>
      </c>
      <c r="O4475" s="32">
        <v>52649</v>
      </c>
      <c r="P4475" s="113">
        <v>0</v>
      </c>
      <c r="Q4475" s="113">
        <v>53518.5</v>
      </c>
      <c r="R4475" s="31">
        <v>0</v>
      </c>
      <c r="S4475" s="32">
        <v>66130.5</v>
      </c>
      <c r="T4475" s="113">
        <v>0</v>
      </c>
      <c r="U4475" s="113">
        <v>49238.5</v>
      </c>
      <c r="V4475" s="31">
        <v>0</v>
      </c>
      <c r="W4475" s="32">
        <v>65551.5</v>
      </c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1708</v>
      </c>
      <c r="B4476" s="111" t="s">
        <v>729</v>
      </c>
      <c r="C4476" s="112" t="s">
        <v>730</v>
      </c>
      <c r="D4476" s="21">
        <f t="shared" si="138"/>
        <v>0</v>
      </c>
      <c r="E4476" s="24">
        <f t="shared" si="139"/>
        <v>233020.5</v>
      </c>
      <c r="F4476" s="104">
        <v>0</v>
      </c>
      <c r="G4476" s="104">
        <v>45266.5</v>
      </c>
      <c r="H4476" s="105">
        <v>0</v>
      </c>
      <c r="I4476" s="105">
        <v>32277.5</v>
      </c>
      <c r="J4476" s="31">
        <v>0</v>
      </c>
      <c r="K4476" s="32">
        <v>23284</v>
      </c>
      <c r="L4476" s="105">
        <v>0</v>
      </c>
      <c r="M4476" s="105">
        <v>22341.5</v>
      </c>
      <c r="N4476" s="106">
        <v>0</v>
      </c>
      <c r="O4476" s="107">
        <v>18645</v>
      </c>
      <c r="P4476" s="113">
        <v>0</v>
      </c>
      <c r="Q4476" s="113">
        <v>32052.5</v>
      </c>
      <c r="R4476" s="106">
        <v>0</v>
      </c>
      <c r="S4476" s="107">
        <v>15053.5</v>
      </c>
      <c r="T4476" s="105">
        <v>0</v>
      </c>
      <c r="U4476" s="105">
        <v>40414</v>
      </c>
      <c r="V4476" s="106">
        <v>0</v>
      </c>
      <c r="W4476" s="107">
        <v>26970</v>
      </c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1708</v>
      </c>
      <c r="B4477" s="111" t="s">
        <v>731</v>
      </c>
      <c r="C4477" s="112" t="s">
        <v>732</v>
      </c>
      <c r="D4477" s="21">
        <f t="shared" si="138"/>
        <v>20583.5</v>
      </c>
      <c r="E4477" s="24">
        <f t="shared" si="139"/>
        <v>17334</v>
      </c>
      <c r="F4477" s="104"/>
      <c r="G4477" s="104"/>
      <c r="H4477" s="113"/>
      <c r="I4477" s="113"/>
      <c r="J4477" s="106"/>
      <c r="K4477" s="107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>
        <v>0</v>
      </c>
      <c r="W4477" s="32">
        <v>3526.5</v>
      </c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1708</v>
      </c>
      <c r="B4478" s="111" t="s">
        <v>733</v>
      </c>
      <c r="C4478" s="112" t="s">
        <v>734</v>
      </c>
      <c r="D4478" s="21">
        <f t="shared" si="138"/>
        <v>39619</v>
      </c>
      <c r="E4478" s="24">
        <f t="shared" si="139"/>
        <v>62613</v>
      </c>
      <c r="F4478" s="104">
        <v>0</v>
      </c>
      <c r="G4478" s="104">
        <v>16916.5</v>
      </c>
      <c r="H4478" s="113">
        <v>0</v>
      </c>
      <c r="I4478" s="113">
        <v>8003.5</v>
      </c>
      <c r="J4478" s="31">
        <v>20583.5</v>
      </c>
      <c r="K4478" s="32">
        <v>13807.5</v>
      </c>
      <c r="L4478" s="113">
        <v>13807.5</v>
      </c>
      <c r="M4478" s="113">
        <v>0</v>
      </c>
      <c r="N4478" s="31">
        <v>0</v>
      </c>
      <c r="O4478" s="32">
        <v>7181</v>
      </c>
      <c r="P4478" s="113">
        <v>4714.5</v>
      </c>
      <c r="Q4478" s="113">
        <v>0</v>
      </c>
      <c r="R4478" s="31">
        <v>0</v>
      </c>
      <c r="S4478" s="32">
        <v>16374</v>
      </c>
      <c r="T4478" s="113">
        <v>18840.5</v>
      </c>
      <c r="U4478" s="113">
        <v>6466</v>
      </c>
      <c r="V4478" s="31">
        <v>2256.5</v>
      </c>
      <c r="W4478" s="32">
        <v>7672</v>
      </c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1708</v>
      </c>
      <c r="B4479" s="111" t="s">
        <v>1604</v>
      </c>
      <c r="C4479" s="112" t="s">
        <v>1605</v>
      </c>
      <c r="D4479" s="21">
        <f t="shared" si="138"/>
        <v>0</v>
      </c>
      <c r="E4479" s="24">
        <f t="shared" si="13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1708</v>
      </c>
      <c r="B4480" s="111" t="s">
        <v>1606</v>
      </c>
      <c r="C4480" s="112" t="s">
        <v>1607</v>
      </c>
      <c r="D4480" s="21">
        <f t="shared" si="138"/>
        <v>0</v>
      </c>
      <c r="E4480" s="24">
        <f t="shared" si="139"/>
        <v>15550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1708</v>
      </c>
      <c r="B4481" s="111" t="s">
        <v>735</v>
      </c>
      <c r="C4481" s="112" t="s">
        <v>736</v>
      </c>
      <c r="D4481" s="21">
        <f t="shared" si="138"/>
        <v>1550</v>
      </c>
      <c r="E4481" s="24">
        <f t="shared" si="139"/>
        <v>112487.5</v>
      </c>
      <c r="F4481" s="104">
        <v>0</v>
      </c>
      <c r="G4481" s="104">
        <v>14705</v>
      </c>
      <c r="H4481" s="113">
        <v>0</v>
      </c>
      <c r="I4481" s="113">
        <v>13062</v>
      </c>
      <c r="J4481" s="31">
        <v>0</v>
      </c>
      <c r="K4481" s="32">
        <v>15550</v>
      </c>
      <c r="L4481" s="113">
        <v>0</v>
      </c>
      <c r="M4481" s="113">
        <v>13490</v>
      </c>
      <c r="N4481" s="31">
        <v>490</v>
      </c>
      <c r="O4481" s="32">
        <v>11281</v>
      </c>
      <c r="P4481" s="113">
        <v>0</v>
      </c>
      <c r="Q4481" s="113">
        <v>11130</v>
      </c>
      <c r="R4481" s="31">
        <v>0</v>
      </c>
      <c r="S4481" s="32">
        <v>9485</v>
      </c>
      <c r="T4481" s="113">
        <v>1060</v>
      </c>
      <c r="U4481" s="113">
        <v>4700</v>
      </c>
      <c r="V4481" s="31">
        <v>0</v>
      </c>
      <c r="W4481" s="32">
        <v>14051</v>
      </c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1708</v>
      </c>
      <c r="B4482" s="111" t="s">
        <v>737</v>
      </c>
      <c r="C4482" s="112" t="s">
        <v>738</v>
      </c>
      <c r="D4482" s="21">
        <f t="shared" si="138"/>
        <v>0</v>
      </c>
      <c r="E4482" s="24">
        <f t="shared" si="139"/>
        <v>51650</v>
      </c>
      <c r="F4482" s="104">
        <v>0</v>
      </c>
      <c r="G4482" s="104">
        <v>5493</v>
      </c>
      <c r="H4482" s="113">
        <v>0</v>
      </c>
      <c r="I4482" s="113">
        <v>0</v>
      </c>
      <c r="J4482" s="31">
        <v>0</v>
      </c>
      <c r="K4482" s="32">
        <v>20583.5</v>
      </c>
      <c r="L4482" s="113">
        <v>0</v>
      </c>
      <c r="M4482" s="113">
        <v>13807.5</v>
      </c>
      <c r="N4482" s="31">
        <v>0</v>
      </c>
      <c r="O4482" s="32">
        <v>0</v>
      </c>
      <c r="P4482" s="113">
        <v>0</v>
      </c>
      <c r="Q4482" s="113">
        <v>4714.5</v>
      </c>
      <c r="R4482" s="31">
        <v>0</v>
      </c>
      <c r="S4482" s="32">
        <v>0</v>
      </c>
      <c r="T4482" s="113">
        <v>0</v>
      </c>
      <c r="U4482" s="113">
        <v>18840.5</v>
      </c>
      <c r="V4482" s="31">
        <v>0</v>
      </c>
      <c r="W4482" s="32">
        <v>2256.5</v>
      </c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1708</v>
      </c>
      <c r="B4483" s="111" t="s">
        <v>739</v>
      </c>
      <c r="C4483" s="112" t="s">
        <v>740</v>
      </c>
      <c r="D4483" s="21">
        <f t="shared" ref="D4483:D4546" si="140">F4483+H4483+J4484+L4483+N4483+P4483+R4483+T4483+V4483+X4483+Z4483+AB4483</f>
        <v>0</v>
      </c>
      <c r="E4483" s="24">
        <f t="shared" ref="E4483:E4546" si="141">G4483+I4483+K4484+M4483+O4483+Q4483+S4483+U4483+W4483+Y4483+AA4483+AC4483</f>
        <v>8751</v>
      </c>
      <c r="F4483" s="104"/>
      <c r="G4483" s="104"/>
      <c r="H4483" s="105">
        <v>0</v>
      </c>
      <c r="I4483" s="105">
        <v>3143</v>
      </c>
      <c r="J4483" s="31">
        <v>0</v>
      </c>
      <c r="K4483" s="32">
        <v>6538</v>
      </c>
      <c r="L4483" s="105">
        <v>0</v>
      </c>
      <c r="M4483" s="105">
        <v>2348.5</v>
      </c>
      <c r="N4483" s="106">
        <v>0</v>
      </c>
      <c r="O4483" s="107">
        <v>1159</v>
      </c>
      <c r="P4483" s="113">
        <v>0</v>
      </c>
      <c r="Q4483" s="113">
        <v>2100.5</v>
      </c>
      <c r="R4483" s="106">
        <v>0</v>
      </c>
      <c r="S4483" s="107">
        <v>0</v>
      </c>
      <c r="T4483" s="105">
        <v>0</v>
      </c>
      <c r="U4483" s="105">
        <v>0</v>
      </c>
      <c r="V4483" s="106">
        <v>0</v>
      </c>
      <c r="W4483" s="107">
        <v>0</v>
      </c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1708</v>
      </c>
      <c r="B4484" s="111" t="s">
        <v>741</v>
      </c>
      <c r="C4484" s="112" t="s">
        <v>742</v>
      </c>
      <c r="D4484" s="21">
        <f t="shared" si="140"/>
        <v>0</v>
      </c>
      <c r="E4484" s="24">
        <f t="shared" si="141"/>
        <v>342.18</v>
      </c>
      <c r="F4484" s="104"/>
      <c r="G4484" s="104"/>
      <c r="H4484" s="113"/>
      <c r="I4484" s="113"/>
      <c r="J4484" s="106"/>
      <c r="K4484" s="107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1708</v>
      </c>
      <c r="B4485" s="111" t="s">
        <v>743</v>
      </c>
      <c r="C4485" s="112" t="s">
        <v>744</v>
      </c>
      <c r="D4485" s="21">
        <f t="shared" si="140"/>
        <v>312978.51999999996</v>
      </c>
      <c r="E4485" s="24">
        <f t="shared" si="141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31">
        <v>0</v>
      </c>
      <c r="K4485" s="32">
        <v>342.18</v>
      </c>
      <c r="L4485" s="105">
        <v>0</v>
      </c>
      <c r="M4485" s="105">
        <v>0</v>
      </c>
      <c r="N4485" s="106">
        <v>0</v>
      </c>
      <c r="O4485" s="107">
        <v>0</v>
      </c>
      <c r="P4485" s="113">
        <v>7170.46</v>
      </c>
      <c r="Q4485" s="113">
        <v>0</v>
      </c>
      <c r="R4485" s="106">
        <v>194549.49</v>
      </c>
      <c r="S4485" s="107">
        <v>0</v>
      </c>
      <c r="T4485" s="105">
        <v>61607.29</v>
      </c>
      <c r="U4485" s="105">
        <v>0</v>
      </c>
      <c r="V4485" s="106">
        <v>39482.18</v>
      </c>
      <c r="W4485" s="107">
        <v>0</v>
      </c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1708</v>
      </c>
      <c r="B4486" s="111" t="s">
        <v>745</v>
      </c>
      <c r="C4486" s="112" t="s">
        <v>746</v>
      </c>
      <c r="D4486" s="21">
        <f t="shared" si="140"/>
        <v>89530.489999999991</v>
      </c>
      <c r="E4486" s="24">
        <f t="shared" si="141"/>
        <v>24108</v>
      </c>
      <c r="F4486" s="104"/>
      <c r="G4486" s="104"/>
      <c r="H4486" s="113"/>
      <c r="I4486" s="113"/>
      <c r="J4486" s="106"/>
      <c r="K4486" s="107"/>
      <c r="L4486" s="113"/>
      <c r="M4486" s="113"/>
      <c r="N4486" s="31"/>
      <c r="O4486" s="32"/>
      <c r="P4486" s="105">
        <v>8391.42</v>
      </c>
      <c r="Q4486" s="105">
        <v>0</v>
      </c>
      <c r="R4486" s="31">
        <v>58016.5</v>
      </c>
      <c r="S4486" s="32">
        <v>0</v>
      </c>
      <c r="T4486" s="113">
        <v>23122.57</v>
      </c>
      <c r="U4486" s="113">
        <v>24108</v>
      </c>
      <c r="V4486" s="31">
        <v>0</v>
      </c>
      <c r="W4486" s="32">
        <v>0</v>
      </c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1708</v>
      </c>
      <c r="B4487" s="111" t="s">
        <v>747</v>
      </c>
      <c r="C4487" s="112" t="s">
        <v>748</v>
      </c>
      <c r="D4487" s="21">
        <f t="shared" si="140"/>
        <v>0</v>
      </c>
      <c r="E4487" s="24">
        <f t="shared" si="141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1708</v>
      </c>
      <c r="B4488" s="111" t="s">
        <v>749</v>
      </c>
      <c r="C4488" s="112" t="s">
        <v>750</v>
      </c>
      <c r="D4488" s="21">
        <f t="shared" si="140"/>
        <v>0</v>
      </c>
      <c r="E4488" s="24">
        <f t="shared" si="141"/>
        <v>6724</v>
      </c>
      <c r="F4488" s="104"/>
      <c r="G4488" s="104"/>
      <c r="H4488" s="105"/>
      <c r="I4488" s="105"/>
      <c r="J4488" s="31"/>
      <c r="K4488" s="32"/>
      <c r="L4488" s="105"/>
      <c r="M4488" s="105"/>
      <c r="N4488" s="106"/>
      <c r="O4488" s="107"/>
      <c r="P4488" s="113"/>
      <c r="Q4488" s="113"/>
      <c r="R4488" s="106">
        <v>0</v>
      </c>
      <c r="S4488" s="107">
        <v>6724</v>
      </c>
      <c r="T4488" s="105">
        <v>0</v>
      </c>
      <c r="U4488" s="105">
        <v>0</v>
      </c>
      <c r="V4488" s="106">
        <v>0</v>
      </c>
      <c r="W4488" s="107">
        <v>0</v>
      </c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1708</v>
      </c>
      <c r="B4489" s="111" t="s">
        <v>751</v>
      </c>
      <c r="C4489" s="112" t="s">
        <v>752</v>
      </c>
      <c r="D4489" s="21">
        <f t="shared" si="140"/>
        <v>0</v>
      </c>
      <c r="E4489" s="24">
        <f t="shared" si="141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1708</v>
      </c>
      <c r="B4490" s="111" t="s">
        <v>753</v>
      </c>
      <c r="C4490" s="112" t="s">
        <v>754</v>
      </c>
      <c r="D4490" s="21">
        <f t="shared" si="140"/>
        <v>0</v>
      </c>
      <c r="E4490" s="24">
        <f t="shared" si="141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1708</v>
      </c>
      <c r="B4491" s="111" t="s">
        <v>755</v>
      </c>
      <c r="C4491" s="112" t="s">
        <v>756</v>
      </c>
      <c r="D4491" s="21">
        <f t="shared" si="140"/>
        <v>10054.94</v>
      </c>
      <c r="E4491" s="24">
        <f t="shared" si="141"/>
        <v>56495.130000000005</v>
      </c>
      <c r="F4491" s="104">
        <v>0</v>
      </c>
      <c r="G4491" s="104">
        <v>6898.29</v>
      </c>
      <c r="H4491" s="105">
        <v>0</v>
      </c>
      <c r="I4491" s="105">
        <v>120.13</v>
      </c>
      <c r="J4491" s="106">
        <v>0</v>
      </c>
      <c r="K4491" s="107">
        <v>0</v>
      </c>
      <c r="L4491" s="105">
        <v>0</v>
      </c>
      <c r="M4491" s="105">
        <v>1181.4000000000001</v>
      </c>
      <c r="N4491" s="106">
        <v>0</v>
      </c>
      <c r="O4491" s="107">
        <v>6662.23</v>
      </c>
      <c r="P4491" s="105">
        <v>0</v>
      </c>
      <c r="Q4491" s="105">
        <v>4812.0600000000004</v>
      </c>
      <c r="R4491" s="106">
        <v>10054.94</v>
      </c>
      <c r="S4491" s="107">
        <v>10665.69</v>
      </c>
      <c r="T4491" s="105">
        <v>0</v>
      </c>
      <c r="U4491" s="105">
        <v>6567.25</v>
      </c>
      <c r="V4491" s="106">
        <v>0</v>
      </c>
      <c r="W4491" s="107">
        <v>5035.08</v>
      </c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1708</v>
      </c>
      <c r="B4492" s="111" t="s">
        <v>757</v>
      </c>
      <c r="C4492" s="112" t="s">
        <v>758</v>
      </c>
      <c r="D4492" s="21">
        <f t="shared" si="140"/>
        <v>0</v>
      </c>
      <c r="E4492" s="24">
        <f t="shared" si="141"/>
        <v>63240</v>
      </c>
      <c r="F4492" s="104">
        <v>0</v>
      </c>
      <c r="G4492" s="104">
        <v>3575</v>
      </c>
      <c r="H4492" s="105">
        <v>0</v>
      </c>
      <c r="I4492" s="105">
        <v>8408</v>
      </c>
      <c r="J4492" s="106">
        <v>0</v>
      </c>
      <c r="K4492" s="107">
        <v>14553</v>
      </c>
      <c r="L4492" s="105">
        <v>0</v>
      </c>
      <c r="M4492" s="105">
        <v>5081</v>
      </c>
      <c r="N4492" s="106">
        <v>0</v>
      </c>
      <c r="O4492" s="107">
        <v>8317</v>
      </c>
      <c r="P4492" s="105">
        <v>0</v>
      </c>
      <c r="Q4492" s="105">
        <v>13690</v>
      </c>
      <c r="R4492" s="106">
        <v>0</v>
      </c>
      <c r="S4492" s="107">
        <v>7751</v>
      </c>
      <c r="T4492" s="105">
        <v>0</v>
      </c>
      <c r="U4492" s="105">
        <v>7807</v>
      </c>
      <c r="V4492" s="106">
        <v>0</v>
      </c>
      <c r="W4492" s="107">
        <v>8611</v>
      </c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1708</v>
      </c>
      <c r="B4493" s="111" t="s">
        <v>759</v>
      </c>
      <c r="C4493" s="112" t="s">
        <v>760</v>
      </c>
      <c r="D4493" s="21">
        <f t="shared" si="140"/>
        <v>5694.86</v>
      </c>
      <c r="E4493" s="24">
        <f t="shared" si="141"/>
        <v>16894</v>
      </c>
      <c r="F4493" s="104"/>
      <c r="G4493" s="104"/>
      <c r="H4493" s="113">
        <v>0</v>
      </c>
      <c r="I4493" s="113">
        <v>1113</v>
      </c>
      <c r="J4493" s="106">
        <v>0</v>
      </c>
      <c r="K4493" s="107">
        <v>0</v>
      </c>
      <c r="L4493" s="113">
        <v>0</v>
      </c>
      <c r="M4493" s="113">
        <v>3286</v>
      </c>
      <c r="N4493" s="31">
        <v>0</v>
      </c>
      <c r="O4493" s="32">
        <v>993</v>
      </c>
      <c r="P4493" s="105">
        <v>0</v>
      </c>
      <c r="Q4493" s="105">
        <v>0</v>
      </c>
      <c r="R4493" s="31">
        <v>0</v>
      </c>
      <c r="S4493" s="32">
        <v>1083</v>
      </c>
      <c r="T4493" s="113">
        <v>0</v>
      </c>
      <c r="U4493" s="113">
        <v>5250</v>
      </c>
      <c r="V4493" s="31">
        <v>0</v>
      </c>
      <c r="W4493" s="32">
        <v>5169</v>
      </c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1708</v>
      </c>
      <c r="B4494" s="111" t="s">
        <v>761</v>
      </c>
      <c r="C4494" s="112" t="s">
        <v>762</v>
      </c>
      <c r="D4494" s="21">
        <f t="shared" si="140"/>
        <v>0</v>
      </c>
      <c r="E4494" s="24">
        <f t="shared" si="141"/>
        <v>0</v>
      </c>
      <c r="F4494" s="104"/>
      <c r="G4494" s="104"/>
      <c r="H4494" s="113"/>
      <c r="I4494" s="113"/>
      <c r="J4494" s="31">
        <v>5694.86</v>
      </c>
      <c r="K4494" s="32">
        <v>0</v>
      </c>
      <c r="L4494" s="113">
        <v>0</v>
      </c>
      <c r="M4494" s="113">
        <v>0</v>
      </c>
      <c r="N4494" s="31">
        <v>0</v>
      </c>
      <c r="O4494" s="32">
        <v>0</v>
      </c>
      <c r="P4494" s="113">
        <v>0</v>
      </c>
      <c r="Q4494" s="113">
        <v>0</v>
      </c>
      <c r="R4494" s="31">
        <v>0</v>
      </c>
      <c r="S4494" s="32">
        <v>0</v>
      </c>
      <c r="T4494" s="113">
        <v>0</v>
      </c>
      <c r="U4494" s="113">
        <v>0</v>
      </c>
      <c r="V4494" s="31">
        <v>0</v>
      </c>
      <c r="W4494" s="32">
        <v>0</v>
      </c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1708</v>
      </c>
      <c r="B4495" s="111" t="s">
        <v>763</v>
      </c>
      <c r="C4495" s="112" t="s">
        <v>764</v>
      </c>
      <c r="D4495" s="21">
        <f t="shared" si="140"/>
        <v>0</v>
      </c>
      <c r="E4495" s="24">
        <f t="shared" si="141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1708</v>
      </c>
      <c r="B4496" s="111" t="s">
        <v>765</v>
      </c>
      <c r="C4496" s="112" t="s">
        <v>1672</v>
      </c>
      <c r="D4496" s="21">
        <f t="shared" si="140"/>
        <v>0</v>
      </c>
      <c r="E4496" s="24">
        <f t="shared" si="141"/>
        <v>0</v>
      </c>
      <c r="F4496" s="104"/>
      <c r="G4496" s="104"/>
      <c r="H4496" s="105"/>
      <c r="I4496" s="105"/>
      <c r="J4496" s="31"/>
      <c r="K4496" s="32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1708</v>
      </c>
      <c r="B4497" s="111" t="s">
        <v>766</v>
      </c>
      <c r="C4497" s="112" t="s">
        <v>767</v>
      </c>
      <c r="D4497" s="21">
        <f t="shared" si="140"/>
        <v>0</v>
      </c>
      <c r="E4497" s="24">
        <f t="shared" si="141"/>
        <v>0</v>
      </c>
      <c r="F4497" s="104"/>
      <c r="G4497" s="104"/>
      <c r="H4497" s="113"/>
      <c r="I4497" s="113"/>
      <c r="J4497" s="106"/>
      <c r="K4497" s="107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1708</v>
      </c>
      <c r="B4498" s="111" t="s">
        <v>768</v>
      </c>
      <c r="C4498" s="112" t="s">
        <v>1673</v>
      </c>
      <c r="D4498" s="21">
        <f t="shared" si="140"/>
        <v>0</v>
      </c>
      <c r="E4498" s="24">
        <f t="shared" si="141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1708</v>
      </c>
      <c r="B4499" s="111" t="s">
        <v>769</v>
      </c>
      <c r="C4499" s="112" t="s">
        <v>1674</v>
      </c>
      <c r="D4499" s="21">
        <f t="shared" si="140"/>
        <v>0</v>
      </c>
      <c r="E4499" s="24">
        <f t="shared" si="141"/>
        <v>500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>
        <v>0</v>
      </c>
      <c r="U4499" s="113">
        <v>500</v>
      </c>
      <c r="V4499" s="31">
        <v>0</v>
      </c>
      <c r="W4499" s="32">
        <v>0</v>
      </c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1708</v>
      </c>
      <c r="B4500" s="111" t="s">
        <v>770</v>
      </c>
      <c r="C4500" s="112" t="s">
        <v>771</v>
      </c>
      <c r="D4500" s="21">
        <f t="shared" si="140"/>
        <v>0</v>
      </c>
      <c r="E4500" s="24">
        <f t="shared" si="141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1708</v>
      </c>
      <c r="B4501" s="111" t="s">
        <v>772</v>
      </c>
      <c r="C4501" s="112" t="s">
        <v>1675</v>
      </c>
      <c r="D4501" s="21">
        <f t="shared" si="140"/>
        <v>0</v>
      </c>
      <c r="E4501" s="24">
        <f t="shared" si="141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1708</v>
      </c>
      <c r="B4502" s="111" t="s">
        <v>773</v>
      </c>
      <c r="C4502" s="112" t="s">
        <v>774</v>
      </c>
      <c r="D4502" s="21">
        <f t="shared" si="140"/>
        <v>0</v>
      </c>
      <c r="E4502" s="24">
        <f t="shared" si="141"/>
        <v>2000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1708</v>
      </c>
      <c r="B4503" s="111" t="s">
        <v>775</v>
      </c>
      <c r="C4503" s="112" t="s">
        <v>776</v>
      </c>
      <c r="D4503" s="21">
        <f t="shared" si="140"/>
        <v>0</v>
      </c>
      <c r="E4503" s="24">
        <f t="shared" si="141"/>
        <v>78000</v>
      </c>
      <c r="F4503" s="104">
        <v>0</v>
      </c>
      <c r="G4503" s="104">
        <v>2500</v>
      </c>
      <c r="H4503" s="105">
        <v>0</v>
      </c>
      <c r="I4503" s="105">
        <v>2000</v>
      </c>
      <c r="J4503" s="31">
        <v>0</v>
      </c>
      <c r="K4503" s="32">
        <v>2000</v>
      </c>
      <c r="L4503" s="105">
        <v>0</v>
      </c>
      <c r="M4503" s="105">
        <v>8500</v>
      </c>
      <c r="N4503" s="106">
        <v>0</v>
      </c>
      <c r="O4503" s="107">
        <v>42000</v>
      </c>
      <c r="P4503" s="113">
        <v>0</v>
      </c>
      <c r="Q4503" s="113">
        <v>11500</v>
      </c>
      <c r="R4503" s="106">
        <v>0</v>
      </c>
      <c r="S4503" s="107">
        <v>7000</v>
      </c>
      <c r="T4503" s="105">
        <v>0</v>
      </c>
      <c r="U4503" s="105">
        <v>1500</v>
      </c>
      <c r="V4503" s="106">
        <v>0</v>
      </c>
      <c r="W4503" s="107">
        <v>3000</v>
      </c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1708</v>
      </c>
      <c r="B4504" s="111" t="s">
        <v>777</v>
      </c>
      <c r="C4504" s="112" t="s">
        <v>778</v>
      </c>
      <c r="D4504" s="21">
        <f t="shared" si="140"/>
        <v>0</v>
      </c>
      <c r="E4504" s="24">
        <f t="shared" si="141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1708</v>
      </c>
      <c r="B4505" s="111" t="s">
        <v>779</v>
      </c>
      <c r="C4505" s="112" t="s">
        <v>780</v>
      </c>
      <c r="D4505" s="21">
        <f t="shared" si="140"/>
        <v>0</v>
      </c>
      <c r="E4505" s="24">
        <f t="shared" si="141"/>
        <v>0</v>
      </c>
      <c r="F4505" s="104"/>
      <c r="G4505" s="104"/>
      <c r="H4505" s="113"/>
      <c r="I4505" s="113"/>
      <c r="J4505" s="106"/>
      <c r="K4505" s="107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1708</v>
      </c>
      <c r="B4506" s="111" t="s">
        <v>781</v>
      </c>
      <c r="C4506" s="112" t="s">
        <v>782</v>
      </c>
      <c r="D4506" s="21">
        <f t="shared" si="140"/>
        <v>0</v>
      </c>
      <c r="E4506" s="24">
        <f t="shared" si="141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1708</v>
      </c>
      <c r="B4507" s="111" t="s">
        <v>783</v>
      </c>
      <c r="C4507" s="112" t="s">
        <v>784</v>
      </c>
      <c r="D4507" s="21">
        <f t="shared" si="140"/>
        <v>0</v>
      </c>
      <c r="E4507" s="24">
        <f t="shared" si="141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1708</v>
      </c>
      <c r="B4508" s="111" t="s">
        <v>785</v>
      </c>
      <c r="C4508" s="112" t="s">
        <v>786</v>
      </c>
      <c r="D4508" s="21">
        <f t="shared" si="140"/>
        <v>0</v>
      </c>
      <c r="E4508" s="24">
        <f t="shared" si="141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1708</v>
      </c>
      <c r="B4509" s="111" t="s">
        <v>787</v>
      </c>
      <c r="C4509" s="112" t="s">
        <v>788</v>
      </c>
      <c r="D4509" s="21">
        <f t="shared" si="140"/>
        <v>0</v>
      </c>
      <c r="E4509" s="24">
        <f t="shared" si="141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1708</v>
      </c>
      <c r="B4510" s="111" t="s">
        <v>789</v>
      </c>
      <c r="C4510" s="112" t="s">
        <v>790</v>
      </c>
      <c r="D4510" s="21">
        <f t="shared" si="140"/>
        <v>0</v>
      </c>
      <c r="E4510" s="24">
        <f t="shared" si="141"/>
        <v>0</v>
      </c>
      <c r="F4510" s="104"/>
      <c r="G4510" s="104"/>
      <c r="H4510" s="105"/>
      <c r="I4510" s="105"/>
      <c r="J4510" s="31"/>
      <c r="K4510" s="32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1708</v>
      </c>
      <c r="B4511" s="111" t="s">
        <v>791</v>
      </c>
      <c r="C4511" s="112" t="s">
        <v>792</v>
      </c>
      <c r="D4511" s="21">
        <f t="shared" si="140"/>
        <v>0</v>
      </c>
      <c r="E4511" s="24">
        <f t="shared" si="141"/>
        <v>8152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1708</v>
      </c>
      <c r="B4512" s="111" t="s">
        <v>793</v>
      </c>
      <c r="C4512" s="112" t="s">
        <v>794</v>
      </c>
      <c r="D4512" s="21">
        <f t="shared" si="140"/>
        <v>0</v>
      </c>
      <c r="E4512" s="24">
        <f t="shared" si="141"/>
        <v>82755</v>
      </c>
      <c r="F4512" s="104">
        <v>0</v>
      </c>
      <c r="G4512" s="104">
        <v>11390</v>
      </c>
      <c r="H4512" s="113">
        <v>0</v>
      </c>
      <c r="I4512" s="113">
        <v>12222</v>
      </c>
      <c r="J4512" s="106">
        <v>0</v>
      </c>
      <c r="K4512" s="107">
        <v>8152</v>
      </c>
      <c r="L4512" s="113">
        <v>0</v>
      </c>
      <c r="M4512" s="113">
        <v>9904</v>
      </c>
      <c r="N4512" s="31">
        <v>0</v>
      </c>
      <c r="O4512" s="32">
        <v>11451</v>
      </c>
      <c r="P4512" s="105">
        <v>0</v>
      </c>
      <c r="Q4512" s="105">
        <v>6017</v>
      </c>
      <c r="R4512" s="31">
        <v>0</v>
      </c>
      <c r="S4512" s="32">
        <v>9106</v>
      </c>
      <c r="T4512" s="113">
        <v>0</v>
      </c>
      <c r="U4512" s="113">
        <v>8163</v>
      </c>
      <c r="V4512" s="31">
        <v>0</v>
      </c>
      <c r="W4512" s="32">
        <v>14502</v>
      </c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1708</v>
      </c>
      <c r="B4513" s="111" t="s">
        <v>795</v>
      </c>
      <c r="C4513" s="112" t="s">
        <v>796</v>
      </c>
      <c r="D4513" s="21">
        <f t="shared" si="140"/>
        <v>8152</v>
      </c>
      <c r="E4513" s="24">
        <f t="shared" si="141"/>
        <v>72028</v>
      </c>
      <c r="F4513" s="104">
        <v>0</v>
      </c>
      <c r="G4513" s="104">
        <v>21302</v>
      </c>
      <c r="H4513" s="113">
        <v>0</v>
      </c>
      <c r="I4513" s="113">
        <v>0</v>
      </c>
      <c r="J4513" s="31">
        <v>0</v>
      </c>
      <c r="K4513" s="32">
        <v>0</v>
      </c>
      <c r="L4513" s="113">
        <v>0</v>
      </c>
      <c r="M4513" s="113">
        <v>8073</v>
      </c>
      <c r="N4513" s="31">
        <v>0</v>
      </c>
      <c r="O4513" s="32">
        <v>5453</v>
      </c>
      <c r="P4513" s="113">
        <v>0</v>
      </c>
      <c r="Q4513" s="113">
        <v>26740</v>
      </c>
      <c r="R4513" s="31">
        <v>0</v>
      </c>
      <c r="S4513" s="32">
        <v>2411</v>
      </c>
      <c r="T4513" s="113">
        <v>0</v>
      </c>
      <c r="U4513" s="113">
        <v>8049</v>
      </c>
      <c r="V4513" s="31">
        <v>0</v>
      </c>
      <c r="W4513" s="32">
        <v>0</v>
      </c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1708</v>
      </c>
      <c r="B4514" s="111" t="s">
        <v>797</v>
      </c>
      <c r="C4514" s="112" t="s">
        <v>798</v>
      </c>
      <c r="D4514" s="21">
        <f t="shared" si="140"/>
        <v>44257.11</v>
      </c>
      <c r="E4514" s="24">
        <f t="shared" si="141"/>
        <v>31764</v>
      </c>
      <c r="F4514" s="104">
        <v>11390</v>
      </c>
      <c r="G4514" s="104">
        <v>0</v>
      </c>
      <c r="H4514" s="113">
        <v>12222</v>
      </c>
      <c r="I4514" s="113">
        <v>0</v>
      </c>
      <c r="J4514" s="31">
        <v>8152</v>
      </c>
      <c r="K4514" s="32">
        <v>0</v>
      </c>
      <c r="L4514" s="113">
        <v>0</v>
      </c>
      <c r="M4514" s="113">
        <v>31764</v>
      </c>
      <c r="N4514" s="31"/>
      <c r="O4514" s="32"/>
      <c r="P4514" s="113"/>
      <c r="Q4514" s="113"/>
      <c r="R4514" s="31"/>
      <c r="S4514" s="32"/>
      <c r="T4514" s="113">
        <v>6143.11</v>
      </c>
      <c r="U4514" s="113">
        <v>0</v>
      </c>
      <c r="V4514" s="31">
        <v>14502</v>
      </c>
      <c r="W4514" s="32">
        <v>0</v>
      </c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1708</v>
      </c>
      <c r="B4515" s="111" t="s">
        <v>799</v>
      </c>
      <c r="C4515" s="112" t="s">
        <v>800</v>
      </c>
      <c r="D4515" s="21">
        <f t="shared" si="140"/>
        <v>70261.89</v>
      </c>
      <c r="E4515" s="24">
        <f t="shared" si="141"/>
        <v>70261.89</v>
      </c>
      <c r="F4515" s="104"/>
      <c r="G4515" s="104"/>
      <c r="H4515" s="113"/>
      <c r="I4515" s="113"/>
      <c r="J4515" s="31"/>
      <c r="K4515" s="32"/>
      <c r="L4515" s="113">
        <v>41668</v>
      </c>
      <c r="M4515" s="113">
        <v>70261.89</v>
      </c>
      <c r="N4515" s="31">
        <v>11451</v>
      </c>
      <c r="O4515" s="32">
        <v>0</v>
      </c>
      <c r="P4515" s="113">
        <v>6017</v>
      </c>
      <c r="Q4515" s="113">
        <v>0</v>
      </c>
      <c r="R4515" s="31">
        <v>9106</v>
      </c>
      <c r="S4515" s="32">
        <v>0</v>
      </c>
      <c r="T4515" s="113">
        <v>2019.89</v>
      </c>
      <c r="U4515" s="113">
        <v>0</v>
      </c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1708</v>
      </c>
      <c r="B4516" s="111" t="s">
        <v>801</v>
      </c>
      <c r="C4516" s="112" t="s">
        <v>802</v>
      </c>
      <c r="D4516" s="21">
        <f t="shared" si="140"/>
        <v>0</v>
      </c>
      <c r="E4516" s="24">
        <f t="shared" si="141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1708</v>
      </c>
      <c r="B4517" s="111" t="s">
        <v>803</v>
      </c>
      <c r="C4517" s="112" t="s">
        <v>804</v>
      </c>
      <c r="D4517" s="21">
        <f t="shared" si="140"/>
        <v>0</v>
      </c>
      <c r="E4517" s="24">
        <f t="shared" si="141"/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1708</v>
      </c>
      <c r="B4518" s="111" t="s">
        <v>805</v>
      </c>
      <c r="C4518" s="112" t="s">
        <v>806</v>
      </c>
      <c r="D4518" s="21">
        <f t="shared" si="140"/>
        <v>0</v>
      </c>
      <c r="E4518" s="24">
        <f t="shared" si="141"/>
        <v>33600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1708</v>
      </c>
      <c r="B4519" s="111" t="s">
        <v>807</v>
      </c>
      <c r="C4519" s="112" t="s">
        <v>808</v>
      </c>
      <c r="D4519" s="21">
        <f t="shared" si="140"/>
        <v>0</v>
      </c>
      <c r="E4519" s="24">
        <f t="shared" si="141"/>
        <v>249000</v>
      </c>
      <c r="F4519" s="104">
        <v>0</v>
      </c>
      <c r="G4519" s="104">
        <v>11100</v>
      </c>
      <c r="H4519" s="113">
        <v>0</v>
      </c>
      <c r="I4519" s="113">
        <v>0</v>
      </c>
      <c r="J4519" s="31">
        <v>0</v>
      </c>
      <c r="K4519" s="32">
        <v>33600</v>
      </c>
      <c r="L4519" s="113">
        <v>0</v>
      </c>
      <c r="M4519" s="113">
        <v>22200</v>
      </c>
      <c r="N4519" s="31">
        <v>0</v>
      </c>
      <c r="O4519" s="32">
        <v>11100</v>
      </c>
      <c r="P4519" s="113">
        <v>0</v>
      </c>
      <c r="Q4519" s="113">
        <v>36000</v>
      </c>
      <c r="R4519" s="31">
        <v>0</v>
      </c>
      <c r="S4519" s="32">
        <v>7200</v>
      </c>
      <c r="T4519" s="113">
        <v>0</v>
      </c>
      <c r="U4519" s="113">
        <v>7200</v>
      </c>
      <c r="V4519" s="31">
        <v>0</v>
      </c>
      <c r="W4519" s="32">
        <v>154200</v>
      </c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1708</v>
      </c>
      <c r="B4520" s="111" t="s">
        <v>809</v>
      </c>
      <c r="C4520" s="112" t="s">
        <v>1676</v>
      </c>
      <c r="D4520" s="21">
        <f t="shared" si="140"/>
        <v>0</v>
      </c>
      <c r="E4520" s="24">
        <f t="shared" si="14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1708</v>
      </c>
      <c r="B4521" s="111" t="s">
        <v>810</v>
      </c>
      <c r="C4521" s="112" t="s">
        <v>811</v>
      </c>
      <c r="D4521" s="21">
        <f t="shared" si="140"/>
        <v>0</v>
      </c>
      <c r="E4521" s="24">
        <f t="shared" si="14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1708</v>
      </c>
      <c r="B4522" s="111" t="s">
        <v>812</v>
      </c>
      <c r="C4522" s="112" t="s">
        <v>813</v>
      </c>
      <c r="D4522" s="21">
        <f t="shared" si="140"/>
        <v>0</v>
      </c>
      <c r="E4522" s="24">
        <f t="shared" si="141"/>
        <v>35111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1708</v>
      </c>
      <c r="B4523" s="111" t="s">
        <v>814</v>
      </c>
      <c r="C4523" s="112" t="s">
        <v>815</v>
      </c>
      <c r="D4523" s="21">
        <f t="shared" si="140"/>
        <v>183153</v>
      </c>
      <c r="E4523" s="24">
        <f t="shared" si="141"/>
        <v>211079.13999999998</v>
      </c>
      <c r="F4523" s="104">
        <v>0</v>
      </c>
      <c r="G4523" s="104">
        <v>113755</v>
      </c>
      <c r="H4523" s="113">
        <v>0</v>
      </c>
      <c r="I4523" s="113">
        <v>12163</v>
      </c>
      <c r="J4523" s="31">
        <v>0</v>
      </c>
      <c r="K4523" s="32">
        <v>35111</v>
      </c>
      <c r="L4523" s="113">
        <v>0</v>
      </c>
      <c r="M4523" s="113">
        <v>2551.15</v>
      </c>
      <c r="N4523" s="31">
        <v>56105</v>
      </c>
      <c r="O4523" s="32">
        <v>1978.5</v>
      </c>
      <c r="P4523" s="113">
        <v>68868</v>
      </c>
      <c r="Q4523" s="113">
        <v>17600</v>
      </c>
      <c r="R4523" s="31">
        <v>0</v>
      </c>
      <c r="S4523" s="32">
        <v>31000</v>
      </c>
      <c r="T4523" s="113">
        <v>58180</v>
      </c>
      <c r="U4523" s="113">
        <v>5000</v>
      </c>
      <c r="V4523" s="31">
        <v>0</v>
      </c>
      <c r="W4523" s="32">
        <v>17044</v>
      </c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1708</v>
      </c>
      <c r="B4524" s="111" t="s">
        <v>816</v>
      </c>
      <c r="C4524" s="112" t="s">
        <v>817</v>
      </c>
      <c r="D4524" s="21">
        <f t="shared" si="140"/>
        <v>0</v>
      </c>
      <c r="E4524" s="24">
        <f t="shared" si="141"/>
        <v>318052.92</v>
      </c>
      <c r="F4524" s="104">
        <v>0</v>
      </c>
      <c r="G4524" s="104">
        <v>9987.49</v>
      </c>
      <c r="H4524" s="105">
        <v>0</v>
      </c>
      <c r="I4524" s="105">
        <v>9987.49</v>
      </c>
      <c r="J4524" s="31">
        <v>0</v>
      </c>
      <c r="K4524" s="32">
        <v>9987.49</v>
      </c>
      <c r="L4524" s="105">
        <v>0</v>
      </c>
      <c r="M4524" s="105">
        <v>9987.49</v>
      </c>
      <c r="N4524" s="106">
        <v>0</v>
      </c>
      <c r="O4524" s="107">
        <v>66092.490000000005</v>
      </c>
      <c r="P4524" s="113">
        <v>0</v>
      </c>
      <c r="Q4524" s="113">
        <v>78855.490000000005</v>
      </c>
      <c r="R4524" s="106">
        <v>0</v>
      </c>
      <c r="S4524" s="107">
        <v>9987.49</v>
      </c>
      <c r="T4524" s="105">
        <v>0</v>
      </c>
      <c r="U4524" s="105">
        <v>68167.490000000005</v>
      </c>
      <c r="V4524" s="106">
        <v>0</v>
      </c>
      <c r="W4524" s="107">
        <v>64987.49</v>
      </c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1708</v>
      </c>
      <c r="B4525" s="111" t="s">
        <v>818</v>
      </c>
      <c r="C4525" s="112" t="s">
        <v>819</v>
      </c>
      <c r="D4525" s="21">
        <f t="shared" si="140"/>
        <v>0</v>
      </c>
      <c r="E4525" s="24">
        <f t="shared" si="141"/>
        <v>0</v>
      </c>
      <c r="F4525" s="104"/>
      <c r="G4525" s="104"/>
      <c r="H4525" s="113"/>
      <c r="I4525" s="113"/>
      <c r="J4525" s="106"/>
      <c r="K4525" s="107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1708</v>
      </c>
      <c r="B4526" s="111" t="s">
        <v>820</v>
      </c>
      <c r="C4526" s="112" t="s">
        <v>821</v>
      </c>
      <c r="D4526" s="21">
        <f t="shared" si="140"/>
        <v>0</v>
      </c>
      <c r="E4526" s="24">
        <f t="shared" si="141"/>
        <v>31100.51</v>
      </c>
      <c r="F4526" s="104"/>
      <c r="G4526" s="104"/>
      <c r="H4526" s="105"/>
      <c r="I4526" s="105"/>
      <c r="J4526" s="31"/>
      <c r="K4526" s="32"/>
      <c r="L4526" s="105">
        <v>0</v>
      </c>
      <c r="M4526" s="105">
        <v>1933.17</v>
      </c>
      <c r="N4526" s="106">
        <v>0</v>
      </c>
      <c r="O4526" s="107">
        <v>0</v>
      </c>
      <c r="P4526" s="113">
        <v>0</v>
      </c>
      <c r="Q4526" s="113">
        <v>25989.22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3178.12</v>
      </c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1708</v>
      </c>
      <c r="B4527" s="111" t="s">
        <v>822</v>
      </c>
      <c r="C4527" s="112" t="s">
        <v>599</v>
      </c>
      <c r="D4527" s="21">
        <f t="shared" si="140"/>
        <v>0</v>
      </c>
      <c r="E4527" s="24">
        <f t="shared" si="141"/>
        <v>0</v>
      </c>
      <c r="F4527" s="104"/>
      <c r="G4527" s="104"/>
      <c r="H4527" s="113"/>
      <c r="I4527" s="113"/>
      <c r="J4527" s="106"/>
      <c r="K4527" s="107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1708</v>
      </c>
      <c r="B4528" s="111" t="s">
        <v>823</v>
      </c>
      <c r="C4528" s="112" t="s">
        <v>601</v>
      </c>
      <c r="D4528" s="21">
        <f t="shared" si="140"/>
        <v>0</v>
      </c>
      <c r="E4528" s="24">
        <f t="shared" si="141"/>
        <v>2100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>
        <v>0</v>
      </c>
      <c r="Q4528" s="113">
        <v>2100</v>
      </c>
      <c r="R4528" s="31">
        <v>0</v>
      </c>
      <c r="S4528" s="32">
        <v>0</v>
      </c>
      <c r="T4528" s="113">
        <v>0</v>
      </c>
      <c r="U4528" s="113">
        <v>0</v>
      </c>
      <c r="V4528" s="31">
        <v>0</v>
      </c>
      <c r="W4528" s="32">
        <v>0</v>
      </c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1708</v>
      </c>
      <c r="B4529" s="111" t="s">
        <v>824</v>
      </c>
      <c r="C4529" s="112" t="s">
        <v>825</v>
      </c>
      <c r="D4529" s="21">
        <f t="shared" si="140"/>
        <v>0</v>
      </c>
      <c r="E4529" s="24">
        <f t="shared" si="141"/>
        <v>2317085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1708</v>
      </c>
      <c r="B4530" s="111" t="s">
        <v>826</v>
      </c>
      <c r="C4530" s="112" t="s">
        <v>827</v>
      </c>
      <c r="D4530" s="21">
        <f t="shared" si="140"/>
        <v>0</v>
      </c>
      <c r="E4530" s="24">
        <f t="shared" si="141"/>
        <v>19018513.66</v>
      </c>
      <c r="F4530" s="104">
        <v>0</v>
      </c>
      <c r="G4530" s="104">
        <v>2370295</v>
      </c>
      <c r="H4530" s="113">
        <v>0</v>
      </c>
      <c r="I4530" s="113">
        <v>2340215</v>
      </c>
      <c r="J4530" s="31">
        <v>0</v>
      </c>
      <c r="K4530" s="32">
        <v>2317085</v>
      </c>
      <c r="L4530" s="113">
        <v>0</v>
      </c>
      <c r="M4530" s="113">
        <v>2382828.66</v>
      </c>
      <c r="N4530" s="31">
        <v>0</v>
      </c>
      <c r="O4530" s="32">
        <v>2387570</v>
      </c>
      <c r="P4530" s="113">
        <v>0</v>
      </c>
      <c r="Q4530" s="113">
        <v>2343605</v>
      </c>
      <c r="R4530" s="31">
        <v>0</v>
      </c>
      <c r="S4530" s="32">
        <v>2343500</v>
      </c>
      <c r="T4530" s="113">
        <v>0</v>
      </c>
      <c r="U4530" s="113">
        <v>2343500</v>
      </c>
      <c r="V4530" s="31">
        <v>0</v>
      </c>
      <c r="W4530" s="32">
        <v>2507000</v>
      </c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1708</v>
      </c>
      <c r="B4531" s="111" t="s">
        <v>828</v>
      </c>
      <c r="C4531" s="112" t="s">
        <v>829</v>
      </c>
      <c r="D4531" s="21">
        <f t="shared" si="140"/>
        <v>0</v>
      </c>
      <c r="E4531" s="24">
        <f t="shared" si="14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1708</v>
      </c>
      <c r="B4532" s="111" t="s">
        <v>830</v>
      </c>
      <c r="C4532" s="112" t="s">
        <v>831</v>
      </c>
      <c r="D4532" s="21">
        <f t="shared" si="140"/>
        <v>0</v>
      </c>
      <c r="E4532" s="24">
        <f t="shared" si="14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1708</v>
      </c>
      <c r="B4533" s="111" t="s">
        <v>832</v>
      </c>
      <c r="C4533" s="112" t="s">
        <v>833</v>
      </c>
      <c r="D4533" s="21">
        <f t="shared" si="140"/>
        <v>0</v>
      </c>
      <c r="E4533" s="24">
        <f t="shared" si="14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1708</v>
      </c>
      <c r="B4534" s="111" t="s">
        <v>834</v>
      </c>
      <c r="C4534" s="112" t="s">
        <v>835</v>
      </c>
      <c r="D4534" s="21">
        <f t="shared" si="140"/>
        <v>0</v>
      </c>
      <c r="E4534" s="24">
        <f t="shared" si="141"/>
        <v>68420.800000000003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1708</v>
      </c>
      <c r="B4535" s="111" t="s">
        <v>836</v>
      </c>
      <c r="C4535" s="112" t="s">
        <v>837</v>
      </c>
      <c r="D4535" s="21">
        <f t="shared" si="140"/>
        <v>0</v>
      </c>
      <c r="E4535" s="24">
        <f t="shared" si="141"/>
        <v>545013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31">
        <v>0</v>
      </c>
      <c r="K4535" s="32">
        <v>68420.800000000003</v>
      </c>
      <c r="L4535" s="105">
        <v>0</v>
      </c>
      <c r="M4535" s="105">
        <v>68606.8</v>
      </c>
      <c r="N4535" s="106">
        <v>0</v>
      </c>
      <c r="O4535" s="107">
        <v>68467.3</v>
      </c>
      <c r="P4535" s="113">
        <v>0</v>
      </c>
      <c r="Q4535" s="113">
        <v>66438.8</v>
      </c>
      <c r="R4535" s="106">
        <v>0</v>
      </c>
      <c r="S4535" s="107">
        <v>66438.8</v>
      </c>
      <c r="T4535" s="105">
        <v>0</v>
      </c>
      <c r="U4535" s="105">
        <v>66438.8</v>
      </c>
      <c r="V4535" s="106">
        <v>0</v>
      </c>
      <c r="W4535" s="107">
        <v>71780.899999999994</v>
      </c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1708</v>
      </c>
      <c r="B4536" s="111" t="s">
        <v>838</v>
      </c>
      <c r="C4536" s="112" t="s">
        <v>839</v>
      </c>
      <c r="D4536" s="21">
        <f t="shared" si="140"/>
        <v>0</v>
      </c>
      <c r="E4536" s="24">
        <f t="shared" si="141"/>
        <v>0</v>
      </c>
      <c r="F4536" s="104"/>
      <c r="G4536" s="104"/>
      <c r="H4536" s="113"/>
      <c r="I4536" s="113"/>
      <c r="J4536" s="106"/>
      <c r="K4536" s="107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1708</v>
      </c>
      <c r="B4537" s="111" t="s">
        <v>1608</v>
      </c>
      <c r="C4537" s="112" t="s">
        <v>1609</v>
      </c>
      <c r="D4537" s="21">
        <f t="shared" si="140"/>
        <v>0</v>
      </c>
      <c r="E4537" s="24">
        <f t="shared" si="141"/>
        <v>0</v>
      </c>
      <c r="F4537" s="104"/>
      <c r="G4537" s="104"/>
      <c r="H4537" s="105"/>
      <c r="I4537" s="105"/>
      <c r="J4537" s="31"/>
      <c r="K4537" s="32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1708</v>
      </c>
      <c r="B4538" s="111" t="s">
        <v>840</v>
      </c>
      <c r="C4538" s="112" t="s">
        <v>841</v>
      </c>
      <c r="D4538" s="21">
        <f t="shared" si="140"/>
        <v>0</v>
      </c>
      <c r="E4538" s="24">
        <f t="shared" si="141"/>
        <v>0</v>
      </c>
      <c r="F4538" s="104"/>
      <c r="G4538" s="104"/>
      <c r="H4538" s="113"/>
      <c r="I4538" s="113"/>
      <c r="J4538" s="106"/>
      <c r="K4538" s="107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1708</v>
      </c>
      <c r="B4539" s="111" t="s">
        <v>842</v>
      </c>
      <c r="C4539" s="112" t="s">
        <v>843</v>
      </c>
      <c r="D4539" s="21">
        <f t="shared" si="140"/>
        <v>0</v>
      </c>
      <c r="E4539" s="24">
        <f t="shared" si="141"/>
        <v>0</v>
      </c>
      <c r="F4539" s="104"/>
      <c r="G4539" s="104"/>
      <c r="H4539" s="105"/>
      <c r="I4539" s="105"/>
      <c r="J4539" s="31"/>
      <c r="K4539" s="32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1708</v>
      </c>
      <c r="B4540" s="111" t="s">
        <v>844</v>
      </c>
      <c r="C4540" s="112" t="s">
        <v>845</v>
      </c>
      <c r="D4540" s="21">
        <f t="shared" si="140"/>
        <v>0</v>
      </c>
      <c r="E4540" s="24">
        <f t="shared" si="14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1708</v>
      </c>
      <c r="B4541" s="111" t="s">
        <v>846</v>
      </c>
      <c r="C4541" s="112" t="s">
        <v>847</v>
      </c>
      <c r="D4541" s="21">
        <f t="shared" si="140"/>
        <v>0</v>
      </c>
      <c r="E4541" s="24">
        <f t="shared" si="14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1708</v>
      </c>
      <c r="B4542" s="111" t="s">
        <v>848</v>
      </c>
      <c r="C4542" s="112" t="s">
        <v>849</v>
      </c>
      <c r="D4542" s="21">
        <f t="shared" si="140"/>
        <v>0</v>
      </c>
      <c r="E4542" s="24">
        <f t="shared" si="141"/>
        <v>0</v>
      </c>
      <c r="F4542" s="104"/>
      <c r="G4542" s="104"/>
      <c r="H4542" s="113"/>
      <c r="I4542" s="113"/>
      <c r="J4542" s="106"/>
      <c r="K4542" s="107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1708</v>
      </c>
      <c r="B4543" s="111" t="s">
        <v>850</v>
      </c>
      <c r="C4543" s="112" t="s">
        <v>851</v>
      </c>
      <c r="D4543" s="21">
        <f t="shared" si="140"/>
        <v>0</v>
      </c>
      <c r="E4543" s="24">
        <f t="shared" si="14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1708</v>
      </c>
      <c r="B4544" s="111" t="s">
        <v>852</v>
      </c>
      <c r="C4544" s="112" t="s">
        <v>853</v>
      </c>
      <c r="D4544" s="21">
        <f t="shared" si="140"/>
        <v>0</v>
      </c>
      <c r="E4544" s="24">
        <f t="shared" si="141"/>
        <v>220</v>
      </c>
      <c r="F4544" s="104"/>
      <c r="G4544" s="104"/>
      <c r="H4544" s="113"/>
      <c r="I4544" s="113"/>
      <c r="J4544" s="31"/>
      <c r="K4544" s="32"/>
      <c r="L4544" s="113"/>
      <c r="M4544" s="113"/>
      <c r="N4544" s="31">
        <v>0</v>
      </c>
      <c r="O4544" s="32">
        <v>220</v>
      </c>
      <c r="P4544" s="113">
        <v>0</v>
      </c>
      <c r="Q4544" s="113">
        <v>0</v>
      </c>
      <c r="R4544" s="31">
        <v>0</v>
      </c>
      <c r="S4544" s="32">
        <v>0</v>
      </c>
      <c r="T4544" s="113">
        <v>0</v>
      </c>
      <c r="U4544" s="113">
        <v>0</v>
      </c>
      <c r="V4544" s="31">
        <v>0</v>
      </c>
      <c r="W4544" s="32">
        <v>0</v>
      </c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1708</v>
      </c>
      <c r="B4545" s="111" t="s">
        <v>854</v>
      </c>
      <c r="C4545" s="112" t="s">
        <v>855</v>
      </c>
      <c r="D4545" s="21">
        <f t="shared" si="140"/>
        <v>0</v>
      </c>
      <c r="E4545" s="24">
        <f t="shared" si="14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1708</v>
      </c>
      <c r="B4546" s="111" t="s">
        <v>856</v>
      </c>
      <c r="C4546" s="112" t="s">
        <v>857</v>
      </c>
      <c r="D4546" s="21">
        <f t="shared" si="140"/>
        <v>0</v>
      </c>
      <c r="E4546" s="24">
        <f t="shared" si="141"/>
        <v>0</v>
      </c>
      <c r="F4546" s="104"/>
      <c r="G4546" s="104"/>
      <c r="H4546" s="105"/>
      <c r="I4546" s="105"/>
      <c r="J4546" s="31"/>
      <c r="K4546" s="32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1708</v>
      </c>
      <c r="B4547" s="111" t="s">
        <v>858</v>
      </c>
      <c r="C4547" s="112" t="s">
        <v>859</v>
      </c>
      <c r="D4547" s="21">
        <f t="shared" ref="D4547:D4610" si="142">F4547+H4547+J4548+L4547+N4547+P4547+R4547+T4547+V4547+X4547+Z4547+AB4547</f>
        <v>0</v>
      </c>
      <c r="E4547" s="24">
        <f t="shared" ref="E4547:E4610" si="143">G4547+I4547+K4548+M4547+O4547+Q4547+S4547+U4547+W4547+Y4547+AA4547+AC4547</f>
        <v>5550</v>
      </c>
      <c r="F4547" s="104"/>
      <c r="G4547" s="104"/>
      <c r="H4547" s="113"/>
      <c r="I4547" s="113"/>
      <c r="J4547" s="106"/>
      <c r="K4547" s="107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1708</v>
      </c>
      <c r="B4548" s="111" t="s">
        <v>860</v>
      </c>
      <c r="C4548" s="112" t="s">
        <v>861</v>
      </c>
      <c r="D4548" s="21">
        <f t="shared" si="142"/>
        <v>0</v>
      </c>
      <c r="E4548" s="24">
        <f t="shared" si="143"/>
        <v>66480</v>
      </c>
      <c r="F4548" s="104">
        <v>0</v>
      </c>
      <c r="G4548" s="104">
        <v>3850</v>
      </c>
      <c r="H4548" s="113">
        <v>0</v>
      </c>
      <c r="I4548" s="113">
        <v>6150</v>
      </c>
      <c r="J4548" s="31">
        <v>0</v>
      </c>
      <c r="K4548" s="32">
        <v>5550</v>
      </c>
      <c r="L4548" s="113">
        <v>0</v>
      </c>
      <c r="M4548" s="113">
        <v>5200</v>
      </c>
      <c r="N4548" s="31">
        <v>0</v>
      </c>
      <c r="O4548" s="32">
        <v>7850</v>
      </c>
      <c r="P4548" s="113">
        <v>0</v>
      </c>
      <c r="Q4548" s="113">
        <v>21400</v>
      </c>
      <c r="R4548" s="31">
        <v>0</v>
      </c>
      <c r="S4548" s="32">
        <v>5600</v>
      </c>
      <c r="T4548" s="113">
        <v>0</v>
      </c>
      <c r="U4548" s="113">
        <v>5450</v>
      </c>
      <c r="V4548" s="31">
        <v>0</v>
      </c>
      <c r="W4548" s="32">
        <v>10980</v>
      </c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1708</v>
      </c>
      <c r="B4549" s="111" t="s">
        <v>862</v>
      </c>
      <c r="C4549" s="112" t="s">
        <v>863</v>
      </c>
      <c r="D4549" s="21">
        <f t="shared" si="142"/>
        <v>0</v>
      </c>
      <c r="E4549" s="24">
        <f t="shared" si="143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1708</v>
      </c>
      <c r="B4550" s="111" t="s">
        <v>864</v>
      </c>
      <c r="C4550" s="112" t="s">
        <v>865</v>
      </c>
      <c r="D4550" s="21">
        <f t="shared" si="142"/>
        <v>0</v>
      </c>
      <c r="E4550" s="24">
        <f t="shared" si="143"/>
        <v>3400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1708</v>
      </c>
      <c r="B4551" s="111" t="s">
        <v>866</v>
      </c>
      <c r="C4551" s="112" t="s">
        <v>867</v>
      </c>
      <c r="D4551" s="21">
        <f t="shared" si="142"/>
        <v>0</v>
      </c>
      <c r="E4551" s="24">
        <f t="shared" si="143"/>
        <v>4500</v>
      </c>
      <c r="F4551" s="104">
        <v>0</v>
      </c>
      <c r="G4551" s="104">
        <v>1200</v>
      </c>
      <c r="H4551" s="113">
        <v>0</v>
      </c>
      <c r="I4551" s="113">
        <v>1800</v>
      </c>
      <c r="J4551" s="31">
        <v>0</v>
      </c>
      <c r="K4551" s="32">
        <v>3400</v>
      </c>
      <c r="L4551" s="113">
        <v>0</v>
      </c>
      <c r="M4551" s="113">
        <v>300</v>
      </c>
      <c r="N4551" s="31">
        <v>0</v>
      </c>
      <c r="O4551" s="32">
        <v>0</v>
      </c>
      <c r="P4551" s="113">
        <v>0</v>
      </c>
      <c r="Q4551" s="113">
        <v>600</v>
      </c>
      <c r="R4551" s="31">
        <v>0</v>
      </c>
      <c r="S4551" s="32">
        <v>300</v>
      </c>
      <c r="T4551" s="113">
        <v>0</v>
      </c>
      <c r="U4551" s="113">
        <v>300</v>
      </c>
      <c r="V4551" s="31">
        <v>0</v>
      </c>
      <c r="W4551" s="32">
        <v>0</v>
      </c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1708</v>
      </c>
      <c r="B4552" s="111" t="s">
        <v>868</v>
      </c>
      <c r="C4552" s="112" t="s">
        <v>869</v>
      </c>
      <c r="D4552" s="21">
        <f t="shared" si="142"/>
        <v>0</v>
      </c>
      <c r="E4552" s="24">
        <f t="shared" si="143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1708</v>
      </c>
      <c r="B4553" s="111" t="s">
        <v>870</v>
      </c>
      <c r="C4553" s="112" t="s">
        <v>1677</v>
      </c>
      <c r="D4553" s="21">
        <f t="shared" si="142"/>
        <v>0</v>
      </c>
      <c r="E4553" s="24">
        <f t="shared" si="143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1708</v>
      </c>
      <c r="B4554" s="111" t="s">
        <v>871</v>
      </c>
      <c r="C4554" s="112" t="s">
        <v>872</v>
      </c>
      <c r="D4554" s="21">
        <f t="shared" si="142"/>
        <v>0</v>
      </c>
      <c r="E4554" s="24">
        <f t="shared" si="143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1708</v>
      </c>
      <c r="B4555" s="111" t="s">
        <v>873</v>
      </c>
      <c r="C4555" s="112" t="s">
        <v>1678</v>
      </c>
      <c r="D4555" s="21">
        <f t="shared" si="142"/>
        <v>0</v>
      </c>
      <c r="E4555" s="24">
        <f t="shared" si="143"/>
        <v>389600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>
        <v>0</v>
      </c>
      <c r="W4555" s="32">
        <v>389600</v>
      </c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1708</v>
      </c>
      <c r="B4556" s="111" t="s">
        <v>874</v>
      </c>
      <c r="C4556" s="112" t="s">
        <v>875</v>
      </c>
      <c r="D4556" s="21">
        <f t="shared" si="142"/>
        <v>0</v>
      </c>
      <c r="E4556" s="24">
        <f t="shared" si="143"/>
        <v>48500</v>
      </c>
      <c r="F4556" s="104"/>
      <c r="G4556" s="104"/>
      <c r="H4556" s="113"/>
      <c r="I4556" s="113"/>
      <c r="J4556" s="31"/>
      <c r="K4556" s="32"/>
      <c r="L4556" s="113"/>
      <c r="M4556" s="113"/>
      <c r="N4556" s="31">
        <v>0</v>
      </c>
      <c r="O4556" s="32">
        <v>38500</v>
      </c>
      <c r="P4556" s="113">
        <v>0</v>
      </c>
      <c r="Q4556" s="113">
        <v>0</v>
      </c>
      <c r="R4556" s="31">
        <v>0</v>
      </c>
      <c r="S4556" s="32">
        <v>0</v>
      </c>
      <c r="T4556" s="113">
        <v>0</v>
      </c>
      <c r="U4556" s="113">
        <v>10000</v>
      </c>
      <c r="V4556" s="31">
        <v>0</v>
      </c>
      <c r="W4556" s="32">
        <v>0</v>
      </c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1708</v>
      </c>
      <c r="B4557" s="111" t="s">
        <v>876</v>
      </c>
      <c r="C4557" s="112" t="s">
        <v>1679</v>
      </c>
      <c r="D4557" s="21">
        <f t="shared" si="142"/>
        <v>0</v>
      </c>
      <c r="E4557" s="24">
        <f t="shared" si="143"/>
        <v>1500</v>
      </c>
      <c r="F4557" s="104"/>
      <c r="G4557" s="104"/>
      <c r="H4557" s="105"/>
      <c r="I4557" s="105"/>
      <c r="J4557" s="31"/>
      <c r="K4557" s="32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1708</v>
      </c>
      <c r="B4558" s="111" t="s">
        <v>877</v>
      </c>
      <c r="C4558" s="112" t="s">
        <v>878</v>
      </c>
      <c r="D4558" s="21">
        <f t="shared" si="142"/>
        <v>0</v>
      </c>
      <c r="E4558" s="24">
        <f t="shared" si="143"/>
        <v>1329988.31</v>
      </c>
      <c r="F4558" s="104"/>
      <c r="G4558" s="104"/>
      <c r="H4558" s="113">
        <v>0</v>
      </c>
      <c r="I4558" s="113">
        <v>1200</v>
      </c>
      <c r="J4558" s="106">
        <v>0</v>
      </c>
      <c r="K4558" s="107">
        <v>1500</v>
      </c>
      <c r="L4558" s="113">
        <v>0</v>
      </c>
      <c r="M4558" s="113">
        <v>80900</v>
      </c>
      <c r="N4558" s="31">
        <v>0</v>
      </c>
      <c r="O4558" s="32">
        <v>806650</v>
      </c>
      <c r="P4558" s="105">
        <v>0</v>
      </c>
      <c r="Q4558" s="105">
        <v>80150</v>
      </c>
      <c r="R4558" s="31">
        <v>0</v>
      </c>
      <c r="S4558" s="32">
        <v>1500</v>
      </c>
      <c r="T4558" s="113">
        <v>0</v>
      </c>
      <c r="U4558" s="113">
        <v>160750</v>
      </c>
      <c r="V4558" s="31">
        <v>0</v>
      </c>
      <c r="W4558" s="32">
        <v>198838.31</v>
      </c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1708</v>
      </c>
      <c r="B4559" s="111" t="s">
        <v>879</v>
      </c>
      <c r="C4559" s="112" t="s">
        <v>1680</v>
      </c>
      <c r="D4559" s="21">
        <f t="shared" si="142"/>
        <v>0</v>
      </c>
      <c r="E4559" s="24">
        <f t="shared" si="143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1708</v>
      </c>
      <c r="B4560" s="111" t="s">
        <v>880</v>
      </c>
      <c r="C4560" s="112" t="s">
        <v>1681</v>
      </c>
      <c r="D4560" s="21">
        <f t="shared" si="142"/>
        <v>0</v>
      </c>
      <c r="E4560" s="24">
        <f t="shared" si="143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1708</v>
      </c>
      <c r="B4561" s="111" t="s">
        <v>881</v>
      </c>
      <c r="C4561" s="112" t="s">
        <v>1682</v>
      </c>
      <c r="D4561" s="21">
        <f t="shared" si="142"/>
        <v>0</v>
      </c>
      <c r="E4561" s="24">
        <f t="shared" si="143"/>
        <v>102320</v>
      </c>
      <c r="F4561" s="104">
        <v>0</v>
      </c>
      <c r="G4561" s="104">
        <v>35000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0</v>
      </c>
      <c r="N4561" s="31">
        <v>0</v>
      </c>
      <c r="O4561" s="32">
        <v>0</v>
      </c>
      <c r="P4561" s="113">
        <v>0</v>
      </c>
      <c r="Q4561" s="113">
        <v>0</v>
      </c>
      <c r="R4561" s="31">
        <v>0</v>
      </c>
      <c r="S4561" s="32">
        <v>0</v>
      </c>
      <c r="T4561" s="113">
        <v>0</v>
      </c>
      <c r="U4561" s="113">
        <v>45550</v>
      </c>
      <c r="V4561" s="31">
        <v>0</v>
      </c>
      <c r="W4561" s="32">
        <v>0</v>
      </c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1708</v>
      </c>
      <c r="B4562" s="111" t="s">
        <v>882</v>
      </c>
      <c r="C4562" s="112" t="s">
        <v>883</v>
      </c>
      <c r="D4562" s="21">
        <f t="shared" si="142"/>
        <v>1827420</v>
      </c>
      <c r="E4562" s="24">
        <f t="shared" si="143"/>
        <v>168370</v>
      </c>
      <c r="F4562" s="104">
        <v>0</v>
      </c>
      <c r="G4562" s="104">
        <v>23250</v>
      </c>
      <c r="H4562" s="113">
        <v>0</v>
      </c>
      <c r="I4562" s="113">
        <v>22120</v>
      </c>
      <c r="J4562" s="31">
        <v>0</v>
      </c>
      <c r="K4562" s="32">
        <v>21770</v>
      </c>
      <c r="L4562" s="113">
        <v>0</v>
      </c>
      <c r="M4562" s="113">
        <v>22290</v>
      </c>
      <c r="N4562" s="31">
        <v>0</v>
      </c>
      <c r="O4562" s="32">
        <v>20190</v>
      </c>
      <c r="P4562" s="113">
        <v>0</v>
      </c>
      <c r="Q4562" s="113">
        <v>23310</v>
      </c>
      <c r="R4562" s="31">
        <v>0</v>
      </c>
      <c r="S4562" s="32">
        <v>23250</v>
      </c>
      <c r="T4562" s="113">
        <v>0</v>
      </c>
      <c r="U4562" s="113">
        <v>17010</v>
      </c>
      <c r="V4562" s="31">
        <v>0</v>
      </c>
      <c r="W4562" s="32">
        <v>16950</v>
      </c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1708</v>
      </c>
      <c r="B4563" s="111" t="s">
        <v>884</v>
      </c>
      <c r="C4563" s="112" t="s">
        <v>885</v>
      </c>
      <c r="D4563" s="21">
        <f t="shared" si="142"/>
        <v>14907765</v>
      </c>
      <c r="E4563" s="24">
        <f t="shared" si="143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31">
        <v>1827420</v>
      </c>
      <c r="K4563" s="32">
        <v>0</v>
      </c>
      <c r="L4563" s="105">
        <v>1831140</v>
      </c>
      <c r="M4563" s="105">
        <v>0</v>
      </c>
      <c r="N4563" s="106">
        <v>1864705</v>
      </c>
      <c r="O4563" s="107">
        <v>0</v>
      </c>
      <c r="P4563" s="113">
        <v>1824240</v>
      </c>
      <c r="Q4563" s="113">
        <v>0</v>
      </c>
      <c r="R4563" s="106">
        <v>1824240</v>
      </c>
      <c r="S4563" s="107">
        <v>0</v>
      </c>
      <c r="T4563" s="105">
        <v>1824240</v>
      </c>
      <c r="U4563" s="105">
        <v>0</v>
      </c>
      <c r="V4563" s="106">
        <v>1965930</v>
      </c>
      <c r="W4563" s="107">
        <v>0</v>
      </c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1708</v>
      </c>
      <c r="B4564" s="111" t="s">
        <v>886</v>
      </c>
      <c r="C4564" s="112" t="s">
        <v>887</v>
      </c>
      <c r="D4564" s="21">
        <f t="shared" si="142"/>
        <v>681760</v>
      </c>
      <c r="E4564" s="24">
        <f t="shared" si="143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106">
        <v>84290</v>
      </c>
      <c r="K4564" s="107">
        <v>0</v>
      </c>
      <c r="L4564" s="113">
        <v>84290</v>
      </c>
      <c r="M4564" s="113">
        <v>0</v>
      </c>
      <c r="N4564" s="31">
        <v>84290</v>
      </c>
      <c r="O4564" s="32">
        <v>0</v>
      </c>
      <c r="P4564" s="105">
        <v>84290</v>
      </c>
      <c r="Q4564" s="105">
        <v>0</v>
      </c>
      <c r="R4564" s="31">
        <v>84290</v>
      </c>
      <c r="S4564" s="32">
        <v>0</v>
      </c>
      <c r="T4564" s="113">
        <v>84290</v>
      </c>
      <c r="U4564" s="113">
        <v>0</v>
      </c>
      <c r="V4564" s="31">
        <v>91730</v>
      </c>
      <c r="W4564" s="32">
        <v>0</v>
      </c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1708</v>
      </c>
      <c r="B4565" s="111" t="s">
        <v>888</v>
      </c>
      <c r="C4565" s="112" t="s">
        <v>1683</v>
      </c>
      <c r="D4565" s="21">
        <f t="shared" si="142"/>
        <v>95200</v>
      </c>
      <c r="E4565" s="24">
        <f t="shared" si="143"/>
        <v>0</v>
      </c>
      <c r="F4565" s="104"/>
      <c r="G4565" s="104"/>
      <c r="H4565" s="105"/>
      <c r="I4565" s="105"/>
      <c r="J4565" s="31"/>
      <c r="K4565" s="32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1708</v>
      </c>
      <c r="B4566" s="111" t="s">
        <v>889</v>
      </c>
      <c r="C4566" s="112" t="s">
        <v>890</v>
      </c>
      <c r="D4566" s="21">
        <f t="shared" si="142"/>
        <v>741400</v>
      </c>
      <c r="E4566" s="24">
        <f t="shared" si="143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>
        <v>95200</v>
      </c>
      <c r="K4566" s="107">
        <v>0</v>
      </c>
      <c r="L4566" s="105">
        <v>89600</v>
      </c>
      <c r="M4566" s="105">
        <v>0</v>
      </c>
      <c r="N4566" s="106">
        <v>93100</v>
      </c>
      <c r="O4566" s="107">
        <v>0</v>
      </c>
      <c r="P4566" s="105">
        <v>89600</v>
      </c>
      <c r="Q4566" s="105">
        <v>0</v>
      </c>
      <c r="R4566" s="106">
        <v>89600</v>
      </c>
      <c r="S4566" s="107">
        <v>0</v>
      </c>
      <c r="T4566" s="105">
        <v>89600</v>
      </c>
      <c r="U4566" s="105">
        <v>0</v>
      </c>
      <c r="V4566" s="106">
        <v>89600</v>
      </c>
      <c r="W4566" s="107">
        <v>0</v>
      </c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1708</v>
      </c>
      <c r="B4567" s="111" t="s">
        <v>891</v>
      </c>
      <c r="C4567" s="112" t="s">
        <v>892</v>
      </c>
      <c r="D4567" s="21">
        <f t="shared" si="142"/>
        <v>162853.33000000002</v>
      </c>
      <c r="E4567" s="24">
        <f t="shared" si="143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106">
        <v>9900</v>
      </c>
      <c r="K4567" s="107">
        <v>0</v>
      </c>
      <c r="L4567" s="113">
        <v>35853.33</v>
      </c>
      <c r="M4567" s="113">
        <v>0</v>
      </c>
      <c r="N4567" s="31">
        <v>19800</v>
      </c>
      <c r="O4567" s="32">
        <v>0</v>
      </c>
      <c r="P4567" s="105">
        <v>19800</v>
      </c>
      <c r="Q4567" s="105">
        <v>0</v>
      </c>
      <c r="R4567" s="31">
        <v>19800</v>
      </c>
      <c r="S4567" s="32">
        <v>0</v>
      </c>
      <c r="T4567" s="113">
        <v>19800</v>
      </c>
      <c r="U4567" s="113">
        <v>0</v>
      </c>
      <c r="V4567" s="31">
        <v>19800</v>
      </c>
      <c r="W4567" s="32">
        <v>0</v>
      </c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1708</v>
      </c>
      <c r="B4568" s="111" t="s">
        <v>893</v>
      </c>
      <c r="C4568" s="112" t="s">
        <v>894</v>
      </c>
      <c r="D4568" s="21">
        <f t="shared" si="142"/>
        <v>68340</v>
      </c>
      <c r="E4568" s="24">
        <f t="shared" si="143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>
        <v>8200</v>
      </c>
      <c r="K4568" s="32">
        <v>0</v>
      </c>
      <c r="L4568" s="113">
        <v>8640</v>
      </c>
      <c r="M4568" s="113">
        <v>0</v>
      </c>
      <c r="N4568" s="31">
        <v>9480</v>
      </c>
      <c r="O4568" s="32">
        <v>0</v>
      </c>
      <c r="P4568" s="113">
        <v>9180</v>
      </c>
      <c r="Q4568" s="113">
        <v>0</v>
      </c>
      <c r="R4568" s="31">
        <v>8580</v>
      </c>
      <c r="S4568" s="32">
        <v>0</v>
      </c>
      <c r="T4568" s="113">
        <v>8640</v>
      </c>
      <c r="U4568" s="113">
        <v>0</v>
      </c>
      <c r="V4568" s="31">
        <v>6160</v>
      </c>
      <c r="W4568" s="32">
        <v>0</v>
      </c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1708</v>
      </c>
      <c r="B4569" s="111" t="s">
        <v>895</v>
      </c>
      <c r="C4569" s="112" t="s">
        <v>896</v>
      </c>
      <c r="D4569" s="21">
        <f t="shared" si="142"/>
        <v>0</v>
      </c>
      <c r="E4569" s="24">
        <f t="shared" si="143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1708</v>
      </c>
      <c r="B4570" s="111" t="s">
        <v>897</v>
      </c>
      <c r="C4570" s="112" t="s">
        <v>898</v>
      </c>
      <c r="D4570" s="21">
        <f t="shared" si="142"/>
        <v>0</v>
      </c>
      <c r="E4570" s="24">
        <f t="shared" si="143"/>
        <v>0</v>
      </c>
      <c r="F4570" s="104"/>
      <c r="G4570" s="104"/>
      <c r="H4570" s="105"/>
      <c r="I4570" s="105"/>
      <c r="J4570" s="31"/>
      <c r="K4570" s="32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1708</v>
      </c>
      <c r="B4571" s="111" t="s">
        <v>899</v>
      </c>
      <c r="C4571" s="112" t="s">
        <v>900</v>
      </c>
      <c r="D4571" s="21">
        <f t="shared" si="142"/>
        <v>0</v>
      </c>
      <c r="E4571" s="24">
        <f t="shared" si="143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1708</v>
      </c>
      <c r="B4572" s="111" t="s">
        <v>901</v>
      </c>
      <c r="C4572" s="112" t="s">
        <v>902</v>
      </c>
      <c r="D4572" s="21">
        <f t="shared" si="142"/>
        <v>168820</v>
      </c>
      <c r="E4572" s="24">
        <f t="shared" si="143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1708</v>
      </c>
      <c r="B4573" s="111" t="s">
        <v>903</v>
      </c>
      <c r="C4573" s="112" t="s">
        <v>904</v>
      </c>
      <c r="D4573" s="21">
        <f t="shared" si="142"/>
        <v>1460370</v>
      </c>
      <c r="E4573" s="24">
        <f t="shared" si="143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>
        <v>168820</v>
      </c>
      <c r="K4573" s="107">
        <v>0</v>
      </c>
      <c r="L4573" s="105">
        <v>191800</v>
      </c>
      <c r="M4573" s="105">
        <v>0</v>
      </c>
      <c r="N4573" s="106">
        <v>168820</v>
      </c>
      <c r="O4573" s="107">
        <v>0</v>
      </c>
      <c r="P4573" s="105">
        <v>168820</v>
      </c>
      <c r="Q4573" s="105">
        <v>0</v>
      </c>
      <c r="R4573" s="106">
        <v>168820</v>
      </c>
      <c r="S4573" s="107">
        <v>0</v>
      </c>
      <c r="T4573" s="105">
        <v>168820</v>
      </c>
      <c r="U4573" s="105">
        <v>0</v>
      </c>
      <c r="V4573" s="106">
        <v>179260</v>
      </c>
      <c r="W4573" s="107">
        <v>0</v>
      </c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1708</v>
      </c>
      <c r="B4574" s="111" t="s">
        <v>905</v>
      </c>
      <c r="C4574" s="112" t="s">
        <v>906</v>
      </c>
      <c r="D4574" s="21">
        <f t="shared" si="142"/>
        <v>683200</v>
      </c>
      <c r="E4574" s="24">
        <f t="shared" si="143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>
        <v>76390</v>
      </c>
      <c r="K4574" s="107">
        <v>0</v>
      </c>
      <c r="L4574" s="105">
        <v>53410</v>
      </c>
      <c r="M4574" s="105">
        <v>0</v>
      </c>
      <c r="N4574" s="106">
        <v>76390</v>
      </c>
      <c r="O4574" s="107">
        <v>0</v>
      </c>
      <c r="P4574" s="105">
        <v>76390</v>
      </c>
      <c r="Q4574" s="105">
        <v>0</v>
      </c>
      <c r="R4574" s="106">
        <v>76390</v>
      </c>
      <c r="S4574" s="107">
        <v>0</v>
      </c>
      <c r="T4574" s="105">
        <v>76390</v>
      </c>
      <c r="U4574" s="105">
        <v>0</v>
      </c>
      <c r="V4574" s="106">
        <v>80320</v>
      </c>
      <c r="W4574" s="107">
        <v>0</v>
      </c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1708</v>
      </c>
      <c r="B4575" s="111" t="s">
        <v>907</v>
      </c>
      <c r="C4575" s="112" t="s">
        <v>908</v>
      </c>
      <c r="D4575" s="21">
        <f t="shared" si="142"/>
        <v>920135</v>
      </c>
      <c r="E4575" s="24">
        <f t="shared" si="143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106">
        <v>91130</v>
      </c>
      <c r="K4575" s="107">
        <v>0</v>
      </c>
      <c r="L4575" s="113">
        <v>118150</v>
      </c>
      <c r="M4575" s="113">
        <v>0</v>
      </c>
      <c r="N4575" s="31">
        <v>99475</v>
      </c>
      <c r="O4575" s="32">
        <v>0</v>
      </c>
      <c r="P4575" s="105">
        <v>138945</v>
      </c>
      <c r="Q4575" s="105">
        <v>0</v>
      </c>
      <c r="R4575" s="31">
        <v>108030</v>
      </c>
      <c r="S4575" s="32">
        <v>0</v>
      </c>
      <c r="T4575" s="113">
        <v>103050</v>
      </c>
      <c r="U4575" s="113">
        <v>0</v>
      </c>
      <c r="V4575" s="31">
        <v>114370</v>
      </c>
      <c r="W4575" s="32">
        <v>0</v>
      </c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1708</v>
      </c>
      <c r="B4576" s="111" t="s">
        <v>909</v>
      </c>
      <c r="C4576" s="112" t="s">
        <v>910</v>
      </c>
      <c r="D4576" s="21">
        <f t="shared" si="142"/>
        <v>439842.5</v>
      </c>
      <c r="E4576" s="24">
        <f t="shared" si="143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31">
        <v>65895</v>
      </c>
      <c r="K4576" s="32">
        <v>0</v>
      </c>
      <c r="L4576" s="105">
        <v>33825</v>
      </c>
      <c r="M4576" s="105">
        <v>0</v>
      </c>
      <c r="N4576" s="106">
        <v>34275</v>
      </c>
      <c r="O4576" s="107">
        <v>0</v>
      </c>
      <c r="P4576" s="113">
        <v>43700</v>
      </c>
      <c r="Q4576" s="113">
        <v>0</v>
      </c>
      <c r="R4576" s="106">
        <v>39537.5</v>
      </c>
      <c r="S4576" s="107">
        <v>0</v>
      </c>
      <c r="T4576" s="105">
        <v>50387.5</v>
      </c>
      <c r="U4576" s="105">
        <v>0</v>
      </c>
      <c r="V4576" s="106">
        <v>52950</v>
      </c>
      <c r="W4576" s="107">
        <v>0</v>
      </c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1708</v>
      </c>
      <c r="B4577" s="111" t="s">
        <v>911</v>
      </c>
      <c r="C4577" s="112" t="s">
        <v>912</v>
      </c>
      <c r="D4577" s="21">
        <f t="shared" si="142"/>
        <v>1851720</v>
      </c>
      <c r="E4577" s="24">
        <f t="shared" si="143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>
        <v>66810</v>
      </c>
      <c r="K4577" s="107">
        <v>0</v>
      </c>
      <c r="L4577" s="105">
        <v>237630</v>
      </c>
      <c r="M4577" s="105">
        <v>0</v>
      </c>
      <c r="N4577" s="106">
        <v>237630</v>
      </c>
      <c r="O4577" s="107">
        <v>0</v>
      </c>
      <c r="P4577" s="105">
        <v>270240</v>
      </c>
      <c r="Q4577" s="105">
        <v>0</v>
      </c>
      <c r="R4577" s="106">
        <v>237630</v>
      </c>
      <c r="S4577" s="107">
        <v>0</v>
      </c>
      <c r="T4577" s="105">
        <v>237630</v>
      </c>
      <c r="U4577" s="105">
        <v>0</v>
      </c>
      <c r="V4577" s="106">
        <v>237630</v>
      </c>
      <c r="W4577" s="107">
        <v>0</v>
      </c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1708</v>
      </c>
      <c r="B4578" s="111" t="s">
        <v>913</v>
      </c>
      <c r="C4578" s="112" t="s">
        <v>914</v>
      </c>
      <c r="D4578" s="21">
        <f t="shared" si="142"/>
        <v>1206500</v>
      </c>
      <c r="E4578" s="24">
        <f t="shared" si="143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106">
        <v>291660</v>
      </c>
      <c r="K4578" s="107">
        <v>0</v>
      </c>
      <c r="L4578" s="113">
        <v>116590</v>
      </c>
      <c r="M4578" s="113">
        <v>0</v>
      </c>
      <c r="N4578" s="31">
        <v>113090</v>
      </c>
      <c r="O4578" s="32">
        <v>0</v>
      </c>
      <c r="P4578" s="105">
        <v>80480</v>
      </c>
      <c r="Q4578" s="105">
        <v>0</v>
      </c>
      <c r="R4578" s="31">
        <v>101710</v>
      </c>
      <c r="S4578" s="32">
        <v>0</v>
      </c>
      <c r="T4578" s="113">
        <v>101710</v>
      </c>
      <c r="U4578" s="113">
        <v>0</v>
      </c>
      <c r="V4578" s="31">
        <v>101710</v>
      </c>
      <c r="W4578" s="32">
        <v>0</v>
      </c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1708</v>
      </c>
      <c r="B4579" s="111" t="s">
        <v>915</v>
      </c>
      <c r="C4579" s="112" t="s">
        <v>916</v>
      </c>
      <c r="D4579" s="21">
        <f t="shared" si="142"/>
        <v>23290</v>
      </c>
      <c r="E4579" s="24">
        <f t="shared" si="143"/>
        <v>0</v>
      </c>
      <c r="F4579" s="104"/>
      <c r="G4579" s="104"/>
      <c r="H4579" s="105"/>
      <c r="I4579" s="105"/>
      <c r="J4579" s="31"/>
      <c r="K4579" s="32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1708</v>
      </c>
      <c r="B4580" s="111" t="s">
        <v>917</v>
      </c>
      <c r="C4580" s="112" t="s">
        <v>918</v>
      </c>
      <c r="D4580" s="21">
        <f t="shared" si="142"/>
        <v>184355</v>
      </c>
      <c r="E4580" s="24">
        <f t="shared" si="143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>
        <v>23290</v>
      </c>
      <c r="K4580" s="107">
        <v>0</v>
      </c>
      <c r="L4580" s="105">
        <v>23685</v>
      </c>
      <c r="M4580" s="105">
        <v>0</v>
      </c>
      <c r="N4580" s="106">
        <v>23245</v>
      </c>
      <c r="O4580" s="107">
        <v>0</v>
      </c>
      <c r="P4580" s="105">
        <v>23380</v>
      </c>
      <c r="Q4580" s="105">
        <v>0</v>
      </c>
      <c r="R4580" s="106">
        <v>24125</v>
      </c>
      <c r="S4580" s="107">
        <v>0</v>
      </c>
      <c r="T4580" s="105">
        <v>21530</v>
      </c>
      <c r="U4580" s="105">
        <v>0</v>
      </c>
      <c r="V4580" s="106">
        <v>23045</v>
      </c>
      <c r="W4580" s="107">
        <v>0</v>
      </c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1708</v>
      </c>
      <c r="B4581" s="111" t="s">
        <v>919</v>
      </c>
      <c r="C4581" s="112" t="s">
        <v>920</v>
      </c>
      <c r="D4581" s="21">
        <f t="shared" si="142"/>
        <v>54960</v>
      </c>
      <c r="E4581" s="24">
        <f t="shared" si="143"/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1708</v>
      </c>
      <c r="B4582" s="111" t="s">
        <v>921</v>
      </c>
      <c r="C4582" s="112" t="s">
        <v>922</v>
      </c>
      <c r="D4582" s="21">
        <f t="shared" si="142"/>
        <v>439785</v>
      </c>
      <c r="E4582" s="24">
        <f t="shared" si="14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>
        <v>54960</v>
      </c>
      <c r="K4582" s="107">
        <v>0</v>
      </c>
      <c r="L4582" s="105">
        <v>54960</v>
      </c>
      <c r="M4582" s="105">
        <v>0</v>
      </c>
      <c r="N4582" s="106">
        <v>54960</v>
      </c>
      <c r="O4582" s="107">
        <v>0</v>
      </c>
      <c r="P4582" s="105">
        <v>54960</v>
      </c>
      <c r="Q4582" s="105">
        <v>0</v>
      </c>
      <c r="R4582" s="106">
        <v>54960</v>
      </c>
      <c r="S4582" s="107">
        <v>0</v>
      </c>
      <c r="T4582" s="105">
        <v>54960</v>
      </c>
      <c r="U4582" s="105">
        <v>0</v>
      </c>
      <c r="V4582" s="106">
        <v>54960</v>
      </c>
      <c r="W4582" s="107">
        <v>0</v>
      </c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1708</v>
      </c>
      <c r="B4583" s="111" t="s">
        <v>923</v>
      </c>
      <c r="C4583" s="112" t="s">
        <v>924</v>
      </c>
      <c r="D4583" s="21">
        <f t="shared" si="142"/>
        <v>742</v>
      </c>
      <c r="E4583" s="24">
        <f t="shared" si="14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>
        <v>105</v>
      </c>
      <c r="K4583" s="107">
        <v>0</v>
      </c>
      <c r="L4583" s="105">
        <v>322</v>
      </c>
      <c r="M4583" s="105">
        <v>0</v>
      </c>
      <c r="N4583" s="106">
        <v>105</v>
      </c>
      <c r="O4583" s="107">
        <v>0</v>
      </c>
      <c r="P4583" s="105">
        <v>105</v>
      </c>
      <c r="Q4583" s="105">
        <v>0</v>
      </c>
      <c r="R4583" s="106">
        <v>0</v>
      </c>
      <c r="S4583" s="107">
        <v>0</v>
      </c>
      <c r="T4583" s="105">
        <v>0</v>
      </c>
      <c r="U4583" s="105">
        <v>0</v>
      </c>
      <c r="V4583" s="106">
        <v>0</v>
      </c>
      <c r="W4583" s="107">
        <v>0</v>
      </c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1708</v>
      </c>
      <c r="B4584" s="111" t="s">
        <v>925</v>
      </c>
      <c r="C4584" s="112" t="s">
        <v>926</v>
      </c>
      <c r="D4584" s="21">
        <f t="shared" si="142"/>
        <v>0</v>
      </c>
      <c r="E4584" s="24">
        <f t="shared" si="143"/>
        <v>0</v>
      </c>
      <c r="F4584" s="104"/>
      <c r="G4584" s="104"/>
      <c r="H4584" s="113"/>
      <c r="I4584" s="113"/>
      <c r="J4584" s="106"/>
      <c r="K4584" s="107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1708</v>
      </c>
      <c r="B4585" s="111" t="s">
        <v>927</v>
      </c>
      <c r="C4585" s="112" t="s">
        <v>928</v>
      </c>
      <c r="D4585" s="21">
        <f t="shared" si="142"/>
        <v>0</v>
      </c>
      <c r="E4585" s="24">
        <f t="shared" si="14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1708</v>
      </c>
      <c r="B4586" s="111" t="s">
        <v>929</v>
      </c>
      <c r="C4586" s="112" t="s">
        <v>930</v>
      </c>
      <c r="D4586" s="21">
        <f t="shared" si="142"/>
        <v>0</v>
      </c>
      <c r="E4586" s="24">
        <f t="shared" si="143"/>
        <v>0</v>
      </c>
      <c r="F4586" s="104"/>
      <c r="G4586" s="104"/>
      <c r="H4586" s="105"/>
      <c r="I4586" s="105"/>
      <c r="J4586" s="31"/>
      <c r="K4586" s="32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1708</v>
      </c>
      <c r="B4587" s="111" t="s">
        <v>931</v>
      </c>
      <c r="C4587" s="112" t="s">
        <v>932</v>
      </c>
      <c r="D4587" s="21">
        <f t="shared" si="142"/>
        <v>0</v>
      </c>
      <c r="E4587" s="24">
        <f t="shared" si="143"/>
        <v>0</v>
      </c>
      <c r="F4587" s="104"/>
      <c r="G4587" s="104"/>
      <c r="H4587" s="113"/>
      <c r="I4587" s="113"/>
      <c r="J4587" s="106"/>
      <c r="K4587" s="107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1708</v>
      </c>
      <c r="B4588" s="111" t="s">
        <v>933</v>
      </c>
      <c r="C4588" s="112" t="s">
        <v>934</v>
      </c>
      <c r="D4588" s="21">
        <f t="shared" si="142"/>
        <v>0</v>
      </c>
      <c r="E4588" s="24">
        <f t="shared" si="14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1708</v>
      </c>
      <c r="B4589" s="111" t="s">
        <v>935</v>
      </c>
      <c r="C4589" s="112" t="s">
        <v>936</v>
      </c>
      <c r="D4589" s="21">
        <f t="shared" si="142"/>
        <v>210653.33000000002</v>
      </c>
      <c r="E4589" s="24">
        <f t="shared" si="14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0</v>
      </c>
      <c r="K4589" s="32">
        <v>0</v>
      </c>
      <c r="L4589" s="113">
        <v>41453.33</v>
      </c>
      <c r="M4589" s="113">
        <v>0</v>
      </c>
      <c r="N4589" s="31">
        <v>25400</v>
      </c>
      <c r="O4589" s="32">
        <v>0</v>
      </c>
      <c r="P4589" s="113">
        <v>25400</v>
      </c>
      <c r="Q4589" s="113">
        <v>0</v>
      </c>
      <c r="R4589" s="31">
        <v>25400</v>
      </c>
      <c r="S4589" s="32">
        <v>0</v>
      </c>
      <c r="T4589" s="113">
        <v>25400</v>
      </c>
      <c r="U4589" s="113">
        <v>0</v>
      </c>
      <c r="V4589" s="31">
        <v>25400</v>
      </c>
      <c r="W4589" s="32">
        <v>0</v>
      </c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1708</v>
      </c>
      <c r="B4590" s="111" t="s">
        <v>937</v>
      </c>
      <c r="C4590" s="112" t="s">
        <v>938</v>
      </c>
      <c r="D4590" s="21">
        <f t="shared" si="142"/>
        <v>46740</v>
      </c>
      <c r="E4590" s="24">
        <f t="shared" si="14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1708</v>
      </c>
      <c r="B4591" s="111" t="s">
        <v>939</v>
      </c>
      <c r="C4591" s="112" t="s">
        <v>940</v>
      </c>
      <c r="D4591" s="21">
        <f t="shared" si="142"/>
        <v>368160</v>
      </c>
      <c r="E4591" s="24">
        <f t="shared" si="14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>
        <v>46740</v>
      </c>
      <c r="K4591" s="32">
        <v>0</v>
      </c>
      <c r="L4591" s="113">
        <v>46740</v>
      </c>
      <c r="M4591" s="113">
        <v>0</v>
      </c>
      <c r="N4591" s="31">
        <v>41640</v>
      </c>
      <c r="O4591" s="32">
        <v>0</v>
      </c>
      <c r="P4591" s="113">
        <v>52320</v>
      </c>
      <c r="Q4591" s="113">
        <v>0</v>
      </c>
      <c r="R4591" s="31">
        <v>39480</v>
      </c>
      <c r="S4591" s="32">
        <v>0</v>
      </c>
      <c r="T4591" s="113">
        <v>43260</v>
      </c>
      <c r="U4591" s="113">
        <v>0</v>
      </c>
      <c r="V4591" s="31">
        <v>49680</v>
      </c>
      <c r="W4591" s="32">
        <v>0</v>
      </c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1708</v>
      </c>
      <c r="B4592" s="111" t="s">
        <v>941</v>
      </c>
      <c r="C4592" s="112" t="s">
        <v>1610</v>
      </c>
      <c r="D4592" s="21">
        <f t="shared" si="142"/>
        <v>0</v>
      </c>
      <c r="E4592" s="24">
        <f t="shared" si="14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1708</v>
      </c>
      <c r="B4593" s="111" t="s">
        <v>1611</v>
      </c>
      <c r="C4593" s="112" t="s">
        <v>1612</v>
      </c>
      <c r="D4593" s="21">
        <f t="shared" si="142"/>
        <v>0</v>
      </c>
      <c r="E4593" s="24">
        <f t="shared" si="14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1708</v>
      </c>
      <c r="B4594" s="111" t="s">
        <v>942</v>
      </c>
      <c r="C4594" s="112" t="s">
        <v>943</v>
      </c>
      <c r="D4594" s="21">
        <f t="shared" si="142"/>
        <v>24425.8</v>
      </c>
      <c r="E4594" s="24">
        <f t="shared" si="14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1708</v>
      </c>
      <c r="B4595" s="111" t="s">
        <v>944</v>
      </c>
      <c r="C4595" s="112" t="s">
        <v>945</v>
      </c>
      <c r="D4595" s="21">
        <f t="shared" si="142"/>
        <v>230931.3</v>
      </c>
      <c r="E4595" s="24">
        <f t="shared" si="14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>
        <v>24425.8</v>
      </c>
      <c r="K4595" s="32">
        <v>0</v>
      </c>
      <c r="L4595" s="113">
        <v>24500.2</v>
      </c>
      <c r="M4595" s="113">
        <v>0</v>
      </c>
      <c r="N4595" s="31">
        <v>24444.400000000001</v>
      </c>
      <c r="O4595" s="32">
        <v>0</v>
      </c>
      <c r="P4595" s="113">
        <v>23633</v>
      </c>
      <c r="Q4595" s="113">
        <v>0</v>
      </c>
      <c r="R4595" s="31">
        <v>23633</v>
      </c>
      <c r="S4595" s="32">
        <v>0</v>
      </c>
      <c r="T4595" s="113">
        <v>23633</v>
      </c>
      <c r="U4595" s="113">
        <v>0</v>
      </c>
      <c r="V4595" s="31">
        <v>25597.4</v>
      </c>
      <c r="W4595" s="32">
        <v>0</v>
      </c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1708</v>
      </c>
      <c r="B4596" s="111" t="s">
        <v>946</v>
      </c>
      <c r="C4596" s="112" t="s">
        <v>947</v>
      </c>
      <c r="D4596" s="21">
        <f t="shared" si="142"/>
        <v>298795.2</v>
      </c>
      <c r="E4596" s="24">
        <f t="shared" si="14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>
        <v>36638.699999999997</v>
      </c>
      <c r="K4596" s="32">
        <v>0</v>
      </c>
      <c r="L4596" s="113">
        <v>36750.300000000003</v>
      </c>
      <c r="M4596" s="113">
        <v>0</v>
      </c>
      <c r="N4596" s="31">
        <v>36666.6</v>
      </c>
      <c r="O4596" s="32">
        <v>0</v>
      </c>
      <c r="P4596" s="113">
        <v>35449.5</v>
      </c>
      <c r="Q4596" s="113">
        <v>0</v>
      </c>
      <c r="R4596" s="31">
        <v>35449.5</v>
      </c>
      <c r="S4596" s="32">
        <v>0</v>
      </c>
      <c r="T4596" s="113">
        <v>35449.5</v>
      </c>
      <c r="U4596" s="113">
        <v>0</v>
      </c>
      <c r="V4596" s="31">
        <v>38396.1</v>
      </c>
      <c r="W4596" s="32">
        <v>0</v>
      </c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1708</v>
      </c>
      <c r="B4597" s="111" t="s">
        <v>948</v>
      </c>
      <c r="C4597" s="112" t="s">
        <v>949</v>
      </c>
      <c r="D4597" s="21">
        <f t="shared" si="142"/>
        <v>60781.500000000007</v>
      </c>
      <c r="E4597" s="24">
        <f t="shared" si="14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31">
        <v>7356.3</v>
      </c>
      <c r="K4597" s="32">
        <v>0</v>
      </c>
      <c r="L4597" s="105">
        <v>7356.3</v>
      </c>
      <c r="M4597" s="105">
        <v>0</v>
      </c>
      <c r="N4597" s="106">
        <v>7356.3</v>
      </c>
      <c r="O4597" s="107">
        <v>0</v>
      </c>
      <c r="P4597" s="113">
        <v>7356.3</v>
      </c>
      <c r="Q4597" s="113">
        <v>0</v>
      </c>
      <c r="R4597" s="106">
        <v>7356.3</v>
      </c>
      <c r="S4597" s="107">
        <v>0</v>
      </c>
      <c r="T4597" s="105">
        <v>7356.3</v>
      </c>
      <c r="U4597" s="105">
        <v>0</v>
      </c>
      <c r="V4597" s="106">
        <v>7787.4</v>
      </c>
      <c r="W4597" s="107">
        <v>0</v>
      </c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1708</v>
      </c>
      <c r="B4598" s="111" t="s">
        <v>950</v>
      </c>
      <c r="C4598" s="112" t="s">
        <v>951</v>
      </c>
      <c r="D4598" s="21">
        <f t="shared" si="142"/>
        <v>31133</v>
      </c>
      <c r="E4598" s="24">
        <f t="shared" si="143"/>
        <v>0</v>
      </c>
      <c r="F4598" s="104"/>
      <c r="G4598" s="104"/>
      <c r="H4598" s="105">
        <v>1200</v>
      </c>
      <c r="I4598" s="105">
        <v>0</v>
      </c>
      <c r="J4598" s="106">
        <v>1500</v>
      </c>
      <c r="K4598" s="107">
        <v>0</v>
      </c>
      <c r="L4598" s="105">
        <v>900</v>
      </c>
      <c r="M4598" s="105">
        <v>0</v>
      </c>
      <c r="N4598" s="106">
        <v>150</v>
      </c>
      <c r="O4598" s="107">
        <v>0</v>
      </c>
      <c r="P4598" s="105">
        <v>150</v>
      </c>
      <c r="Q4598" s="105">
        <v>0</v>
      </c>
      <c r="R4598" s="106">
        <v>1500</v>
      </c>
      <c r="S4598" s="107">
        <v>0</v>
      </c>
      <c r="T4598" s="105">
        <v>1500</v>
      </c>
      <c r="U4598" s="105">
        <v>0</v>
      </c>
      <c r="V4598" s="106">
        <v>750</v>
      </c>
      <c r="W4598" s="107">
        <v>0</v>
      </c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1708</v>
      </c>
      <c r="B4599" s="111" t="s">
        <v>952</v>
      </c>
      <c r="C4599" s="112" t="s">
        <v>953</v>
      </c>
      <c r="D4599" s="21">
        <f t="shared" si="142"/>
        <v>124592</v>
      </c>
      <c r="E4599" s="24">
        <f t="shared" si="14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>
        <v>24983</v>
      </c>
      <c r="K4599" s="107">
        <v>0</v>
      </c>
      <c r="L4599" s="105">
        <v>14921</v>
      </c>
      <c r="M4599" s="105">
        <v>0</v>
      </c>
      <c r="N4599" s="106">
        <v>14268</v>
      </c>
      <c r="O4599" s="107">
        <v>0</v>
      </c>
      <c r="P4599" s="105">
        <v>15698</v>
      </c>
      <c r="Q4599" s="105">
        <v>0</v>
      </c>
      <c r="R4599" s="106">
        <v>23806</v>
      </c>
      <c r="S4599" s="107">
        <v>0</v>
      </c>
      <c r="T4599" s="105">
        <v>24198</v>
      </c>
      <c r="U4599" s="105">
        <v>0</v>
      </c>
      <c r="V4599" s="106">
        <v>12436</v>
      </c>
      <c r="W4599" s="107">
        <v>0</v>
      </c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1708</v>
      </c>
      <c r="B4600" s="111" t="s">
        <v>954</v>
      </c>
      <c r="C4600" s="112" t="s">
        <v>955</v>
      </c>
      <c r="D4600" s="21">
        <f t="shared" si="142"/>
        <v>2826.6</v>
      </c>
      <c r="E4600" s="24">
        <f t="shared" si="143"/>
        <v>0</v>
      </c>
      <c r="F4600" s="104"/>
      <c r="G4600" s="104"/>
      <c r="H4600" s="113"/>
      <c r="I4600" s="113"/>
      <c r="J4600" s="106"/>
      <c r="K4600" s="107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1708</v>
      </c>
      <c r="B4601" s="111" t="s">
        <v>956</v>
      </c>
      <c r="C4601" s="112" t="s">
        <v>1613</v>
      </c>
      <c r="D4601" s="21">
        <f t="shared" si="142"/>
        <v>22612.799999999996</v>
      </c>
      <c r="E4601" s="24">
        <f t="shared" si="14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>
        <v>2826.6</v>
      </c>
      <c r="K4601" s="32">
        <v>0</v>
      </c>
      <c r="L4601" s="113">
        <v>2826.6</v>
      </c>
      <c r="M4601" s="113">
        <v>0</v>
      </c>
      <c r="N4601" s="31">
        <v>2826.6</v>
      </c>
      <c r="O4601" s="32">
        <v>0</v>
      </c>
      <c r="P4601" s="113">
        <v>2826.6</v>
      </c>
      <c r="Q4601" s="113">
        <v>0</v>
      </c>
      <c r="R4601" s="31">
        <v>2826.6</v>
      </c>
      <c r="S4601" s="32">
        <v>0</v>
      </c>
      <c r="T4601" s="113">
        <v>2826.6</v>
      </c>
      <c r="U4601" s="113">
        <v>0</v>
      </c>
      <c r="V4601" s="31">
        <v>2826.6</v>
      </c>
      <c r="W4601" s="32">
        <v>0</v>
      </c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1708</v>
      </c>
      <c r="B4602" s="111" t="s">
        <v>957</v>
      </c>
      <c r="C4602" s="112" t="s">
        <v>1684</v>
      </c>
      <c r="D4602" s="21">
        <f t="shared" si="142"/>
        <v>484000</v>
      </c>
      <c r="E4602" s="24">
        <f t="shared" si="143"/>
        <v>0</v>
      </c>
      <c r="F4602" s="104"/>
      <c r="G4602" s="104"/>
      <c r="H4602" s="113"/>
      <c r="I4602" s="113"/>
      <c r="J4602" s="31"/>
      <c r="K4602" s="32"/>
      <c r="L4602" s="113">
        <v>80000</v>
      </c>
      <c r="M4602" s="113">
        <v>0</v>
      </c>
      <c r="N4602" s="31">
        <v>0</v>
      </c>
      <c r="O4602" s="32">
        <v>0</v>
      </c>
      <c r="P4602" s="113">
        <v>80000</v>
      </c>
      <c r="Q4602" s="113">
        <v>0</v>
      </c>
      <c r="R4602" s="31">
        <v>0</v>
      </c>
      <c r="S4602" s="32">
        <v>0</v>
      </c>
      <c r="T4602" s="113">
        <v>158500</v>
      </c>
      <c r="U4602" s="113">
        <v>0</v>
      </c>
      <c r="V4602" s="31">
        <v>157000</v>
      </c>
      <c r="W4602" s="32">
        <v>0</v>
      </c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1708</v>
      </c>
      <c r="B4603" s="111" t="s">
        <v>958</v>
      </c>
      <c r="C4603" s="112" t="s">
        <v>1685</v>
      </c>
      <c r="D4603" s="21">
        <f t="shared" si="142"/>
        <v>76660</v>
      </c>
      <c r="E4603" s="24">
        <f t="shared" si="14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>
        <v>8500</v>
      </c>
      <c r="K4603" s="32">
        <v>0</v>
      </c>
      <c r="L4603" s="113">
        <v>8500</v>
      </c>
      <c r="M4603" s="113">
        <v>0</v>
      </c>
      <c r="N4603" s="31">
        <v>8500</v>
      </c>
      <c r="O4603" s="32">
        <v>0</v>
      </c>
      <c r="P4603" s="113">
        <v>8500</v>
      </c>
      <c r="Q4603" s="113">
        <v>0</v>
      </c>
      <c r="R4603" s="31">
        <v>8500</v>
      </c>
      <c r="S4603" s="32">
        <v>0</v>
      </c>
      <c r="T4603" s="113">
        <v>8500</v>
      </c>
      <c r="U4603" s="113">
        <v>0</v>
      </c>
      <c r="V4603" s="31">
        <v>8500</v>
      </c>
      <c r="W4603" s="32">
        <v>0</v>
      </c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1708</v>
      </c>
      <c r="B4604" s="111" t="s">
        <v>959</v>
      </c>
      <c r="C4604" s="112" t="s">
        <v>960</v>
      </c>
      <c r="D4604" s="21">
        <f t="shared" si="142"/>
        <v>0</v>
      </c>
      <c r="E4604" s="24">
        <f t="shared" si="143"/>
        <v>0</v>
      </c>
      <c r="F4604" s="104"/>
      <c r="G4604" s="104"/>
      <c r="H4604" s="105"/>
      <c r="I4604" s="105"/>
      <c r="J4604" s="31"/>
      <c r="K4604" s="32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1708</v>
      </c>
      <c r="B4605" s="111" t="s">
        <v>961</v>
      </c>
      <c r="C4605" s="112" t="s">
        <v>962</v>
      </c>
      <c r="D4605" s="21">
        <f t="shared" si="142"/>
        <v>0</v>
      </c>
      <c r="E4605" s="24">
        <f t="shared" si="14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1708</v>
      </c>
      <c r="B4606" s="111" t="s">
        <v>963</v>
      </c>
      <c r="C4606" s="112" t="s">
        <v>1686</v>
      </c>
      <c r="D4606" s="21">
        <f t="shared" si="142"/>
        <v>805300</v>
      </c>
      <c r="E4606" s="24">
        <f t="shared" si="143"/>
        <v>0</v>
      </c>
      <c r="F4606" s="104"/>
      <c r="G4606" s="104"/>
      <c r="H4606" s="113"/>
      <c r="I4606" s="113"/>
      <c r="J4606" s="106"/>
      <c r="K4606" s="107"/>
      <c r="L4606" s="113"/>
      <c r="M4606" s="113"/>
      <c r="N4606" s="31">
        <v>805300</v>
      </c>
      <c r="O4606" s="32">
        <v>0</v>
      </c>
      <c r="P4606" s="105">
        <v>0</v>
      </c>
      <c r="Q4606" s="105">
        <v>0</v>
      </c>
      <c r="R4606" s="31">
        <v>0</v>
      </c>
      <c r="S4606" s="32">
        <v>0</v>
      </c>
      <c r="T4606" s="113">
        <v>0</v>
      </c>
      <c r="U4606" s="113">
        <v>0</v>
      </c>
      <c r="V4606" s="31">
        <v>0</v>
      </c>
      <c r="W4606" s="32">
        <v>0</v>
      </c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1708</v>
      </c>
      <c r="B4607" s="111" t="s">
        <v>964</v>
      </c>
      <c r="C4607" s="112" t="s">
        <v>1687</v>
      </c>
      <c r="D4607" s="21">
        <f t="shared" si="142"/>
        <v>0</v>
      </c>
      <c r="E4607" s="24">
        <f t="shared" si="14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1708</v>
      </c>
      <c r="B4608" s="111" t="s">
        <v>965</v>
      </c>
      <c r="C4608" s="112" t="s">
        <v>966</v>
      </c>
      <c r="D4608" s="21">
        <f t="shared" si="142"/>
        <v>0</v>
      </c>
      <c r="E4608" s="24">
        <f t="shared" si="14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1708</v>
      </c>
      <c r="B4609" s="111" t="s">
        <v>967</v>
      </c>
      <c r="C4609" s="112" t="s">
        <v>968</v>
      </c>
      <c r="D4609" s="21">
        <f t="shared" si="142"/>
        <v>293500</v>
      </c>
      <c r="E4609" s="24">
        <f t="shared" si="143"/>
        <v>0</v>
      </c>
      <c r="F4609" s="104"/>
      <c r="G4609" s="104"/>
      <c r="H4609" s="105"/>
      <c r="I4609" s="105"/>
      <c r="J4609" s="31"/>
      <c r="K4609" s="32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1708</v>
      </c>
      <c r="B4610" s="111" t="s">
        <v>969</v>
      </c>
      <c r="C4610" s="112" t="s">
        <v>970</v>
      </c>
      <c r="D4610" s="21">
        <f t="shared" si="142"/>
        <v>2385900</v>
      </c>
      <c r="E4610" s="24">
        <f t="shared" si="143"/>
        <v>816300</v>
      </c>
      <c r="F4610" s="104">
        <v>291300</v>
      </c>
      <c r="G4610" s="104">
        <v>0</v>
      </c>
      <c r="H4610" s="105">
        <v>291300</v>
      </c>
      <c r="I4610" s="105">
        <v>0</v>
      </c>
      <c r="J4610" s="106">
        <v>293500</v>
      </c>
      <c r="K4610" s="107">
        <v>0</v>
      </c>
      <c r="L4610" s="105">
        <v>287900</v>
      </c>
      <c r="M4610" s="105">
        <v>0</v>
      </c>
      <c r="N4610" s="106">
        <v>291700</v>
      </c>
      <c r="O4610" s="107">
        <v>816300</v>
      </c>
      <c r="P4610" s="105">
        <v>283000</v>
      </c>
      <c r="Q4610" s="105">
        <v>0</v>
      </c>
      <c r="R4610" s="106">
        <v>279800</v>
      </c>
      <c r="S4610" s="107">
        <v>0</v>
      </c>
      <c r="T4610" s="105">
        <v>289800</v>
      </c>
      <c r="U4610" s="105">
        <v>0</v>
      </c>
      <c r="V4610" s="106">
        <v>300400</v>
      </c>
      <c r="W4610" s="107">
        <v>0</v>
      </c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1708</v>
      </c>
      <c r="B4611" s="111" t="s">
        <v>971</v>
      </c>
      <c r="C4611" s="112" t="s">
        <v>972</v>
      </c>
      <c r="D4611" s="21">
        <f t="shared" ref="D4611:D4674" si="144">F4611+H4611+J4612+L4611+N4611+P4611+R4611+T4611+V4611+X4611+Z4611+AB4611</f>
        <v>566400</v>
      </c>
      <c r="E4611" s="24">
        <f t="shared" ref="E4611:E4674" si="145">G4611+I4611+K4612+M4611+O4611+Q4611+S4611+U4611+W4611+Y4611+AA4611+AC4611</f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>
        <v>70700</v>
      </c>
      <c r="K4611" s="107">
        <v>0</v>
      </c>
      <c r="L4611" s="105">
        <v>70700</v>
      </c>
      <c r="M4611" s="105">
        <v>0</v>
      </c>
      <c r="N4611" s="106">
        <v>69200</v>
      </c>
      <c r="O4611" s="107">
        <v>0</v>
      </c>
      <c r="P4611" s="105">
        <v>72700</v>
      </c>
      <c r="Q4611" s="105">
        <v>0</v>
      </c>
      <c r="R4611" s="106">
        <v>71500</v>
      </c>
      <c r="S4611" s="107">
        <v>0</v>
      </c>
      <c r="T4611" s="105">
        <v>73000</v>
      </c>
      <c r="U4611" s="105">
        <v>0</v>
      </c>
      <c r="V4611" s="106">
        <v>70500</v>
      </c>
      <c r="W4611" s="107">
        <v>0</v>
      </c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1708</v>
      </c>
      <c r="B4612" s="111" t="s">
        <v>973</v>
      </c>
      <c r="C4612" s="112" t="s">
        <v>974</v>
      </c>
      <c r="D4612" s="21">
        <f t="shared" si="144"/>
        <v>0</v>
      </c>
      <c r="E4612" s="24">
        <f t="shared" si="145"/>
        <v>0</v>
      </c>
      <c r="F4612" s="104"/>
      <c r="G4612" s="104"/>
      <c r="H4612" s="113"/>
      <c r="I4612" s="113"/>
      <c r="J4612" s="106"/>
      <c r="K4612" s="107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1708</v>
      </c>
      <c r="B4613" s="111" t="s">
        <v>975</v>
      </c>
      <c r="C4613" s="112" t="s">
        <v>1614</v>
      </c>
      <c r="D4613" s="21">
        <f t="shared" si="144"/>
        <v>0</v>
      </c>
      <c r="E4613" s="24">
        <f t="shared" si="145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1708</v>
      </c>
      <c r="B4614" s="111" t="s">
        <v>976</v>
      </c>
      <c r="C4614" s="112" t="s">
        <v>1615</v>
      </c>
      <c r="D4614" s="21">
        <f t="shared" si="144"/>
        <v>11621</v>
      </c>
      <c r="E4614" s="24">
        <f t="shared" si="145"/>
        <v>0</v>
      </c>
      <c r="F4614" s="104"/>
      <c r="G4614" s="104"/>
      <c r="H4614" s="113"/>
      <c r="I4614" s="113"/>
      <c r="J4614" s="31"/>
      <c r="K4614" s="32"/>
      <c r="L4614" s="113">
        <v>11400</v>
      </c>
      <c r="M4614" s="113">
        <v>0</v>
      </c>
      <c r="N4614" s="31">
        <v>0</v>
      </c>
      <c r="O4614" s="32">
        <v>0</v>
      </c>
      <c r="P4614" s="113">
        <v>221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1708</v>
      </c>
      <c r="B4615" s="111" t="s">
        <v>977</v>
      </c>
      <c r="C4615" s="112" t="s">
        <v>978</v>
      </c>
      <c r="D4615" s="21">
        <f t="shared" si="144"/>
        <v>0</v>
      </c>
      <c r="E4615" s="24">
        <f t="shared" si="145"/>
        <v>0</v>
      </c>
      <c r="F4615" s="104"/>
      <c r="G4615" s="104"/>
      <c r="H4615" s="105"/>
      <c r="I4615" s="105"/>
      <c r="J4615" s="31"/>
      <c r="K4615" s="32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1708</v>
      </c>
      <c r="B4616" s="111" t="s">
        <v>979</v>
      </c>
      <c r="C4616" s="112" t="s">
        <v>980</v>
      </c>
      <c r="D4616" s="21">
        <f t="shared" si="144"/>
        <v>0</v>
      </c>
      <c r="E4616" s="24">
        <f t="shared" si="145"/>
        <v>0</v>
      </c>
      <c r="F4616" s="104"/>
      <c r="G4616" s="104"/>
      <c r="H4616" s="113"/>
      <c r="I4616" s="113"/>
      <c r="J4616" s="106"/>
      <c r="K4616" s="107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1708</v>
      </c>
      <c r="B4617" s="111" t="s">
        <v>981</v>
      </c>
      <c r="C4617" s="112" t="s">
        <v>982</v>
      </c>
      <c r="D4617" s="21">
        <f t="shared" si="144"/>
        <v>42550</v>
      </c>
      <c r="E4617" s="24">
        <f t="shared" si="145"/>
        <v>0</v>
      </c>
      <c r="F4617" s="104"/>
      <c r="G4617" s="104"/>
      <c r="H4617" s="105"/>
      <c r="I4617" s="105"/>
      <c r="J4617" s="31"/>
      <c r="K4617" s="32"/>
      <c r="L4617" s="105"/>
      <c r="M4617" s="105"/>
      <c r="N4617" s="106"/>
      <c r="O4617" s="107"/>
      <c r="P4617" s="113"/>
      <c r="Q4617" s="113"/>
      <c r="R4617" s="106"/>
      <c r="S4617" s="107"/>
      <c r="T4617" s="105">
        <v>42550</v>
      </c>
      <c r="U4617" s="105">
        <v>0</v>
      </c>
      <c r="V4617" s="106">
        <v>0</v>
      </c>
      <c r="W4617" s="107">
        <v>0</v>
      </c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1708</v>
      </c>
      <c r="B4618" s="111" t="s">
        <v>983</v>
      </c>
      <c r="C4618" s="112" t="s">
        <v>1616</v>
      </c>
      <c r="D4618" s="21">
        <f t="shared" si="144"/>
        <v>3000</v>
      </c>
      <c r="E4618" s="24">
        <f t="shared" si="145"/>
        <v>0</v>
      </c>
      <c r="F4618" s="104"/>
      <c r="G4618" s="104"/>
      <c r="H4618" s="113"/>
      <c r="I4618" s="113"/>
      <c r="J4618" s="106"/>
      <c r="K4618" s="107"/>
      <c r="L4618" s="113"/>
      <c r="M4618" s="113"/>
      <c r="N4618" s="31"/>
      <c r="O4618" s="32"/>
      <c r="P4618" s="105"/>
      <c r="Q4618" s="105"/>
      <c r="R4618" s="31"/>
      <c r="S4618" s="32"/>
      <c r="T4618" s="113">
        <v>3000</v>
      </c>
      <c r="U4618" s="113">
        <v>0</v>
      </c>
      <c r="V4618" s="31">
        <v>0</v>
      </c>
      <c r="W4618" s="32">
        <v>0</v>
      </c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1708</v>
      </c>
      <c r="B4619" s="111" t="s">
        <v>984</v>
      </c>
      <c r="C4619" s="112" t="s">
        <v>1617</v>
      </c>
      <c r="D4619" s="21">
        <f t="shared" si="144"/>
        <v>0</v>
      </c>
      <c r="E4619" s="24">
        <f t="shared" si="145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1708</v>
      </c>
      <c r="B4620" s="111" t="s">
        <v>985</v>
      </c>
      <c r="C4620" s="112" t="s">
        <v>1618</v>
      </c>
      <c r="D4620" s="21">
        <f t="shared" si="144"/>
        <v>0</v>
      </c>
      <c r="E4620" s="24">
        <f t="shared" si="145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1708</v>
      </c>
      <c r="B4621" s="111" t="s">
        <v>986</v>
      </c>
      <c r="C4621" s="112" t="s">
        <v>1619</v>
      </c>
      <c r="D4621" s="21">
        <f t="shared" si="144"/>
        <v>0</v>
      </c>
      <c r="E4621" s="24">
        <f t="shared" si="145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1708</v>
      </c>
      <c r="B4622" s="111" t="s">
        <v>987</v>
      </c>
      <c r="C4622" s="112" t="s">
        <v>988</v>
      </c>
      <c r="D4622" s="21">
        <f t="shared" si="144"/>
        <v>0</v>
      </c>
      <c r="E4622" s="24">
        <f t="shared" si="145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1708</v>
      </c>
      <c r="B4623" s="111" t="s">
        <v>989</v>
      </c>
      <c r="C4623" s="112" t="s">
        <v>990</v>
      </c>
      <c r="D4623" s="21">
        <f t="shared" si="144"/>
        <v>0</v>
      </c>
      <c r="E4623" s="24">
        <f t="shared" si="145"/>
        <v>0</v>
      </c>
      <c r="F4623" s="104"/>
      <c r="G4623" s="104"/>
      <c r="H4623" s="105"/>
      <c r="I4623" s="105"/>
      <c r="J4623" s="31"/>
      <c r="K4623" s="32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1708</v>
      </c>
      <c r="B4624" s="111" t="s">
        <v>991</v>
      </c>
      <c r="C4624" s="112" t="s">
        <v>992</v>
      </c>
      <c r="D4624" s="21">
        <f t="shared" si="144"/>
        <v>0</v>
      </c>
      <c r="E4624" s="24">
        <f t="shared" si="145"/>
        <v>0</v>
      </c>
      <c r="F4624" s="104"/>
      <c r="G4624" s="104"/>
      <c r="H4624" s="113"/>
      <c r="I4624" s="113"/>
      <c r="J4624" s="106"/>
      <c r="K4624" s="107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1708</v>
      </c>
      <c r="B4625" s="111" t="s">
        <v>993</v>
      </c>
      <c r="C4625" s="112" t="s">
        <v>994</v>
      </c>
      <c r="D4625" s="21">
        <f t="shared" si="144"/>
        <v>0</v>
      </c>
      <c r="E4625" s="24">
        <f t="shared" si="145"/>
        <v>0</v>
      </c>
      <c r="F4625" s="104"/>
      <c r="G4625" s="104"/>
      <c r="H4625" s="105"/>
      <c r="I4625" s="105"/>
      <c r="J4625" s="31"/>
      <c r="K4625" s="32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1708</v>
      </c>
      <c r="B4626" s="111" t="s">
        <v>995</v>
      </c>
      <c r="C4626" s="112" t="s">
        <v>982</v>
      </c>
      <c r="D4626" s="21">
        <f t="shared" si="144"/>
        <v>0</v>
      </c>
      <c r="E4626" s="24">
        <f t="shared" si="145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1708</v>
      </c>
      <c r="B4627" s="111" t="s">
        <v>996</v>
      </c>
      <c r="C4627" s="112" t="s">
        <v>1688</v>
      </c>
      <c r="D4627" s="21">
        <f t="shared" si="144"/>
        <v>0</v>
      </c>
      <c r="E4627" s="24">
        <f t="shared" si="145"/>
        <v>0</v>
      </c>
      <c r="F4627" s="104"/>
      <c r="G4627" s="104"/>
      <c r="H4627" s="113"/>
      <c r="I4627" s="113"/>
      <c r="J4627" s="106"/>
      <c r="K4627" s="107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1708</v>
      </c>
      <c r="B4628" s="111" t="s">
        <v>997</v>
      </c>
      <c r="C4628" s="112" t="s">
        <v>1689</v>
      </c>
      <c r="D4628" s="21">
        <f t="shared" si="144"/>
        <v>0</v>
      </c>
      <c r="E4628" s="24">
        <f t="shared" si="145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1708</v>
      </c>
      <c r="B4629" s="111" t="s">
        <v>998</v>
      </c>
      <c r="C4629" s="112" t="s">
        <v>1690</v>
      </c>
      <c r="D4629" s="21">
        <f t="shared" si="144"/>
        <v>0</v>
      </c>
      <c r="E4629" s="24">
        <f t="shared" si="145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1708</v>
      </c>
      <c r="B4630" s="111" t="s">
        <v>999</v>
      </c>
      <c r="C4630" s="112" t="s">
        <v>1691</v>
      </c>
      <c r="D4630" s="21">
        <f t="shared" si="144"/>
        <v>0</v>
      </c>
      <c r="E4630" s="24">
        <f t="shared" si="145"/>
        <v>0</v>
      </c>
      <c r="F4630" s="104"/>
      <c r="G4630" s="104"/>
      <c r="H4630" s="105"/>
      <c r="I4630" s="105"/>
      <c r="J4630" s="31"/>
      <c r="K4630" s="32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1708</v>
      </c>
      <c r="B4631" s="111" t="s">
        <v>1000</v>
      </c>
      <c r="C4631" s="112" t="s">
        <v>1620</v>
      </c>
      <c r="D4631" s="21">
        <f t="shared" si="144"/>
        <v>0</v>
      </c>
      <c r="E4631" s="24">
        <f t="shared" si="145"/>
        <v>0</v>
      </c>
      <c r="F4631" s="104"/>
      <c r="G4631" s="104"/>
      <c r="H4631" s="113"/>
      <c r="I4631" s="113"/>
      <c r="J4631" s="106"/>
      <c r="K4631" s="107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1708</v>
      </c>
      <c r="B4632" s="111" t="s">
        <v>1001</v>
      </c>
      <c r="C4632" s="112" t="s">
        <v>1002</v>
      </c>
      <c r="D4632" s="21">
        <f t="shared" si="144"/>
        <v>18110</v>
      </c>
      <c r="E4632" s="24">
        <f t="shared" si="145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1708</v>
      </c>
      <c r="B4633" s="111" t="s">
        <v>1003</v>
      </c>
      <c r="C4633" s="112" t="s">
        <v>1621</v>
      </c>
      <c r="D4633" s="21">
        <f t="shared" si="144"/>
        <v>32702</v>
      </c>
      <c r="E4633" s="24">
        <f t="shared" si="145"/>
        <v>0</v>
      </c>
      <c r="F4633" s="104">
        <v>6554</v>
      </c>
      <c r="G4633" s="104">
        <v>0</v>
      </c>
      <c r="H4633" s="113">
        <v>5860</v>
      </c>
      <c r="I4633" s="113">
        <v>0</v>
      </c>
      <c r="J4633" s="31">
        <v>18110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20288</v>
      </c>
      <c r="Q4633" s="113">
        <v>0</v>
      </c>
      <c r="R4633" s="31">
        <v>0</v>
      </c>
      <c r="S4633" s="32">
        <v>0</v>
      </c>
      <c r="T4633" s="113">
        <v>0</v>
      </c>
      <c r="U4633" s="113">
        <v>0</v>
      </c>
      <c r="V4633" s="31">
        <v>0</v>
      </c>
      <c r="W4633" s="32">
        <v>0</v>
      </c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1708</v>
      </c>
      <c r="B4634" s="111" t="s">
        <v>1004</v>
      </c>
      <c r="C4634" s="112" t="s">
        <v>1622</v>
      </c>
      <c r="D4634" s="21">
        <f t="shared" si="144"/>
        <v>0</v>
      </c>
      <c r="E4634" s="24">
        <f t="shared" si="145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1708</v>
      </c>
      <c r="B4635" s="111" t="s">
        <v>1005</v>
      </c>
      <c r="C4635" s="112" t="s">
        <v>1623</v>
      </c>
      <c r="D4635" s="21">
        <f t="shared" si="144"/>
        <v>0</v>
      </c>
      <c r="E4635" s="24">
        <f t="shared" si="145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1708</v>
      </c>
      <c r="B4636" s="111" t="s">
        <v>1006</v>
      </c>
      <c r="C4636" s="112" t="s">
        <v>1007</v>
      </c>
      <c r="D4636" s="21">
        <f t="shared" si="144"/>
        <v>0</v>
      </c>
      <c r="E4636" s="24">
        <f t="shared" si="145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1708</v>
      </c>
      <c r="B4637" s="111" t="s">
        <v>1008</v>
      </c>
      <c r="C4637" s="112" t="s">
        <v>1009</v>
      </c>
      <c r="D4637" s="21">
        <f t="shared" si="144"/>
        <v>0</v>
      </c>
      <c r="E4637" s="24">
        <f t="shared" si="145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1708</v>
      </c>
      <c r="B4638" s="111" t="s">
        <v>1010</v>
      </c>
      <c r="C4638" s="112" t="s">
        <v>1011</v>
      </c>
      <c r="D4638" s="21">
        <f t="shared" si="144"/>
        <v>0</v>
      </c>
      <c r="E4638" s="24">
        <f t="shared" si="145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1708</v>
      </c>
      <c r="B4639" s="111" t="s">
        <v>1012</v>
      </c>
      <c r="C4639" s="112" t="s">
        <v>1013</v>
      </c>
      <c r="D4639" s="21">
        <f t="shared" si="144"/>
        <v>0</v>
      </c>
      <c r="E4639" s="24">
        <f t="shared" si="145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1708</v>
      </c>
      <c r="B4640" s="111" t="s">
        <v>1014</v>
      </c>
      <c r="C4640" s="112" t="s">
        <v>1015</v>
      </c>
      <c r="D4640" s="21">
        <f t="shared" si="144"/>
        <v>0</v>
      </c>
      <c r="E4640" s="24">
        <f t="shared" si="145"/>
        <v>0</v>
      </c>
      <c r="F4640" s="104"/>
      <c r="G4640" s="104"/>
      <c r="H4640" s="105"/>
      <c r="I4640" s="105"/>
      <c r="J4640" s="31"/>
      <c r="K4640" s="32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1708</v>
      </c>
      <c r="B4641" s="111" t="s">
        <v>1016</v>
      </c>
      <c r="C4641" s="112" t="s">
        <v>1017</v>
      </c>
      <c r="D4641" s="21">
        <f t="shared" si="144"/>
        <v>26863</v>
      </c>
      <c r="E4641" s="24">
        <f t="shared" si="145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1708</v>
      </c>
      <c r="B4642" s="111" t="s">
        <v>1018</v>
      </c>
      <c r="C4642" s="112" t="s">
        <v>1019</v>
      </c>
      <c r="D4642" s="21">
        <f t="shared" si="144"/>
        <v>327726.34000000003</v>
      </c>
      <c r="E4642" s="24">
        <f t="shared" si="145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106">
        <v>26863</v>
      </c>
      <c r="K4642" s="107">
        <v>0</v>
      </c>
      <c r="L4642" s="113">
        <v>38311.160000000003</v>
      </c>
      <c r="M4642" s="113">
        <v>0</v>
      </c>
      <c r="N4642" s="31">
        <v>27245.99</v>
      </c>
      <c r="O4642" s="32">
        <v>0</v>
      </c>
      <c r="P4642" s="105">
        <v>32363.5</v>
      </c>
      <c r="Q4642" s="105">
        <v>0</v>
      </c>
      <c r="R4642" s="31">
        <v>46657.5</v>
      </c>
      <c r="S4642" s="32">
        <v>0</v>
      </c>
      <c r="T4642" s="113">
        <v>88258</v>
      </c>
      <c r="U4642" s="113">
        <v>0</v>
      </c>
      <c r="V4642" s="31">
        <v>32045</v>
      </c>
      <c r="W4642" s="32">
        <v>0</v>
      </c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1708</v>
      </c>
      <c r="B4643" s="111" t="s">
        <v>1020</v>
      </c>
      <c r="C4643" s="112" t="s">
        <v>1021</v>
      </c>
      <c r="D4643" s="21">
        <f t="shared" si="144"/>
        <v>55115</v>
      </c>
      <c r="E4643" s="24">
        <f t="shared" si="145"/>
        <v>0</v>
      </c>
      <c r="F4643" s="104"/>
      <c r="G4643" s="104"/>
      <c r="H4643" s="105"/>
      <c r="I4643" s="105"/>
      <c r="J4643" s="31">
        <v>6500</v>
      </c>
      <c r="K4643" s="32">
        <v>0</v>
      </c>
      <c r="L4643" s="105">
        <v>0</v>
      </c>
      <c r="M4643" s="105">
        <v>0</v>
      </c>
      <c r="N4643" s="106">
        <v>0</v>
      </c>
      <c r="O4643" s="107">
        <v>0</v>
      </c>
      <c r="P4643" s="113">
        <v>15600</v>
      </c>
      <c r="Q4643" s="113">
        <v>0</v>
      </c>
      <c r="R4643" s="106">
        <v>18900</v>
      </c>
      <c r="S4643" s="107">
        <v>0</v>
      </c>
      <c r="T4643" s="105">
        <v>0</v>
      </c>
      <c r="U4643" s="105">
        <v>0</v>
      </c>
      <c r="V4643" s="106">
        <v>3200</v>
      </c>
      <c r="W4643" s="107">
        <v>0</v>
      </c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1708</v>
      </c>
      <c r="B4644" s="111" t="s">
        <v>1022</v>
      </c>
      <c r="C4644" s="112" t="s">
        <v>1023</v>
      </c>
      <c r="D4644" s="21">
        <f t="shared" si="144"/>
        <v>106971</v>
      </c>
      <c r="E4644" s="24">
        <f t="shared" si="145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106">
        <v>17415</v>
      </c>
      <c r="K4644" s="107">
        <v>0</v>
      </c>
      <c r="L4644" s="113">
        <v>0</v>
      </c>
      <c r="M4644" s="113">
        <v>0</v>
      </c>
      <c r="N4644" s="31">
        <v>0</v>
      </c>
      <c r="O4644" s="32">
        <v>0</v>
      </c>
      <c r="P4644" s="105">
        <v>5413</v>
      </c>
      <c r="Q4644" s="105">
        <v>0</v>
      </c>
      <c r="R4644" s="31">
        <v>57150</v>
      </c>
      <c r="S4644" s="32">
        <v>0</v>
      </c>
      <c r="T4644" s="113">
        <v>9628</v>
      </c>
      <c r="U4644" s="113">
        <v>0</v>
      </c>
      <c r="V4644" s="31">
        <v>1435</v>
      </c>
      <c r="W4644" s="32">
        <v>0</v>
      </c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1708</v>
      </c>
      <c r="B4645" s="111" t="s">
        <v>1024</v>
      </c>
      <c r="C4645" s="112" t="s">
        <v>1025</v>
      </c>
      <c r="D4645" s="21">
        <f t="shared" si="144"/>
        <v>31390.5</v>
      </c>
      <c r="E4645" s="24">
        <f t="shared" si="145"/>
        <v>0</v>
      </c>
      <c r="F4645" s="104"/>
      <c r="G4645" s="104"/>
      <c r="H4645" s="113">
        <v>4300</v>
      </c>
      <c r="I4645" s="113">
        <v>0</v>
      </c>
      <c r="J4645" s="31">
        <v>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1600</v>
      </c>
      <c r="Q4645" s="113">
        <v>0</v>
      </c>
      <c r="R4645" s="31">
        <v>0</v>
      </c>
      <c r="S4645" s="32">
        <v>0</v>
      </c>
      <c r="T4645" s="113">
        <v>16320</v>
      </c>
      <c r="U4645" s="113">
        <v>0</v>
      </c>
      <c r="V4645" s="31">
        <v>0</v>
      </c>
      <c r="W4645" s="32">
        <v>0</v>
      </c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1708</v>
      </c>
      <c r="B4646" s="111" t="s">
        <v>1026</v>
      </c>
      <c r="C4646" s="112" t="s">
        <v>1027</v>
      </c>
      <c r="D4646" s="21">
        <f t="shared" si="144"/>
        <v>187516</v>
      </c>
      <c r="E4646" s="24">
        <f t="shared" si="14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31">
        <v>9170.5</v>
      </c>
      <c r="K4646" s="32">
        <v>0</v>
      </c>
      <c r="L4646" s="105">
        <v>8337.5</v>
      </c>
      <c r="M4646" s="105">
        <v>0</v>
      </c>
      <c r="N4646" s="106">
        <v>10290.5</v>
      </c>
      <c r="O4646" s="107">
        <v>0</v>
      </c>
      <c r="P4646" s="113">
        <v>1794.5</v>
      </c>
      <c r="Q4646" s="113">
        <v>0</v>
      </c>
      <c r="R4646" s="106">
        <v>17923.5</v>
      </c>
      <c r="S4646" s="107">
        <v>0</v>
      </c>
      <c r="T4646" s="105">
        <v>0</v>
      </c>
      <c r="U4646" s="105">
        <v>0</v>
      </c>
      <c r="V4646" s="106">
        <v>66441.5</v>
      </c>
      <c r="W4646" s="107">
        <v>0</v>
      </c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1708</v>
      </c>
      <c r="B4647" s="111" t="s">
        <v>1028</v>
      </c>
      <c r="C4647" s="112" t="s">
        <v>1029</v>
      </c>
      <c r="D4647" s="21">
        <f t="shared" si="144"/>
        <v>383878.40000000002</v>
      </c>
      <c r="E4647" s="24">
        <f t="shared" si="14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106">
        <v>78916</v>
      </c>
      <c r="K4647" s="107">
        <v>0</v>
      </c>
      <c r="L4647" s="113">
        <v>43597.5</v>
      </c>
      <c r="M4647" s="113">
        <v>0</v>
      </c>
      <c r="N4647" s="31">
        <v>29181</v>
      </c>
      <c r="O4647" s="32">
        <v>0</v>
      </c>
      <c r="P4647" s="105">
        <v>41957.5</v>
      </c>
      <c r="Q4647" s="105">
        <v>0</v>
      </c>
      <c r="R4647" s="31">
        <v>57094</v>
      </c>
      <c r="S4647" s="32">
        <v>0</v>
      </c>
      <c r="T4647" s="113">
        <v>53504.4</v>
      </c>
      <c r="U4647" s="113">
        <v>0</v>
      </c>
      <c r="V4647" s="31">
        <v>58504</v>
      </c>
      <c r="W4647" s="32">
        <v>0</v>
      </c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1708</v>
      </c>
      <c r="B4648" s="111" t="s">
        <v>1030</v>
      </c>
      <c r="C4648" s="112" t="s">
        <v>1031</v>
      </c>
      <c r="D4648" s="21">
        <f t="shared" si="144"/>
        <v>392558</v>
      </c>
      <c r="E4648" s="24">
        <f t="shared" si="14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>
        <v>48731</v>
      </c>
      <c r="K4648" s="32">
        <v>0</v>
      </c>
      <c r="L4648" s="113">
        <v>18099</v>
      </c>
      <c r="M4648" s="113">
        <v>0</v>
      </c>
      <c r="N4648" s="31">
        <v>99464</v>
      </c>
      <c r="O4648" s="32">
        <v>0</v>
      </c>
      <c r="P4648" s="113">
        <v>51093</v>
      </c>
      <c r="Q4648" s="113">
        <v>0</v>
      </c>
      <c r="R4648" s="31">
        <v>72555</v>
      </c>
      <c r="S4648" s="32">
        <v>0</v>
      </c>
      <c r="T4648" s="113">
        <v>70932</v>
      </c>
      <c r="U4648" s="113">
        <v>0</v>
      </c>
      <c r="V4648" s="31">
        <v>39210</v>
      </c>
      <c r="W4648" s="32">
        <v>0</v>
      </c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1708</v>
      </c>
      <c r="B4649" s="111" t="s">
        <v>1032</v>
      </c>
      <c r="C4649" s="112" t="s">
        <v>1033</v>
      </c>
      <c r="D4649" s="21">
        <f t="shared" si="144"/>
        <v>43255</v>
      </c>
      <c r="E4649" s="24">
        <f t="shared" si="145"/>
        <v>0</v>
      </c>
      <c r="F4649" s="104"/>
      <c r="G4649" s="104"/>
      <c r="H4649" s="105"/>
      <c r="I4649" s="105"/>
      <c r="J4649" s="31"/>
      <c r="K4649" s="32"/>
      <c r="L4649" s="105"/>
      <c r="M4649" s="105"/>
      <c r="N4649" s="106"/>
      <c r="O4649" s="107"/>
      <c r="P4649" s="113"/>
      <c r="Q4649" s="113"/>
      <c r="R4649" s="106">
        <v>5520</v>
      </c>
      <c r="S4649" s="107">
        <v>0</v>
      </c>
      <c r="T4649" s="105">
        <v>20885</v>
      </c>
      <c r="U4649" s="105">
        <v>0</v>
      </c>
      <c r="V4649" s="106">
        <v>16850</v>
      </c>
      <c r="W4649" s="107">
        <v>0</v>
      </c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1708</v>
      </c>
      <c r="B4650" s="111" t="s">
        <v>1034</v>
      </c>
      <c r="C4650" s="112" t="s">
        <v>1035</v>
      </c>
      <c r="D4650" s="21">
        <f t="shared" si="144"/>
        <v>0</v>
      </c>
      <c r="E4650" s="24">
        <f t="shared" si="14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1708</v>
      </c>
      <c r="B4651" s="111" t="s">
        <v>1036</v>
      </c>
      <c r="C4651" s="112" t="s">
        <v>1037</v>
      </c>
      <c r="D4651" s="21">
        <f t="shared" si="144"/>
        <v>782700</v>
      </c>
      <c r="E4651" s="24">
        <f t="shared" si="14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>
        <v>442000</v>
      </c>
      <c r="O4651" s="107">
        <v>0</v>
      </c>
      <c r="P4651" s="105">
        <v>0</v>
      </c>
      <c r="Q4651" s="105">
        <v>0</v>
      </c>
      <c r="R4651" s="106">
        <v>176100</v>
      </c>
      <c r="S4651" s="107">
        <v>0</v>
      </c>
      <c r="T4651" s="105">
        <v>0</v>
      </c>
      <c r="U4651" s="105">
        <v>0</v>
      </c>
      <c r="V4651" s="106">
        <v>164600</v>
      </c>
      <c r="W4651" s="107">
        <v>0</v>
      </c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1708</v>
      </c>
      <c r="B4652" s="111" t="s">
        <v>1038</v>
      </c>
      <c r="C4652" s="112" t="s">
        <v>1039</v>
      </c>
      <c r="D4652" s="21">
        <f t="shared" si="144"/>
        <v>0</v>
      </c>
      <c r="E4652" s="24">
        <f t="shared" si="14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1708</v>
      </c>
      <c r="B4653" s="111" t="s">
        <v>1040</v>
      </c>
      <c r="C4653" s="112" t="s">
        <v>1041</v>
      </c>
      <c r="D4653" s="21">
        <f t="shared" si="144"/>
        <v>97541.54</v>
      </c>
      <c r="E4653" s="24">
        <f t="shared" si="14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>
        <v>0</v>
      </c>
      <c r="K4653" s="107">
        <v>0</v>
      </c>
      <c r="L4653" s="105">
        <v>0</v>
      </c>
      <c r="M4653" s="105">
        <v>0</v>
      </c>
      <c r="N4653" s="106">
        <v>39676.67</v>
      </c>
      <c r="O4653" s="107">
        <v>0</v>
      </c>
      <c r="P4653" s="105">
        <v>10236.870000000001</v>
      </c>
      <c r="Q4653" s="105">
        <v>0</v>
      </c>
      <c r="R4653" s="106">
        <v>2550</v>
      </c>
      <c r="S4653" s="107">
        <v>0</v>
      </c>
      <c r="T4653" s="105">
        <v>19427.55</v>
      </c>
      <c r="U4653" s="105">
        <v>0</v>
      </c>
      <c r="V4653" s="106">
        <v>0</v>
      </c>
      <c r="W4653" s="107">
        <v>0</v>
      </c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1708</v>
      </c>
      <c r="B4654" s="111" t="s">
        <v>1042</v>
      </c>
      <c r="C4654" s="112" t="s">
        <v>1043</v>
      </c>
      <c r="D4654" s="21">
        <f t="shared" si="144"/>
        <v>0</v>
      </c>
      <c r="E4654" s="24">
        <f t="shared" si="14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1708</v>
      </c>
      <c r="B4655" s="111" t="s">
        <v>1044</v>
      </c>
      <c r="C4655" s="112" t="s">
        <v>1045</v>
      </c>
      <c r="D4655" s="21">
        <f t="shared" si="144"/>
        <v>8500</v>
      </c>
      <c r="E4655" s="24">
        <f t="shared" si="14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1708</v>
      </c>
      <c r="B4656" s="111" t="s">
        <v>1046</v>
      </c>
      <c r="C4656" s="112" t="s">
        <v>1047</v>
      </c>
      <c r="D4656" s="21">
        <f t="shared" si="144"/>
        <v>38000</v>
      </c>
      <c r="E4656" s="24">
        <f t="shared" si="14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>
        <v>8500</v>
      </c>
      <c r="K4656" s="107">
        <v>0</v>
      </c>
      <c r="L4656" s="105">
        <v>14500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>
        <v>0</v>
      </c>
      <c r="S4656" s="107">
        <v>0</v>
      </c>
      <c r="T4656" s="105">
        <v>0</v>
      </c>
      <c r="U4656" s="105">
        <v>0</v>
      </c>
      <c r="V4656" s="106">
        <v>15000</v>
      </c>
      <c r="W4656" s="107">
        <v>0</v>
      </c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1708</v>
      </c>
      <c r="B4657" s="111" t="s">
        <v>1048</v>
      </c>
      <c r="C4657" s="112" t="s">
        <v>1049</v>
      </c>
      <c r="D4657" s="21">
        <f t="shared" si="144"/>
        <v>0</v>
      </c>
      <c r="E4657" s="24">
        <f t="shared" si="14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1708</v>
      </c>
      <c r="B4658" s="111" t="s">
        <v>1050</v>
      </c>
      <c r="C4658" s="112" t="s">
        <v>1051</v>
      </c>
      <c r="D4658" s="21">
        <f t="shared" si="144"/>
        <v>16150</v>
      </c>
      <c r="E4658" s="24">
        <f t="shared" si="145"/>
        <v>0</v>
      </c>
      <c r="F4658" s="104"/>
      <c r="G4658" s="104"/>
      <c r="H4658" s="105">
        <v>16150</v>
      </c>
      <c r="I4658" s="105">
        <v>0</v>
      </c>
      <c r="J4658" s="106">
        <v>0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>
        <v>0</v>
      </c>
      <c r="S4658" s="107">
        <v>0</v>
      </c>
      <c r="T4658" s="105">
        <v>0</v>
      </c>
      <c r="U4658" s="105">
        <v>0</v>
      </c>
      <c r="V4658" s="106">
        <v>0</v>
      </c>
      <c r="W4658" s="107">
        <v>0</v>
      </c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1708</v>
      </c>
      <c r="B4659" s="111" t="s">
        <v>1052</v>
      </c>
      <c r="C4659" s="112" t="s">
        <v>1053</v>
      </c>
      <c r="D4659" s="21">
        <f t="shared" si="144"/>
        <v>0</v>
      </c>
      <c r="E4659" s="24">
        <f t="shared" si="14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1708</v>
      </c>
      <c r="B4660" s="111" t="s">
        <v>1054</v>
      </c>
      <c r="C4660" s="112" t="s">
        <v>1055</v>
      </c>
      <c r="D4660" s="21">
        <f t="shared" si="144"/>
        <v>0</v>
      </c>
      <c r="E4660" s="24">
        <f t="shared" si="145"/>
        <v>0</v>
      </c>
      <c r="F4660" s="104"/>
      <c r="G4660" s="104"/>
      <c r="H4660" s="113"/>
      <c r="I4660" s="113"/>
      <c r="J4660" s="106"/>
      <c r="K4660" s="107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1708</v>
      </c>
      <c r="B4661" s="111" t="s">
        <v>1056</v>
      </c>
      <c r="C4661" s="112" t="s">
        <v>1057</v>
      </c>
      <c r="D4661" s="21">
        <f t="shared" si="144"/>
        <v>0</v>
      </c>
      <c r="E4661" s="24">
        <f t="shared" si="14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1708</v>
      </c>
      <c r="B4662" s="111" t="s">
        <v>1058</v>
      </c>
      <c r="C4662" s="112" t="s">
        <v>1059</v>
      </c>
      <c r="D4662" s="21">
        <f t="shared" si="144"/>
        <v>9800</v>
      </c>
      <c r="E4662" s="24">
        <f t="shared" si="14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>
        <v>3100</v>
      </c>
      <c r="U4662" s="113">
        <v>0</v>
      </c>
      <c r="V4662" s="31">
        <v>6700</v>
      </c>
      <c r="W4662" s="32">
        <v>0</v>
      </c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1708</v>
      </c>
      <c r="B4663" s="111" t="s">
        <v>1060</v>
      </c>
      <c r="C4663" s="112" t="s">
        <v>1061</v>
      </c>
      <c r="D4663" s="21">
        <f t="shared" si="144"/>
        <v>37787</v>
      </c>
      <c r="E4663" s="24">
        <f t="shared" si="14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1708</v>
      </c>
      <c r="B4664" s="111" t="s">
        <v>1062</v>
      </c>
      <c r="C4664" s="112" t="s">
        <v>1063</v>
      </c>
      <c r="D4664" s="21">
        <f t="shared" si="144"/>
        <v>339238.5</v>
      </c>
      <c r="E4664" s="24">
        <f t="shared" si="14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>
        <v>37787</v>
      </c>
      <c r="K4664" s="32">
        <v>0</v>
      </c>
      <c r="L4664" s="113">
        <v>37399</v>
      </c>
      <c r="M4664" s="113">
        <v>0</v>
      </c>
      <c r="N4664" s="31">
        <v>33164</v>
      </c>
      <c r="O4664" s="32">
        <v>0</v>
      </c>
      <c r="P4664" s="113">
        <v>39472</v>
      </c>
      <c r="Q4664" s="113">
        <v>0</v>
      </c>
      <c r="R4664" s="31">
        <v>89745.5</v>
      </c>
      <c r="S4664" s="32">
        <v>0</v>
      </c>
      <c r="T4664" s="113">
        <v>30864</v>
      </c>
      <c r="U4664" s="113">
        <v>0</v>
      </c>
      <c r="V4664" s="31">
        <v>42853</v>
      </c>
      <c r="W4664" s="32">
        <v>0</v>
      </c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1708</v>
      </c>
      <c r="B4665" s="111" t="s">
        <v>1064</v>
      </c>
      <c r="C4665" s="112" t="s">
        <v>1065</v>
      </c>
      <c r="D4665" s="21">
        <f t="shared" si="144"/>
        <v>0</v>
      </c>
      <c r="E4665" s="24">
        <f t="shared" si="14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1708</v>
      </c>
      <c r="B4666" s="111" t="s">
        <v>1066</v>
      </c>
      <c r="C4666" s="112" t="s">
        <v>1067</v>
      </c>
      <c r="D4666" s="21">
        <f t="shared" si="144"/>
        <v>0</v>
      </c>
      <c r="E4666" s="24">
        <f t="shared" si="14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1708</v>
      </c>
      <c r="B4667" s="111" t="s">
        <v>1068</v>
      </c>
      <c r="C4667" s="112" t="s">
        <v>1069</v>
      </c>
      <c r="D4667" s="21">
        <f t="shared" si="144"/>
        <v>0</v>
      </c>
      <c r="E4667" s="24">
        <f t="shared" si="14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1708</v>
      </c>
      <c r="B4668" s="111" t="s">
        <v>1070</v>
      </c>
      <c r="C4668" s="112" t="s">
        <v>1071</v>
      </c>
      <c r="D4668" s="21">
        <f t="shared" si="144"/>
        <v>0</v>
      </c>
      <c r="E4668" s="24">
        <f t="shared" si="14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1708</v>
      </c>
      <c r="B4669" s="111" t="s">
        <v>1072</v>
      </c>
      <c r="C4669" s="112" t="s">
        <v>1073</v>
      </c>
      <c r="D4669" s="21">
        <f t="shared" si="144"/>
        <v>8976</v>
      </c>
      <c r="E4669" s="24">
        <f t="shared" si="14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1708</v>
      </c>
      <c r="B4670" s="111" t="s">
        <v>1074</v>
      </c>
      <c r="C4670" s="112" t="s">
        <v>1075</v>
      </c>
      <c r="D4670" s="21">
        <f t="shared" si="144"/>
        <v>83736</v>
      </c>
      <c r="E4670" s="24">
        <f t="shared" si="14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31">
        <v>8976</v>
      </c>
      <c r="K4670" s="32">
        <v>0</v>
      </c>
      <c r="L4670" s="105">
        <v>12324</v>
      </c>
      <c r="M4670" s="105">
        <v>0</v>
      </c>
      <c r="N4670" s="106">
        <v>9420</v>
      </c>
      <c r="O4670" s="107">
        <v>0</v>
      </c>
      <c r="P4670" s="113">
        <v>11388</v>
      </c>
      <c r="Q4670" s="113">
        <v>0</v>
      </c>
      <c r="R4670" s="106">
        <v>11736</v>
      </c>
      <c r="S4670" s="107">
        <v>0</v>
      </c>
      <c r="T4670" s="105">
        <v>11184</v>
      </c>
      <c r="U4670" s="105">
        <v>0</v>
      </c>
      <c r="V4670" s="106">
        <v>5268</v>
      </c>
      <c r="W4670" s="107">
        <v>0</v>
      </c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1708</v>
      </c>
      <c r="B4671" s="111" t="s">
        <v>1076</v>
      </c>
      <c r="C4671" s="112" t="s">
        <v>1077</v>
      </c>
      <c r="D4671" s="21">
        <f t="shared" si="144"/>
        <v>1877.4</v>
      </c>
      <c r="E4671" s="24">
        <f t="shared" si="145"/>
        <v>480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1708</v>
      </c>
      <c r="B4672" s="111" t="s">
        <v>1078</v>
      </c>
      <c r="C4672" s="112" t="s">
        <v>1079</v>
      </c>
      <c r="D4672" s="21">
        <f t="shared" si="144"/>
        <v>233390</v>
      </c>
      <c r="E4672" s="24">
        <f t="shared" si="145"/>
        <v>53540</v>
      </c>
      <c r="F4672" s="104">
        <v>74880</v>
      </c>
      <c r="G4672" s="104">
        <v>525</v>
      </c>
      <c r="H4672" s="113">
        <v>1450</v>
      </c>
      <c r="I4672" s="113">
        <v>50480</v>
      </c>
      <c r="J4672" s="106">
        <v>1877.4</v>
      </c>
      <c r="K4672" s="107">
        <v>480</v>
      </c>
      <c r="L4672" s="113">
        <v>10490</v>
      </c>
      <c r="M4672" s="113">
        <v>480</v>
      </c>
      <c r="N4672" s="31">
        <v>42950</v>
      </c>
      <c r="O4672" s="32">
        <v>510</v>
      </c>
      <c r="P4672" s="105">
        <v>1680</v>
      </c>
      <c r="Q4672" s="105">
        <v>525</v>
      </c>
      <c r="R4672" s="31">
        <v>32495</v>
      </c>
      <c r="S4672" s="32">
        <v>510</v>
      </c>
      <c r="T4672" s="113">
        <v>64245</v>
      </c>
      <c r="U4672" s="113">
        <v>0</v>
      </c>
      <c r="V4672" s="31">
        <v>1000</v>
      </c>
      <c r="W4672" s="32">
        <v>510</v>
      </c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1708</v>
      </c>
      <c r="B4673" s="111" t="s">
        <v>1080</v>
      </c>
      <c r="C4673" s="112" t="s">
        <v>1081</v>
      </c>
      <c r="D4673" s="21">
        <f t="shared" si="144"/>
        <v>341720</v>
      </c>
      <c r="E4673" s="24">
        <f t="shared" si="14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>
        <v>4200</v>
      </c>
      <c r="K4673" s="32">
        <v>0</v>
      </c>
      <c r="L4673" s="113">
        <v>22845</v>
      </c>
      <c r="M4673" s="113">
        <v>0</v>
      </c>
      <c r="N4673" s="31">
        <v>105060</v>
      </c>
      <c r="O4673" s="32">
        <v>0</v>
      </c>
      <c r="P4673" s="113">
        <v>15825</v>
      </c>
      <c r="Q4673" s="113">
        <v>0</v>
      </c>
      <c r="R4673" s="31">
        <v>120625</v>
      </c>
      <c r="S4673" s="32">
        <v>0</v>
      </c>
      <c r="T4673" s="113">
        <v>39055</v>
      </c>
      <c r="U4673" s="113">
        <v>0</v>
      </c>
      <c r="V4673" s="31">
        <v>17525</v>
      </c>
      <c r="W4673" s="32">
        <v>0</v>
      </c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1708</v>
      </c>
      <c r="B4674" s="111" t="s">
        <v>1082</v>
      </c>
      <c r="C4674" s="112" t="s">
        <v>1083</v>
      </c>
      <c r="D4674" s="21">
        <f t="shared" si="144"/>
        <v>0</v>
      </c>
      <c r="E4674" s="24">
        <f t="shared" si="14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1708</v>
      </c>
      <c r="B4675" s="111" t="s">
        <v>1084</v>
      </c>
      <c r="C4675" s="112" t="s">
        <v>1085</v>
      </c>
      <c r="D4675" s="21">
        <f t="shared" ref="D4675:D4738" si="146">F4675+H4675+J4676+L4675+N4675+P4675+R4675+T4675+V4675+X4675+Z4675+AB4675</f>
        <v>0</v>
      </c>
      <c r="E4675" s="24">
        <f t="shared" ref="E4675:E4738" si="147">G4675+I4675+K4676+M4675+O4675+Q4675+S4675+U4675+W4675+Y4675+AA4675+AC4675</f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1708</v>
      </c>
      <c r="B4676" s="111" t="s">
        <v>1086</v>
      </c>
      <c r="C4676" s="112" t="s">
        <v>1087</v>
      </c>
      <c r="D4676" s="21">
        <f t="shared" si="146"/>
        <v>74907.039999999994</v>
      </c>
      <c r="E4676" s="24">
        <f t="shared" si="147"/>
        <v>8866</v>
      </c>
      <c r="F4676" s="104"/>
      <c r="G4676" s="104"/>
      <c r="H4676" s="113"/>
      <c r="I4676" s="113"/>
      <c r="J4676" s="31"/>
      <c r="K4676" s="32"/>
      <c r="L4676" s="113"/>
      <c r="M4676" s="113"/>
      <c r="N4676" s="31">
        <v>6</v>
      </c>
      <c r="O4676" s="32">
        <v>0</v>
      </c>
      <c r="P4676" s="113">
        <v>0</v>
      </c>
      <c r="Q4676" s="113">
        <v>0</v>
      </c>
      <c r="R4676" s="31">
        <v>6</v>
      </c>
      <c r="S4676" s="32">
        <v>0</v>
      </c>
      <c r="T4676" s="113">
        <v>0</v>
      </c>
      <c r="U4676" s="113">
        <v>0</v>
      </c>
      <c r="V4676" s="31">
        <v>0</v>
      </c>
      <c r="W4676" s="32">
        <v>0</v>
      </c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1708</v>
      </c>
      <c r="B4677" s="111" t="s">
        <v>1088</v>
      </c>
      <c r="C4677" s="112" t="s">
        <v>1089</v>
      </c>
      <c r="D4677" s="21">
        <f t="shared" si="146"/>
        <v>634204.78</v>
      </c>
      <c r="E4677" s="24">
        <f t="shared" si="147"/>
        <v>74804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>
        <v>74895.039999999994</v>
      </c>
      <c r="K4677" s="32">
        <v>8866</v>
      </c>
      <c r="L4677" s="113">
        <v>70237.08</v>
      </c>
      <c r="M4677" s="113">
        <v>8383</v>
      </c>
      <c r="N4677" s="31">
        <v>66070.81</v>
      </c>
      <c r="O4677" s="32">
        <v>8583</v>
      </c>
      <c r="P4677" s="113">
        <v>86576.639999999999</v>
      </c>
      <c r="Q4677" s="113">
        <v>9569</v>
      </c>
      <c r="R4677" s="31">
        <v>78509.81</v>
      </c>
      <c r="S4677" s="32">
        <v>10811</v>
      </c>
      <c r="T4677" s="113">
        <v>90192.33</v>
      </c>
      <c r="U4677" s="113">
        <v>8972</v>
      </c>
      <c r="V4677" s="31">
        <v>83407</v>
      </c>
      <c r="W4677" s="32">
        <v>10415</v>
      </c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1708</v>
      </c>
      <c r="B4678" s="111" t="s">
        <v>1090</v>
      </c>
      <c r="C4678" s="112" t="s">
        <v>1091</v>
      </c>
      <c r="D4678" s="21">
        <f t="shared" si="146"/>
        <v>8277.8200000000015</v>
      </c>
      <c r="E4678" s="24">
        <f t="shared" si="147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>
        <v>256.8</v>
      </c>
      <c r="K4678" s="32">
        <v>0</v>
      </c>
      <c r="L4678" s="113">
        <v>256.8</v>
      </c>
      <c r="M4678" s="113">
        <v>0</v>
      </c>
      <c r="N4678" s="31">
        <v>256.8</v>
      </c>
      <c r="O4678" s="32">
        <v>0</v>
      </c>
      <c r="P4678" s="113">
        <v>256.8</v>
      </c>
      <c r="Q4678" s="113">
        <v>0</v>
      </c>
      <c r="R4678" s="31">
        <v>256.8</v>
      </c>
      <c r="S4678" s="32">
        <v>0</v>
      </c>
      <c r="T4678" s="113">
        <v>256.8</v>
      </c>
      <c r="U4678" s="113">
        <v>0</v>
      </c>
      <c r="V4678" s="31">
        <v>256.8</v>
      </c>
      <c r="W4678" s="32">
        <v>0</v>
      </c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1708</v>
      </c>
      <c r="B4679" s="111" t="s">
        <v>1092</v>
      </c>
      <c r="C4679" s="112" t="s">
        <v>1093</v>
      </c>
      <c r="D4679" s="21">
        <f t="shared" si="146"/>
        <v>54055.179999999993</v>
      </c>
      <c r="E4679" s="24">
        <f t="shared" si="147"/>
        <v>465.67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>
        <v>5966.62</v>
      </c>
      <c r="K4679" s="32">
        <v>0</v>
      </c>
      <c r="L4679" s="113">
        <v>7005.53</v>
      </c>
      <c r="M4679" s="113">
        <v>465.67</v>
      </c>
      <c r="N4679" s="31">
        <v>6099.65</v>
      </c>
      <c r="O4679" s="32">
        <v>0</v>
      </c>
      <c r="P4679" s="113">
        <v>5912.85</v>
      </c>
      <c r="Q4679" s="113">
        <v>0</v>
      </c>
      <c r="R4679" s="31">
        <v>7141.65</v>
      </c>
      <c r="S4679" s="32">
        <v>0</v>
      </c>
      <c r="T4679" s="113">
        <v>6168.23</v>
      </c>
      <c r="U4679" s="113">
        <v>0</v>
      </c>
      <c r="V4679" s="31">
        <v>5938.53</v>
      </c>
      <c r="W4679" s="32">
        <v>0</v>
      </c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1708</v>
      </c>
      <c r="B4680" s="111" t="s">
        <v>1094</v>
      </c>
      <c r="C4680" s="112" t="s">
        <v>1095</v>
      </c>
      <c r="D4680" s="21">
        <f t="shared" si="146"/>
        <v>40021</v>
      </c>
      <c r="E4680" s="24">
        <f t="shared" si="147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>
        <v>4900</v>
      </c>
      <c r="K4680" s="32">
        <v>0</v>
      </c>
      <c r="L4680" s="113">
        <v>4900</v>
      </c>
      <c r="M4680" s="113">
        <v>0</v>
      </c>
      <c r="N4680" s="31">
        <v>4900</v>
      </c>
      <c r="O4680" s="32">
        <v>0</v>
      </c>
      <c r="P4680" s="113">
        <v>4900</v>
      </c>
      <c r="Q4680" s="113">
        <v>0</v>
      </c>
      <c r="R4680" s="31">
        <v>4900</v>
      </c>
      <c r="S4680" s="32">
        <v>0</v>
      </c>
      <c r="T4680" s="113">
        <v>4900</v>
      </c>
      <c r="U4680" s="113">
        <v>0</v>
      </c>
      <c r="V4680" s="31">
        <v>4900</v>
      </c>
      <c r="W4680" s="32">
        <v>0</v>
      </c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1708</v>
      </c>
      <c r="B4681" s="111" t="s">
        <v>1096</v>
      </c>
      <c r="C4681" s="112" t="s">
        <v>1097</v>
      </c>
      <c r="D4681" s="21">
        <f t="shared" si="146"/>
        <v>3350</v>
      </c>
      <c r="E4681" s="24">
        <f t="shared" si="147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>
        <v>821</v>
      </c>
      <c r="K4681" s="32">
        <v>0</v>
      </c>
      <c r="L4681" s="113">
        <v>613</v>
      </c>
      <c r="M4681" s="113">
        <v>0</v>
      </c>
      <c r="N4681" s="31">
        <v>256</v>
      </c>
      <c r="O4681" s="32">
        <v>0</v>
      </c>
      <c r="P4681" s="113">
        <v>774</v>
      </c>
      <c r="Q4681" s="113">
        <v>0</v>
      </c>
      <c r="R4681" s="31">
        <v>427</v>
      </c>
      <c r="S4681" s="32">
        <v>0</v>
      </c>
      <c r="T4681" s="113">
        <v>397</v>
      </c>
      <c r="U4681" s="113">
        <v>0</v>
      </c>
      <c r="V4681" s="31">
        <v>402</v>
      </c>
      <c r="W4681" s="32">
        <v>0</v>
      </c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1708</v>
      </c>
      <c r="B4682" s="111" t="s">
        <v>1098</v>
      </c>
      <c r="C4682" s="112" t="s">
        <v>1099</v>
      </c>
      <c r="D4682" s="21">
        <f t="shared" si="146"/>
        <v>8395.42</v>
      </c>
      <c r="E4682" s="24">
        <f t="shared" si="147"/>
        <v>0</v>
      </c>
      <c r="F4682" s="104"/>
      <c r="G4682" s="104"/>
      <c r="H4682" s="105"/>
      <c r="I4682" s="105"/>
      <c r="J4682" s="31"/>
      <c r="K4682" s="32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1708</v>
      </c>
      <c r="B4683" s="111" t="s">
        <v>1100</v>
      </c>
      <c r="C4683" s="112" t="s">
        <v>1101</v>
      </c>
      <c r="D4683" s="21">
        <f t="shared" si="146"/>
        <v>543936.25999999989</v>
      </c>
      <c r="E4683" s="24">
        <f t="shared" si="147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106">
        <v>8395.42</v>
      </c>
      <c r="K4683" s="107">
        <v>0</v>
      </c>
      <c r="L4683" s="113">
        <v>8358.49</v>
      </c>
      <c r="M4683" s="113">
        <v>0</v>
      </c>
      <c r="N4683" s="31">
        <v>7653.74</v>
      </c>
      <c r="O4683" s="32">
        <v>0</v>
      </c>
      <c r="P4683" s="105">
        <v>7653.74</v>
      </c>
      <c r="Q4683" s="105">
        <v>0</v>
      </c>
      <c r="R4683" s="31">
        <v>7653.74</v>
      </c>
      <c r="S4683" s="32">
        <v>0</v>
      </c>
      <c r="T4683" s="113">
        <v>7394.59</v>
      </c>
      <c r="U4683" s="113">
        <v>0</v>
      </c>
      <c r="V4683" s="31">
        <v>7148.45</v>
      </c>
      <c r="W4683" s="32">
        <v>0</v>
      </c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1708</v>
      </c>
      <c r="B4684" s="111" t="s">
        <v>1102</v>
      </c>
      <c r="C4684" s="112" t="s">
        <v>1103</v>
      </c>
      <c r="D4684" s="21">
        <f t="shared" si="146"/>
        <v>3883934.88</v>
      </c>
      <c r="E4684" s="24">
        <f t="shared" si="147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>
        <v>481282.67</v>
      </c>
      <c r="K4684" s="32">
        <v>0</v>
      </c>
      <c r="L4684" s="113">
        <v>409126.59</v>
      </c>
      <c r="M4684" s="113">
        <v>0</v>
      </c>
      <c r="N4684" s="31">
        <v>545906.79</v>
      </c>
      <c r="O4684" s="32">
        <v>0</v>
      </c>
      <c r="P4684" s="113">
        <v>408797.27</v>
      </c>
      <c r="Q4684" s="113">
        <v>0</v>
      </c>
      <c r="R4684" s="31">
        <v>479424.8</v>
      </c>
      <c r="S4684" s="32">
        <v>0</v>
      </c>
      <c r="T4684" s="113">
        <v>615357.31999999995</v>
      </c>
      <c r="U4684" s="113">
        <v>0</v>
      </c>
      <c r="V4684" s="31">
        <v>553790.93000000005</v>
      </c>
      <c r="W4684" s="32">
        <v>0</v>
      </c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1708</v>
      </c>
      <c r="B4685" s="111" t="s">
        <v>1104</v>
      </c>
      <c r="C4685" s="112" t="s">
        <v>1105</v>
      </c>
      <c r="D4685" s="21">
        <f t="shared" si="146"/>
        <v>139153.94</v>
      </c>
      <c r="E4685" s="24">
        <f t="shared" si="147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1708</v>
      </c>
      <c r="B4686" s="111" t="s">
        <v>1106</v>
      </c>
      <c r="C4686" s="112" t="s">
        <v>1107</v>
      </c>
      <c r="D4686" s="21">
        <f t="shared" si="146"/>
        <v>1184511.7399999998</v>
      </c>
      <c r="E4686" s="24">
        <f t="shared" si="147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>
        <v>139153.94</v>
      </c>
      <c r="K4686" s="32">
        <v>0</v>
      </c>
      <c r="L4686" s="113">
        <v>82929.679999999993</v>
      </c>
      <c r="M4686" s="113">
        <v>0</v>
      </c>
      <c r="N4686" s="31">
        <v>118265.27</v>
      </c>
      <c r="O4686" s="32">
        <v>0</v>
      </c>
      <c r="P4686" s="113">
        <v>116859.68</v>
      </c>
      <c r="Q4686" s="113">
        <v>0</v>
      </c>
      <c r="R4686" s="31">
        <v>167909.89</v>
      </c>
      <c r="S4686" s="32">
        <v>0</v>
      </c>
      <c r="T4686" s="113">
        <v>127649.57</v>
      </c>
      <c r="U4686" s="113">
        <v>0</v>
      </c>
      <c r="V4686" s="31">
        <v>205550.94</v>
      </c>
      <c r="W4686" s="32">
        <v>0</v>
      </c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1708</v>
      </c>
      <c r="B4687" s="111" t="s">
        <v>1108</v>
      </c>
      <c r="C4687" s="112" t="s">
        <v>1109</v>
      </c>
      <c r="D4687" s="21">
        <f t="shared" si="146"/>
        <v>1357526</v>
      </c>
      <c r="E4687" s="24">
        <f t="shared" si="147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>
        <v>166194</v>
      </c>
      <c r="K4687" s="32">
        <v>0</v>
      </c>
      <c r="L4687" s="113">
        <v>161052</v>
      </c>
      <c r="M4687" s="113">
        <v>0</v>
      </c>
      <c r="N4687" s="31">
        <v>211023</v>
      </c>
      <c r="O4687" s="32">
        <v>0</v>
      </c>
      <c r="P4687" s="113">
        <v>128212</v>
      </c>
      <c r="Q4687" s="113">
        <v>0</v>
      </c>
      <c r="R4687" s="31">
        <v>136827</v>
      </c>
      <c r="S4687" s="32">
        <v>0</v>
      </c>
      <c r="T4687" s="113">
        <v>185352</v>
      </c>
      <c r="U4687" s="113">
        <v>0</v>
      </c>
      <c r="V4687" s="31">
        <v>223760</v>
      </c>
      <c r="W4687" s="32">
        <v>0</v>
      </c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1708</v>
      </c>
      <c r="B4688" s="111" t="s">
        <v>1110</v>
      </c>
      <c r="C4688" s="112" t="s">
        <v>1111</v>
      </c>
      <c r="D4688" s="21">
        <f t="shared" si="146"/>
        <v>417030</v>
      </c>
      <c r="E4688" s="24">
        <f t="shared" si="147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>
        <v>108480</v>
      </c>
      <c r="K4688" s="32">
        <v>0</v>
      </c>
      <c r="L4688" s="113">
        <v>52800</v>
      </c>
      <c r="M4688" s="113">
        <v>0</v>
      </c>
      <c r="N4688" s="31">
        <v>46040</v>
      </c>
      <c r="O4688" s="32">
        <v>0</v>
      </c>
      <c r="P4688" s="113">
        <v>66350</v>
      </c>
      <c r="Q4688" s="113">
        <v>0</v>
      </c>
      <c r="R4688" s="31">
        <v>43770</v>
      </c>
      <c r="S4688" s="32">
        <v>0</v>
      </c>
      <c r="T4688" s="113">
        <v>42040</v>
      </c>
      <c r="U4688" s="113">
        <v>0</v>
      </c>
      <c r="V4688" s="31">
        <v>50820</v>
      </c>
      <c r="W4688" s="32">
        <v>0</v>
      </c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1708</v>
      </c>
      <c r="B4689" s="111" t="s">
        <v>1112</v>
      </c>
      <c r="C4689" s="112" t="s">
        <v>1113</v>
      </c>
      <c r="D4689" s="21">
        <f t="shared" si="146"/>
        <v>533799.5</v>
      </c>
      <c r="E4689" s="24">
        <f t="shared" si="147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>
        <v>3000</v>
      </c>
      <c r="Q4689" s="113">
        <v>0</v>
      </c>
      <c r="R4689" s="31">
        <v>484960</v>
      </c>
      <c r="S4689" s="32">
        <v>0</v>
      </c>
      <c r="T4689" s="113">
        <v>0</v>
      </c>
      <c r="U4689" s="113">
        <v>0</v>
      </c>
      <c r="V4689" s="31">
        <v>13440</v>
      </c>
      <c r="W4689" s="32">
        <v>0</v>
      </c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1708</v>
      </c>
      <c r="B4690" s="111" t="s">
        <v>1114</v>
      </c>
      <c r="C4690" s="112" t="s">
        <v>1115</v>
      </c>
      <c r="D4690" s="21">
        <f t="shared" si="146"/>
        <v>127601</v>
      </c>
      <c r="E4690" s="24">
        <f t="shared" si="147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>
        <v>32399.5</v>
      </c>
      <c r="K4690" s="32">
        <v>0</v>
      </c>
      <c r="L4690" s="113">
        <v>14898</v>
      </c>
      <c r="M4690" s="113">
        <v>0</v>
      </c>
      <c r="N4690" s="31">
        <v>17146</v>
      </c>
      <c r="O4690" s="32">
        <v>0</v>
      </c>
      <c r="P4690" s="113">
        <v>21296</v>
      </c>
      <c r="Q4690" s="113">
        <v>0</v>
      </c>
      <c r="R4690" s="31">
        <v>8923</v>
      </c>
      <c r="S4690" s="32">
        <v>0</v>
      </c>
      <c r="T4690" s="113">
        <v>23618</v>
      </c>
      <c r="U4690" s="113">
        <v>0</v>
      </c>
      <c r="V4690" s="31">
        <v>12949</v>
      </c>
      <c r="W4690" s="32">
        <v>0</v>
      </c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1708</v>
      </c>
      <c r="B4691" s="111" t="s">
        <v>1116</v>
      </c>
      <c r="C4691" s="112" t="s">
        <v>1117</v>
      </c>
      <c r="D4691" s="21">
        <f t="shared" si="146"/>
        <v>41280</v>
      </c>
      <c r="E4691" s="24">
        <f t="shared" si="147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1708</v>
      </c>
      <c r="B4692" s="111" t="s">
        <v>1118</v>
      </c>
      <c r="C4692" s="112" t="s">
        <v>1119</v>
      </c>
      <c r="D4692" s="21">
        <f t="shared" si="146"/>
        <v>177550</v>
      </c>
      <c r="E4692" s="24">
        <f t="shared" si="147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>
        <v>41280</v>
      </c>
      <c r="K4692" s="32">
        <v>0</v>
      </c>
      <c r="L4692" s="113">
        <v>5600</v>
      </c>
      <c r="M4692" s="113">
        <v>0</v>
      </c>
      <c r="N4692" s="31">
        <v>0</v>
      </c>
      <c r="O4692" s="32">
        <v>0</v>
      </c>
      <c r="P4692" s="113">
        <v>1750</v>
      </c>
      <c r="Q4692" s="113">
        <v>0</v>
      </c>
      <c r="R4692" s="31">
        <v>0</v>
      </c>
      <c r="S4692" s="32">
        <v>0</v>
      </c>
      <c r="T4692" s="113">
        <v>55200</v>
      </c>
      <c r="U4692" s="113">
        <v>0</v>
      </c>
      <c r="V4692" s="31">
        <v>22100</v>
      </c>
      <c r="W4692" s="32">
        <v>0</v>
      </c>
      <c r="X4692" s="113"/>
      <c r="Y4692" s="113"/>
      <c r="Z4692" s="31"/>
      <c r="AA4692" s="32"/>
      <c r="AB4692" s="113"/>
      <c r="AC4692" s="113"/>
      <c r="AD4692" s="33" t="s">
        <v>1700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1708</v>
      </c>
      <c r="B4693" s="111" t="s">
        <v>1120</v>
      </c>
      <c r="C4693" s="112" t="s">
        <v>1121</v>
      </c>
      <c r="D4693" s="21">
        <f t="shared" si="146"/>
        <v>0</v>
      </c>
      <c r="E4693" s="24">
        <f t="shared" si="147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1708</v>
      </c>
      <c r="B4694" s="111" t="s">
        <v>1122</v>
      </c>
      <c r="C4694" s="112" t="s">
        <v>1123</v>
      </c>
      <c r="D4694" s="21">
        <f t="shared" si="146"/>
        <v>0</v>
      </c>
      <c r="E4694" s="24">
        <f t="shared" si="147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1708</v>
      </c>
      <c r="B4695" s="111" t="s">
        <v>1124</v>
      </c>
      <c r="C4695" s="112" t="s">
        <v>1125</v>
      </c>
      <c r="D4695" s="21">
        <f t="shared" si="146"/>
        <v>0</v>
      </c>
      <c r="E4695" s="24">
        <f t="shared" si="147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1708</v>
      </c>
      <c r="B4696" s="111" t="s">
        <v>1126</v>
      </c>
      <c r="C4696" s="112" t="s">
        <v>1127</v>
      </c>
      <c r="D4696" s="21">
        <f t="shared" si="146"/>
        <v>0</v>
      </c>
      <c r="E4696" s="24">
        <f t="shared" si="147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1708</v>
      </c>
      <c r="B4697" s="111" t="s">
        <v>1128</v>
      </c>
      <c r="C4697" s="112" t="s">
        <v>1129</v>
      </c>
      <c r="D4697" s="21">
        <f t="shared" si="146"/>
        <v>0</v>
      </c>
      <c r="E4697" s="24">
        <f t="shared" si="147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1708</v>
      </c>
      <c r="B4698" s="111" t="s">
        <v>1130</v>
      </c>
      <c r="C4698" s="112" t="s">
        <v>1131</v>
      </c>
      <c r="D4698" s="21">
        <f t="shared" si="146"/>
        <v>0</v>
      </c>
      <c r="E4698" s="24">
        <f t="shared" si="147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1708</v>
      </c>
      <c r="B4699" s="111" t="s">
        <v>1132</v>
      </c>
      <c r="C4699" s="112" t="s">
        <v>1133</v>
      </c>
      <c r="D4699" s="21">
        <f t="shared" si="146"/>
        <v>0</v>
      </c>
      <c r="E4699" s="24">
        <f t="shared" si="147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1708</v>
      </c>
      <c r="B4700" s="111" t="s">
        <v>1134</v>
      </c>
      <c r="C4700" s="112" t="s">
        <v>1135</v>
      </c>
      <c r="D4700" s="21">
        <f t="shared" si="146"/>
        <v>0</v>
      </c>
      <c r="E4700" s="24">
        <f t="shared" si="147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1708</v>
      </c>
      <c r="B4701" s="111" t="s">
        <v>1136</v>
      </c>
      <c r="C4701" s="112" t="s">
        <v>1137</v>
      </c>
      <c r="D4701" s="21">
        <f t="shared" si="146"/>
        <v>0</v>
      </c>
      <c r="E4701" s="24">
        <f t="shared" si="147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1708</v>
      </c>
      <c r="B4702" s="111" t="s">
        <v>1138</v>
      </c>
      <c r="C4702" s="112" t="s">
        <v>1624</v>
      </c>
      <c r="D4702" s="21">
        <f t="shared" si="146"/>
        <v>0</v>
      </c>
      <c r="E4702" s="24">
        <f t="shared" si="147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1708</v>
      </c>
      <c r="B4703" s="111" t="s">
        <v>1139</v>
      </c>
      <c r="C4703" s="112" t="s">
        <v>1140</v>
      </c>
      <c r="D4703" s="21">
        <f t="shared" si="146"/>
        <v>61265</v>
      </c>
      <c r="E4703" s="24">
        <f t="shared" si="147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1708</v>
      </c>
      <c r="B4704" s="111" t="s">
        <v>1141</v>
      </c>
      <c r="C4704" s="112" t="s">
        <v>1625</v>
      </c>
      <c r="D4704" s="21">
        <f t="shared" si="146"/>
        <v>1058499.3999999999</v>
      </c>
      <c r="E4704" s="24">
        <f t="shared" si="147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>
        <v>61265</v>
      </c>
      <c r="K4704" s="32">
        <v>0</v>
      </c>
      <c r="L4704" s="113">
        <v>30360</v>
      </c>
      <c r="M4704" s="113">
        <v>0</v>
      </c>
      <c r="N4704" s="31">
        <v>14580</v>
      </c>
      <c r="O4704" s="32">
        <v>0</v>
      </c>
      <c r="P4704" s="113">
        <v>41280</v>
      </c>
      <c r="Q4704" s="113">
        <v>0</v>
      </c>
      <c r="R4704" s="31">
        <v>48300</v>
      </c>
      <c r="S4704" s="32">
        <v>0</v>
      </c>
      <c r="T4704" s="113">
        <v>53955</v>
      </c>
      <c r="U4704" s="113">
        <v>0</v>
      </c>
      <c r="V4704" s="31">
        <v>156360</v>
      </c>
      <c r="W4704" s="32">
        <v>0</v>
      </c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1708</v>
      </c>
      <c r="B4705" s="111" t="s">
        <v>1142</v>
      </c>
      <c r="C4705" s="112" t="s">
        <v>1143</v>
      </c>
      <c r="D4705" s="21">
        <f t="shared" si="146"/>
        <v>3746175.6900000004</v>
      </c>
      <c r="E4705" s="24">
        <f t="shared" si="147"/>
        <v>0</v>
      </c>
      <c r="F4705" s="104"/>
      <c r="G4705" s="104"/>
      <c r="H4705" s="113">
        <v>360557.6</v>
      </c>
      <c r="I4705" s="113">
        <v>0</v>
      </c>
      <c r="J4705" s="31">
        <v>538495.4</v>
      </c>
      <c r="K4705" s="32">
        <v>0</v>
      </c>
      <c r="L4705" s="113">
        <v>510526.75</v>
      </c>
      <c r="M4705" s="113">
        <v>0</v>
      </c>
      <c r="N4705" s="31">
        <v>552663.75</v>
      </c>
      <c r="O4705" s="32">
        <v>0</v>
      </c>
      <c r="P4705" s="113">
        <v>605054.75</v>
      </c>
      <c r="Q4705" s="113">
        <v>0</v>
      </c>
      <c r="R4705" s="31">
        <v>583720.64</v>
      </c>
      <c r="S4705" s="32">
        <v>0</v>
      </c>
      <c r="T4705" s="113">
        <v>495138.5</v>
      </c>
      <c r="U4705" s="113">
        <v>0</v>
      </c>
      <c r="V4705" s="31">
        <v>632544.19999999995</v>
      </c>
      <c r="W4705" s="32">
        <v>0</v>
      </c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1708</v>
      </c>
      <c r="B4706" s="111" t="s">
        <v>1144</v>
      </c>
      <c r="C4706" s="112" t="s">
        <v>1626</v>
      </c>
      <c r="D4706" s="21">
        <f t="shared" si="146"/>
        <v>114433.13</v>
      </c>
      <c r="E4706" s="24">
        <f t="shared" si="147"/>
        <v>0</v>
      </c>
      <c r="F4706" s="104"/>
      <c r="G4706" s="104"/>
      <c r="H4706" s="113"/>
      <c r="I4706" s="113"/>
      <c r="J4706" s="31">
        <v>5969.5</v>
      </c>
      <c r="K4706" s="32">
        <v>0</v>
      </c>
      <c r="L4706" s="113">
        <v>19376</v>
      </c>
      <c r="M4706" s="113">
        <v>0</v>
      </c>
      <c r="N4706" s="31">
        <v>19293</v>
      </c>
      <c r="O4706" s="32">
        <v>0</v>
      </c>
      <c r="P4706" s="113">
        <v>11322</v>
      </c>
      <c r="Q4706" s="113">
        <v>0</v>
      </c>
      <c r="R4706" s="31">
        <v>28988.5</v>
      </c>
      <c r="S4706" s="32">
        <v>0</v>
      </c>
      <c r="T4706" s="113">
        <v>35453.629999999997</v>
      </c>
      <c r="U4706" s="113">
        <v>0</v>
      </c>
      <c r="V4706" s="31">
        <v>0</v>
      </c>
      <c r="W4706" s="32">
        <v>0</v>
      </c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1708</v>
      </c>
      <c r="B4707" s="111" t="s">
        <v>1145</v>
      </c>
      <c r="C4707" s="112" t="s">
        <v>1627</v>
      </c>
      <c r="D4707" s="21">
        <f t="shared" si="146"/>
        <v>0</v>
      </c>
      <c r="E4707" s="24">
        <f t="shared" si="147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1708</v>
      </c>
      <c r="B4708" s="111" t="s">
        <v>1628</v>
      </c>
      <c r="C4708" s="112" t="s">
        <v>1629</v>
      </c>
      <c r="D4708" s="21">
        <f t="shared" si="146"/>
        <v>0</v>
      </c>
      <c r="E4708" s="24">
        <f t="shared" si="147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1708</v>
      </c>
      <c r="B4709" s="111" t="s">
        <v>1146</v>
      </c>
      <c r="C4709" s="112" t="s">
        <v>1630</v>
      </c>
      <c r="D4709" s="21">
        <f t="shared" si="146"/>
        <v>0</v>
      </c>
      <c r="E4709" s="24">
        <f t="shared" si="147"/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1708</v>
      </c>
      <c r="B4710" s="111" t="s">
        <v>1147</v>
      </c>
      <c r="C4710" s="112" t="s">
        <v>1631</v>
      </c>
      <c r="D4710" s="21">
        <f t="shared" si="146"/>
        <v>0</v>
      </c>
      <c r="E4710" s="24">
        <f t="shared" si="14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1708</v>
      </c>
      <c r="B4711" s="111" t="s">
        <v>1148</v>
      </c>
      <c r="C4711" s="112" t="s">
        <v>1149</v>
      </c>
      <c r="D4711" s="21">
        <f t="shared" si="146"/>
        <v>419460</v>
      </c>
      <c r="E4711" s="24">
        <f t="shared" si="14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1708</v>
      </c>
      <c r="B4712" s="111" t="s">
        <v>1150</v>
      </c>
      <c r="C4712" s="112" t="s">
        <v>1632</v>
      </c>
      <c r="D4712" s="21">
        <f t="shared" si="146"/>
        <v>3186570</v>
      </c>
      <c r="E4712" s="24">
        <f t="shared" si="14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31">
        <v>419460</v>
      </c>
      <c r="K4712" s="32">
        <v>0</v>
      </c>
      <c r="L4712" s="105">
        <v>406980</v>
      </c>
      <c r="M4712" s="105">
        <v>0</v>
      </c>
      <c r="N4712" s="106">
        <v>441290</v>
      </c>
      <c r="O4712" s="107">
        <v>0</v>
      </c>
      <c r="P4712" s="113">
        <v>362520</v>
      </c>
      <c r="Q4712" s="113">
        <v>0</v>
      </c>
      <c r="R4712" s="106">
        <v>420690</v>
      </c>
      <c r="S4712" s="107">
        <v>0</v>
      </c>
      <c r="T4712" s="105">
        <v>401710</v>
      </c>
      <c r="U4712" s="105">
        <v>0</v>
      </c>
      <c r="V4712" s="106">
        <v>392260</v>
      </c>
      <c r="W4712" s="107">
        <v>0</v>
      </c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1708</v>
      </c>
      <c r="B4713" s="111" t="s">
        <v>1151</v>
      </c>
      <c r="C4713" s="112" t="s">
        <v>1633</v>
      </c>
      <c r="D4713" s="21">
        <f t="shared" si="146"/>
        <v>48758</v>
      </c>
      <c r="E4713" s="24">
        <f t="shared" si="14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106">
        <v>5880</v>
      </c>
      <c r="K4713" s="107">
        <v>0</v>
      </c>
      <c r="L4713" s="113">
        <v>6120</v>
      </c>
      <c r="M4713" s="113">
        <v>0</v>
      </c>
      <c r="N4713" s="31">
        <v>6518</v>
      </c>
      <c r="O4713" s="32">
        <v>0</v>
      </c>
      <c r="P4713" s="105">
        <v>4320</v>
      </c>
      <c r="Q4713" s="105">
        <v>0</v>
      </c>
      <c r="R4713" s="31">
        <v>7320</v>
      </c>
      <c r="S4713" s="32">
        <v>0</v>
      </c>
      <c r="T4713" s="113">
        <v>7200</v>
      </c>
      <c r="U4713" s="113">
        <v>0</v>
      </c>
      <c r="V4713" s="31">
        <v>5040</v>
      </c>
      <c r="W4713" s="32">
        <v>0</v>
      </c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1708</v>
      </c>
      <c r="B4714" s="111" t="s">
        <v>1152</v>
      </c>
      <c r="C4714" s="112" t="s">
        <v>1634</v>
      </c>
      <c r="D4714" s="21">
        <f t="shared" si="146"/>
        <v>0</v>
      </c>
      <c r="E4714" s="24">
        <f t="shared" si="14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1708</v>
      </c>
      <c r="B4715" s="111" t="s">
        <v>1153</v>
      </c>
      <c r="C4715" s="112" t="s">
        <v>1635</v>
      </c>
      <c r="D4715" s="21">
        <f t="shared" si="146"/>
        <v>11950</v>
      </c>
      <c r="E4715" s="24">
        <f t="shared" si="14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>
        <v>1200</v>
      </c>
      <c r="O4715" s="32">
        <v>0</v>
      </c>
      <c r="P4715" s="113">
        <v>0</v>
      </c>
      <c r="Q4715" s="113">
        <v>0</v>
      </c>
      <c r="R4715" s="31">
        <v>0</v>
      </c>
      <c r="S4715" s="32">
        <v>0</v>
      </c>
      <c r="T4715" s="113">
        <v>750</v>
      </c>
      <c r="U4715" s="113">
        <v>0</v>
      </c>
      <c r="V4715" s="31">
        <v>0</v>
      </c>
      <c r="W4715" s="32">
        <v>0</v>
      </c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1708</v>
      </c>
      <c r="B4716" s="111" t="s">
        <v>1154</v>
      </c>
      <c r="C4716" s="112" t="s">
        <v>1636</v>
      </c>
      <c r="D4716" s="21">
        <f t="shared" si="146"/>
        <v>90000</v>
      </c>
      <c r="E4716" s="24">
        <f t="shared" si="14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>
        <v>10000</v>
      </c>
      <c r="K4716" s="32">
        <v>0</v>
      </c>
      <c r="L4716" s="113">
        <v>10000</v>
      </c>
      <c r="M4716" s="113">
        <v>0</v>
      </c>
      <c r="N4716" s="31">
        <v>10000</v>
      </c>
      <c r="O4716" s="32">
        <v>0</v>
      </c>
      <c r="P4716" s="113">
        <v>10000</v>
      </c>
      <c r="Q4716" s="113">
        <v>0</v>
      </c>
      <c r="R4716" s="31">
        <v>10000</v>
      </c>
      <c r="S4716" s="32">
        <v>0</v>
      </c>
      <c r="T4716" s="113">
        <v>10000</v>
      </c>
      <c r="U4716" s="113">
        <v>0</v>
      </c>
      <c r="V4716" s="31">
        <v>10000</v>
      </c>
      <c r="W4716" s="32">
        <v>0</v>
      </c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1708</v>
      </c>
      <c r="B4717" s="111" t="s">
        <v>1155</v>
      </c>
      <c r="C4717" s="112" t="s">
        <v>1156</v>
      </c>
      <c r="D4717" s="21">
        <f t="shared" si="146"/>
        <v>90000</v>
      </c>
      <c r="E4717" s="24">
        <f t="shared" si="14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>
        <v>10000</v>
      </c>
      <c r="K4717" s="32">
        <v>0</v>
      </c>
      <c r="L4717" s="113">
        <v>0</v>
      </c>
      <c r="M4717" s="113">
        <v>0</v>
      </c>
      <c r="N4717" s="31">
        <v>0</v>
      </c>
      <c r="O4717" s="32">
        <v>0</v>
      </c>
      <c r="P4717" s="113">
        <v>10000</v>
      </c>
      <c r="Q4717" s="113">
        <v>0</v>
      </c>
      <c r="R4717" s="31">
        <v>10000</v>
      </c>
      <c r="S4717" s="32">
        <v>0</v>
      </c>
      <c r="T4717" s="113">
        <v>10000</v>
      </c>
      <c r="U4717" s="113">
        <v>0</v>
      </c>
      <c r="V4717" s="31">
        <v>20000</v>
      </c>
      <c r="W4717" s="32">
        <v>0</v>
      </c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1708</v>
      </c>
      <c r="B4718" s="111" t="s">
        <v>1157</v>
      </c>
      <c r="C4718" s="112" t="s">
        <v>1158</v>
      </c>
      <c r="D4718" s="21">
        <f t="shared" si="146"/>
        <v>170000</v>
      </c>
      <c r="E4718" s="24">
        <f t="shared" si="14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>
        <v>20000</v>
      </c>
      <c r="S4718" s="32">
        <v>0</v>
      </c>
      <c r="T4718" s="113">
        <v>20000</v>
      </c>
      <c r="U4718" s="113">
        <v>0</v>
      </c>
      <c r="V4718" s="31">
        <v>20000</v>
      </c>
      <c r="W4718" s="32">
        <v>0</v>
      </c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1708</v>
      </c>
      <c r="B4719" s="111" t="s">
        <v>1159</v>
      </c>
      <c r="C4719" s="112" t="s">
        <v>1160</v>
      </c>
      <c r="D4719" s="21">
        <f t="shared" si="146"/>
        <v>107600</v>
      </c>
      <c r="E4719" s="24">
        <f t="shared" si="14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>
        <v>10000</v>
      </c>
      <c r="K4719" s="32">
        <v>0</v>
      </c>
      <c r="L4719" s="113">
        <v>10000</v>
      </c>
      <c r="M4719" s="113">
        <v>0</v>
      </c>
      <c r="N4719" s="31">
        <v>10000</v>
      </c>
      <c r="O4719" s="32">
        <v>0</v>
      </c>
      <c r="P4719" s="113">
        <v>10000</v>
      </c>
      <c r="Q4719" s="113">
        <v>0</v>
      </c>
      <c r="R4719" s="31">
        <v>10000</v>
      </c>
      <c r="S4719" s="32">
        <v>0</v>
      </c>
      <c r="T4719" s="113">
        <v>10000</v>
      </c>
      <c r="U4719" s="113">
        <v>0</v>
      </c>
      <c r="V4719" s="31">
        <v>10000</v>
      </c>
      <c r="W4719" s="32">
        <v>0</v>
      </c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1708</v>
      </c>
      <c r="B4720" s="111" t="s">
        <v>1161</v>
      </c>
      <c r="C4720" s="112" t="s">
        <v>1637</v>
      </c>
      <c r="D4720" s="21">
        <f t="shared" si="146"/>
        <v>242100</v>
      </c>
      <c r="E4720" s="24">
        <f t="shared" si="14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>
        <v>27600</v>
      </c>
      <c r="K4720" s="32">
        <v>0</v>
      </c>
      <c r="L4720" s="113">
        <v>37200</v>
      </c>
      <c r="M4720" s="113">
        <v>0</v>
      </c>
      <c r="N4720" s="31">
        <v>36300</v>
      </c>
      <c r="O4720" s="32">
        <v>0</v>
      </c>
      <c r="P4720" s="113">
        <v>24600</v>
      </c>
      <c r="Q4720" s="113">
        <v>0</v>
      </c>
      <c r="R4720" s="31">
        <v>26400</v>
      </c>
      <c r="S4720" s="32">
        <v>0</v>
      </c>
      <c r="T4720" s="113">
        <v>30900</v>
      </c>
      <c r="U4720" s="113">
        <v>0</v>
      </c>
      <c r="V4720" s="31">
        <v>31800</v>
      </c>
      <c r="W4720" s="32">
        <v>0</v>
      </c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1708</v>
      </c>
      <c r="B4721" s="111" t="s">
        <v>1162</v>
      </c>
      <c r="C4721" s="112" t="s">
        <v>1163</v>
      </c>
      <c r="D4721" s="21">
        <f t="shared" si="146"/>
        <v>35000</v>
      </c>
      <c r="E4721" s="24">
        <f t="shared" si="14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>
        <v>0</v>
      </c>
      <c r="Q4721" s="113">
        <v>0</v>
      </c>
      <c r="R4721" s="31">
        <v>0</v>
      </c>
      <c r="S4721" s="32">
        <v>0</v>
      </c>
      <c r="T4721" s="113">
        <v>0</v>
      </c>
      <c r="U4721" s="113">
        <v>0</v>
      </c>
      <c r="V4721" s="31">
        <v>0</v>
      </c>
      <c r="W4721" s="32">
        <v>0</v>
      </c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1708</v>
      </c>
      <c r="B4722" s="111" t="s">
        <v>1164</v>
      </c>
      <c r="C4722" s="112" t="s">
        <v>1638</v>
      </c>
      <c r="D4722" s="21">
        <f t="shared" si="146"/>
        <v>24868.65</v>
      </c>
      <c r="E4722" s="24">
        <f t="shared" si="14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1708</v>
      </c>
      <c r="B4723" s="111" t="s">
        <v>1165</v>
      </c>
      <c r="C4723" s="112" t="s">
        <v>1166</v>
      </c>
      <c r="D4723" s="21">
        <f t="shared" si="146"/>
        <v>204339.55</v>
      </c>
      <c r="E4723" s="24">
        <f t="shared" si="14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31">
        <v>24868.65</v>
      </c>
      <c r="K4723" s="32">
        <v>0</v>
      </c>
      <c r="L4723" s="105">
        <v>24868.65</v>
      </c>
      <c r="M4723" s="105">
        <v>0</v>
      </c>
      <c r="N4723" s="106">
        <v>24868.65</v>
      </c>
      <c r="O4723" s="107">
        <v>0</v>
      </c>
      <c r="P4723" s="113">
        <v>24868.65</v>
      </c>
      <c r="Q4723" s="113">
        <v>0</v>
      </c>
      <c r="R4723" s="106">
        <v>24868.65</v>
      </c>
      <c r="S4723" s="107">
        <v>0</v>
      </c>
      <c r="T4723" s="105">
        <v>24868.65</v>
      </c>
      <c r="U4723" s="105">
        <v>0</v>
      </c>
      <c r="V4723" s="106">
        <v>24868.65</v>
      </c>
      <c r="W4723" s="107">
        <v>0</v>
      </c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1708</v>
      </c>
      <c r="B4724" s="111" t="s">
        <v>1167</v>
      </c>
      <c r="C4724" s="112" t="s">
        <v>1639</v>
      </c>
      <c r="D4724" s="21">
        <f t="shared" si="146"/>
        <v>46092.799999999996</v>
      </c>
      <c r="E4724" s="24">
        <f t="shared" si="14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106">
        <v>5390.35</v>
      </c>
      <c r="K4724" s="107">
        <v>0</v>
      </c>
      <c r="L4724" s="113">
        <v>5390.35</v>
      </c>
      <c r="M4724" s="113">
        <v>0</v>
      </c>
      <c r="N4724" s="31">
        <v>5390.35</v>
      </c>
      <c r="O4724" s="32">
        <v>0</v>
      </c>
      <c r="P4724" s="105">
        <v>5390.35</v>
      </c>
      <c r="Q4724" s="105">
        <v>0</v>
      </c>
      <c r="R4724" s="31">
        <v>5390.35</v>
      </c>
      <c r="S4724" s="32">
        <v>0</v>
      </c>
      <c r="T4724" s="113">
        <v>5390.35</v>
      </c>
      <c r="U4724" s="113">
        <v>0</v>
      </c>
      <c r="V4724" s="31">
        <v>5390.35</v>
      </c>
      <c r="W4724" s="32">
        <v>0</v>
      </c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1708</v>
      </c>
      <c r="B4725" s="111" t="s">
        <v>1168</v>
      </c>
      <c r="C4725" s="112" t="s">
        <v>1640</v>
      </c>
      <c r="D4725" s="21">
        <f t="shared" si="146"/>
        <v>24826.66</v>
      </c>
      <c r="E4725" s="24">
        <f t="shared" si="14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31">
        <v>2970</v>
      </c>
      <c r="K4725" s="32">
        <v>0</v>
      </c>
      <c r="L4725" s="105">
        <v>2970</v>
      </c>
      <c r="M4725" s="105">
        <v>0</v>
      </c>
      <c r="N4725" s="106">
        <v>2970</v>
      </c>
      <c r="O4725" s="107">
        <v>0</v>
      </c>
      <c r="P4725" s="113">
        <v>2970</v>
      </c>
      <c r="Q4725" s="113">
        <v>0</v>
      </c>
      <c r="R4725" s="106">
        <v>2970</v>
      </c>
      <c r="S4725" s="107">
        <v>0</v>
      </c>
      <c r="T4725" s="105">
        <v>2970</v>
      </c>
      <c r="U4725" s="105">
        <v>0</v>
      </c>
      <c r="V4725" s="106">
        <v>2970</v>
      </c>
      <c r="W4725" s="107">
        <v>0</v>
      </c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1708</v>
      </c>
      <c r="B4726" s="111" t="s">
        <v>1169</v>
      </c>
      <c r="C4726" s="112" t="s">
        <v>1641</v>
      </c>
      <c r="D4726" s="21">
        <f t="shared" si="146"/>
        <v>8533.2800000000007</v>
      </c>
      <c r="E4726" s="24">
        <f t="shared" si="14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106">
        <v>1066.6600000000001</v>
      </c>
      <c r="K4726" s="107">
        <v>0</v>
      </c>
      <c r="L4726" s="113">
        <v>1066.6600000000001</v>
      </c>
      <c r="M4726" s="113">
        <v>0</v>
      </c>
      <c r="N4726" s="31">
        <v>1066.6600000000001</v>
      </c>
      <c r="O4726" s="32">
        <v>0</v>
      </c>
      <c r="P4726" s="105">
        <v>1066.6600000000001</v>
      </c>
      <c r="Q4726" s="105">
        <v>0</v>
      </c>
      <c r="R4726" s="31">
        <v>1066.6600000000001</v>
      </c>
      <c r="S4726" s="32">
        <v>0</v>
      </c>
      <c r="T4726" s="113">
        <v>1066.6600000000001</v>
      </c>
      <c r="U4726" s="113">
        <v>0</v>
      </c>
      <c r="V4726" s="31">
        <v>1066.6600000000001</v>
      </c>
      <c r="W4726" s="32">
        <v>0</v>
      </c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1708</v>
      </c>
      <c r="B4727" s="111" t="s">
        <v>1170</v>
      </c>
      <c r="C4727" s="112" t="s">
        <v>1171</v>
      </c>
      <c r="D4727" s="21">
        <f t="shared" si="146"/>
        <v>0</v>
      </c>
      <c r="E4727" s="24">
        <f t="shared" si="14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1708</v>
      </c>
      <c r="B4728" s="111" t="s">
        <v>1172</v>
      </c>
      <c r="C4728" s="112" t="s">
        <v>1642</v>
      </c>
      <c r="D4728" s="21">
        <f t="shared" si="146"/>
        <v>17104.169999999998</v>
      </c>
      <c r="E4728" s="24">
        <f t="shared" si="14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1708</v>
      </c>
      <c r="B4729" s="111" t="s">
        <v>1173</v>
      </c>
      <c r="C4729" s="112" t="s">
        <v>1643</v>
      </c>
      <c r="D4729" s="21">
        <f t="shared" si="146"/>
        <v>136832.37</v>
      </c>
      <c r="E4729" s="24">
        <f t="shared" si="14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>
        <v>17104.169999999998</v>
      </c>
      <c r="K4729" s="32">
        <v>0</v>
      </c>
      <c r="L4729" s="113">
        <v>17104.169999999998</v>
      </c>
      <c r="M4729" s="113">
        <v>0</v>
      </c>
      <c r="N4729" s="31">
        <v>17104.169999999998</v>
      </c>
      <c r="O4729" s="32">
        <v>0</v>
      </c>
      <c r="P4729" s="113">
        <v>17104.169999999998</v>
      </c>
      <c r="Q4729" s="113">
        <v>0</v>
      </c>
      <c r="R4729" s="31">
        <v>17104.169999999998</v>
      </c>
      <c r="S4729" s="32">
        <v>0</v>
      </c>
      <c r="T4729" s="113">
        <v>17104.169999999998</v>
      </c>
      <c r="U4729" s="113">
        <v>0</v>
      </c>
      <c r="V4729" s="31">
        <v>17103.18</v>
      </c>
      <c r="W4729" s="32">
        <v>0</v>
      </c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1708</v>
      </c>
      <c r="B4730" s="111" t="s">
        <v>1174</v>
      </c>
      <c r="C4730" s="112" t="s">
        <v>1175</v>
      </c>
      <c r="D4730" s="21">
        <f t="shared" si="146"/>
        <v>301.87</v>
      </c>
      <c r="E4730" s="24">
        <f t="shared" si="14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1708</v>
      </c>
      <c r="B4731" s="111" t="s">
        <v>1176</v>
      </c>
      <c r="C4731" s="112" t="s">
        <v>1177</v>
      </c>
      <c r="D4731" s="21">
        <f t="shared" si="146"/>
        <v>2414.9599999999996</v>
      </c>
      <c r="E4731" s="24">
        <f t="shared" si="14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>
        <v>301.87</v>
      </c>
      <c r="K4731" s="32">
        <v>0</v>
      </c>
      <c r="L4731" s="113">
        <v>301.87</v>
      </c>
      <c r="M4731" s="113">
        <v>0</v>
      </c>
      <c r="N4731" s="31">
        <v>301.87</v>
      </c>
      <c r="O4731" s="32">
        <v>0</v>
      </c>
      <c r="P4731" s="113">
        <v>301.87</v>
      </c>
      <c r="Q4731" s="113">
        <v>0</v>
      </c>
      <c r="R4731" s="31">
        <v>301.87</v>
      </c>
      <c r="S4731" s="32">
        <v>0</v>
      </c>
      <c r="T4731" s="113">
        <v>301.87</v>
      </c>
      <c r="U4731" s="113">
        <v>0</v>
      </c>
      <c r="V4731" s="31">
        <v>301.87</v>
      </c>
      <c r="W4731" s="32">
        <v>0</v>
      </c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1708</v>
      </c>
      <c r="B4732" s="111" t="s">
        <v>1178</v>
      </c>
      <c r="C4732" s="112" t="s">
        <v>1179</v>
      </c>
      <c r="D4732" s="21">
        <f t="shared" si="146"/>
        <v>0</v>
      </c>
      <c r="E4732" s="24">
        <f t="shared" si="14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1708</v>
      </c>
      <c r="B4733" s="111" t="s">
        <v>1180</v>
      </c>
      <c r="C4733" s="112" t="s">
        <v>1181</v>
      </c>
      <c r="D4733" s="21">
        <f t="shared" si="146"/>
        <v>0</v>
      </c>
      <c r="E4733" s="24">
        <f t="shared" si="147"/>
        <v>0</v>
      </c>
      <c r="F4733" s="104"/>
      <c r="G4733" s="104"/>
      <c r="H4733" s="105"/>
      <c r="I4733" s="105"/>
      <c r="J4733" s="31"/>
      <c r="K4733" s="32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1708</v>
      </c>
      <c r="B4734" s="111" t="s">
        <v>1182</v>
      </c>
      <c r="C4734" s="112" t="s">
        <v>1183</v>
      </c>
      <c r="D4734" s="21">
        <f t="shared" si="146"/>
        <v>0</v>
      </c>
      <c r="E4734" s="24">
        <f t="shared" si="147"/>
        <v>0</v>
      </c>
      <c r="F4734" s="104"/>
      <c r="G4734" s="104"/>
      <c r="H4734" s="113"/>
      <c r="I4734" s="113"/>
      <c r="J4734" s="106"/>
      <c r="K4734" s="107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1708</v>
      </c>
      <c r="B4735" s="111" t="s">
        <v>1184</v>
      </c>
      <c r="C4735" s="112" t="s">
        <v>1185</v>
      </c>
      <c r="D4735" s="21">
        <f t="shared" si="146"/>
        <v>0</v>
      </c>
      <c r="E4735" s="24">
        <f t="shared" si="14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1708</v>
      </c>
      <c r="B4736" s="111" t="s">
        <v>1186</v>
      </c>
      <c r="C4736" s="112" t="s">
        <v>1187</v>
      </c>
      <c r="D4736" s="21">
        <f t="shared" si="146"/>
        <v>0</v>
      </c>
      <c r="E4736" s="24">
        <f t="shared" si="14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1708</v>
      </c>
      <c r="B4737" s="111" t="s">
        <v>1188</v>
      </c>
      <c r="C4737" s="112" t="s">
        <v>1189</v>
      </c>
      <c r="D4737" s="21">
        <f t="shared" si="146"/>
        <v>38758.33</v>
      </c>
      <c r="E4737" s="24">
        <f t="shared" si="14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1708</v>
      </c>
      <c r="B4738" s="111" t="s">
        <v>1190</v>
      </c>
      <c r="C4738" s="112" t="s">
        <v>1191</v>
      </c>
      <c r="D4738" s="21">
        <f t="shared" si="146"/>
        <v>314233.30000000005</v>
      </c>
      <c r="E4738" s="24">
        <f t="shared" si="14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>
        <v>38758.33</v>
      </c>
      <c r="K4738" s="32">
        <v>0</v>
      </c>
      <c r="L4738" s="113">
        <v>38758.33</v>
      </c>
      <c r="M4738" s="113">
        <v>0</v>
      </c>
      <c r="N4738" s="31">
        <v>38758.33</v>
      </c>
      <c r="O4738" s="32">
        <v>0</v>
      </c>
      <c r="P4738" s="113">
        <v>38758.33</v>
      </c>
      <c r="Q4738" s="113">
        <v>0</v>
      </c>
      <c r="R4738" s="31">
        <v>38758.33</v>
      </c>
      <c r="S4738" s="32">
        <v>0</v>
      </c>
      <c r="T4738" s="113">
        <v>38758.33</v>
      </c>
      <c r="U4738" s="113">
        <v>0</v>
      </c>
      <c r="V4738" s="31">
        <v>42924.99</v>
      </c>
      <c r="W4738" s="32">
        <v>0</v>
      </c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1708</v>
      </c>
      <c r="B4739" s="111" t="s">
        <v>1192</v>
      </c>
      <c r="C4739" s="112" t="s">
        <v>1193</v>
      </c>
      <c r="D4739" s="21">
        <f t="shared" ref="D4739:D4802" si="148">F4739+H4739+J4740+L4739+N4739+P4739+R4739+T4739+V4739+X4739+Z4739+AB4739</f>
        <v>0</v>
      </c>
      <c r="E4739" s="24">
        <f t="shared" ref="E4739:E4802" si="149">G4739+I4739+K4740+M4739+O4739+Q4739+S4739+U4739+W4739+Y4739+AA4739+AC4739</f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1708</v>
      </c>
      <c r="B4740" s="111" t="s">
        <v>1194</v>
      </c>
      <c r="C4740" s="112" t="s">
        <v>1195</v>
      </c>
      <c r="D4740" s="21">
        <f t="shared" si="148"/>
        <v>0</v>
      </c>
      <c r="E4740" s="24">
        <f t="shared" si="149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1708</v>
      </c>
      <c r="B4741" s="111" t="s">
        <v>1196</v>
      </c>
      <c r="C4741" s="112" t="s">
        <v>1197</v>
      </c>
      <c r="D4741" s="21">
        <f t="shared" si="148"/>
        <v>0</v>
      </c>
      <c r="E4741" s="24">
        <f t="shared" si="149"/>
        <v>0</v>
      </c>
      <c r="F4741" s="104"/>
      <c r="G4741" s="104"/>
      <c r="H4741" s="105"/>
      <c r="I4741" s="105"/>
      <c r="J4741" s="31"/>
      <c r="K4741" s="32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1708</v>
      </c>
      <c r="B4742" s="111" t="s">
        <v>1198</v>
      </c>
      <c r="C4742" s="112" t="s">
        <v>1199</v>
      </c>
      <c r="D4742" s="21">
        <f t="shared" si="148"/>
        <v>0</v>
      </c>
      <c r="E4742" s="24">
        <f t="shared" si="149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1708</v>
      </c>
      <c r="B4743" s="111" t="s">
        <v>1200</v>
      </c>
      <c r="C4743" s="112" t="s">
        <v>1201</v>
      </c>
      <c r="D4743" s="21">
        <f t="shared" si="148"/>
        <v>0</v>
      </c>
      <c r="E4743" s="24">
        <f t="shared" si="149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1708</v>
      </c>
      <c r="B4744" s="111" t="s">
        <v>1202</v>
      </c>
      <c r="C4744" s="112" t="s">
        <v>1203</v>
      </c>
      <c r="D4744" s="21">
        <f t="shared" si="148"/>
        <v>0</v>
      </c>
      <c r="E4744" s="24">
        <f t="shared" si="149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1708</v>
      </c>
      <c r="B4745" s="111" t="s">
        <v>1204</v>
      </c>
      <c r="C4745" s="112" t="s">
        <v>1205</v>
      </c>
      <c r="D4745" s="21">
        <f t="shared" si="148"/>
        <v>0</v>
      </c>
      <c r="E4745" s="24">
        <f t="shared" si="149"/>
        <v>0</v>
      </c>
      <c r="F4745" s="104"/>
      <c r="G4745" s="104"/>
      <c r="H4745" s="113"/>
      <c r="I4745" s="113"/>
      <c r="J4745" s="106"/>
      <c r="K4745" s="107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1708</v>
      </c>
      <c r="B4746" s="111" t="s">
        <v>1206</v>
      </c>
      <c r="C4746" s="112" t="s">
        <v>1207</v>
      </c>
      <c r="D4746" s="21">
        <f t="shared" si="148"/>
        <v>0</v>
      </c>
      <c r="E4746" s="24">
        <f t="shared" si="149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1708</v>
      </c>
      <c r="B4747" s="111" t="s">
        <v>1208</v>
      </c>
      <c r="C4747" s="112" t="s">
        <v>1209</v>
      </c>
      <c r="D4747" s="21">
        <f t="shared" si="148"/>
        <v>0</v>
      </c>
      <c r="E4747" s="24">
        <f t="shared" si="149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1708</v>
      </c>
      <c r="B4748" s="111" t="s">
        <v>1210</v>
      </c>
      <c r="C4748" s="112" t="s">
        <v>1644</v>
      </c>
      <c r="D4748" s="21">
        <f t="shared" si="148"/>
        <v>6110.53</v>
      </c>
      <c r="E4748" s="24">
        <f t="shared" si="149"/>
        <v>0</v>
      </c>
      <c r="F4748" s="104"/>
      <c r="G4748" s="104"/>
      <c r="H4748" s="105"/>
      <c r="I4748" s="105"/>
      <c r="J4748" s="31"/>
      <c r="K4748" s="32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1708</v>
      </c>
      <c r="B4749" s="111" t="s">
        <v>1211</v>
      </c>
      <c r="C4749" s="112" t="s">
        <v>1212</v>
      </c>
      <c r="D4749" s="21">
        <f t="shared" si="148"/>
        <v>53874.45</v>
      </c>
      <c r="E4749" s="24">
        <f t="shared" si="149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106">
        <v>6110.53</v>
      </c>
      <c r="K4749" s="107">
        <v>0</v>
      </c>
      <c r="L4749" s="113">
        <v>6110.53</v>
      </c>
      <c r="M4749" s="113">
        <v>0</v>
      </c>
      <c r="N4749" s="31">
        <v>6110.53</v>
      </c>
      <c r="O4749" s="32">
        <v>0</v>
      </c>
      <c r="P4749" s="105">
        <v>6110.53</v>
      </c>
      <c r="Q4749" s="105">
        <v>0</v>
      </c>
      <c r="R4749" s="31">
        <v>6110.53</v>
      </c>
      <c r="S4749" s="32">
        <v>0</v>
      </c>
      <c r="T4749" s="113">
        <v>6110.53</v>
      </c>
      <c r="U4749" s="113">
        <v>0</v>
      </c>
      <c r="V4749" s="31">
        <v>6110.53</v>
      </c>
      <c r="W4749" s="32">
        <v>0</v>
      </c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1708</v>
      </c>
      <c r="B4750" s="111" t="s">
        <v>1213</v>
      </c>
      <c r="C4750" s="112" t="s">
        <v>1214</v>
      </c>
      <c r="D4750" s="21">
        <f t="shared" si="148"/>
        <v>39921.68</v>
      </c>
      <c r="E4750" s="24">
        <f t="shared" si="149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>
        <v>4990.21</v>
      </c>
      <c r="K4750" s="32">
        <v>0</v>
      </c>
      <c r="L4750" s="113">
        <v>4990.21</v>
      </c>
      <c r="M4750" s="113">
        <v>0</v>
      </c>
      <c r="N4750" s="31">
        <v>4990.21</v>
      </c>
      <c r="O4750" s="32">
        <v>0</v>
      </c>
      <c r="P4750" s="113">
        <v>4990.21</v>
      </c>
      <c r="Q4750" s="113">
        <v>0</v>
      </c>
      <c r="R4750" s="31">
        <v>4990.21</v>
      </c>
      <c r="S4750" s="32">
        <v>0</v>
      </c>
      <c r="T4750" s="113">
        <v>4990.21</v>
      </c>
      <c r="U4750" s="113">
        <v>0</v>
      </c>
      <c r="V4750" s="31">
        <v>4990.21</v>
      </c>
      <c r="W4750" s="32">
        <v>0</v>
      </c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1708</v>
      </c>
      <c r="B4751" s="111" t="s">
        <v>1215</v>
      </c>
      <c r="C4751" s="112" t="s">
        <v>1216</v>
      </c>
      <c r="D4751" s="21">
        <f t="shared" si="148"/>
        <v>1153.78</v>
      </c>
      <c r="E4751" s="24">
        <f t="shared" si="149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1708</v>
      </c>
      <c r="B4752" s="111" t="s">
        <v>1217</v>
      </c>
      <c r="C4752" s="112" t="s">
        <v>1218</v>
      </c>
      <c r="D4752" s="21">
        <f t="shared" si="148"/>
        <v>9230.24</v>
      </c>
      <c r="E4752" s="24">
        <f t="shared" si="149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>
        <v>1153.78</v>
      </c>
      <c r="K4752" s="32">
        <v>0</v>
      </c>
      <c r="L4752" s="113">
        <v>1153.78</v>
      </c>
      <c r="M4752" s="113">
        <v>0</v>
      </c>
      <c r="N4752" s="31">
        <v>1153.78</v>
      </c>
      <c r="O4752" s="32">
        <v>0</v>
      </c>
      <c r="P4752" s="113">
        <v>1153.78</v>
      </c>
      <c r="Q4752" s="113">
        <v>0</v>
      </c>
      <c r="R4752" s="31">
        <v>1153.78</v>
      </c>
      <c r="S4752" s="32">
        <v>0</v>
      </c>
      <c r="T4752" s="113">
        <v>1153.78</v>
      </c>
      <c r="U4752" s="113">
        <v>0</v>
      </c>
      <c r="V4752" s="31">
        <v>1153.78</v>
      </c>
      <c r="W4752" s="32">
        <v>0</v>
      </c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1708</v>
      </c>
      <c r="B4753" s="111" t="s">
        <v>1219</v>
      </c>
      <c r="C4753" s="112" t="s">
        <v>1220</v>
      </c>
      <c r="D4753" s="21">
        <f t="shared" si="148"/>
        <v>0</v>
      </c>
      <c r="E4753" s="24">
        <f t="shared" si="149"/>
        <v>0</v>
      </c>
      <c r="F4753" s="104"/>
      <c r="G4753" s="104"/>
      <c r="H4753" s="105"/>
      <c r="I4753" s="105"/>
      <c r="J4753" s="31"/>
      <c r="K4753" s="32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1708</v>
      </c>
      <c r="B4754" s="111" t="s">
        <v>1221</v>
      </c>
      <c r="C4754" s="112" t="s">
        <v>1222</v>
      </c>
      <c r="D4754" s="21">
        <f t="shared" si="148"/>
        <v>2194.33</v>
      </c>
      <c r="E4754" s="24">
        <f t="shared" si="149"/>
        <v>0</v>
      </c>
      <c r="F4754" s="104"/>
      <c r="G4754" s="104"/>
      <c r="H4754" s="113"/>
      <c r="I4754" s="113"/>
      <c r="J4754" s="106"/>
      <c r="K4754" s="107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1708</v>
      </c>
      <c r="B4755" s="111" t="s">
        <v>1223</v>
      </c>
      <c r="C4755" s="112" t="s">
        <v>1224</v>
      </c>
      <c r="D4755" s="21">
        <f t="shared" si="148"/>
        <v>17554.64</v>
      </c>
      <c r="E4755" s="24">
        <f t="shared" si="149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>
        <v>2194.33</v>
      </c>
      <c r="K4755" s="32">
        <v>0</v>
      </c>
      <c r="L4755" s="113">
        <v>2194.33</v>
      </c>
      <c r="M4755" s="113">
        <v>0</v>
      </c>
      <c r="N4755" s="31">
        <v>2194.33</v>
      </c>
      <c r="O4755" s="32">
        <v>0</v>
      </c>
      <c r="P4755" s="113">
        <v>2194.33</v>
      </c>
      <c r="Q4755" s="113">
        <v>0</v>
      </c>
      <c r="R4755" s="31">
        <v>2194.33</v>
      </c>
      <c r="S4755" s="32">
        <v>0</v>
      </c>
      <c r="T4755" s="113">
        <v>2194.33</v>
      </c>
      <c r="U4755" s="113">
        <v>0</v>
      </c>
      <c r="V4755" s="31">
        <v>2194.33</v>
      </c>
      <c r="W4755" s="32">
        <v>0</v>
      </c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1708</v>
      </c>
      <c r="B4756" s="111" t="s">
        <v>1225</v>
      </c>
      <c r="C4756" s="112" t="s">
        <v>1226</v>
      </c>
      <c r="D4756" s="21">
        <f t="shared" si="148"/>
        <v>4683.4399999999996</v>
      </c>
      <c r="E4756" s="24">
        <f t="shared" si="149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1708</v>
      </c>
      <c r="B4757" s="111" t="s">
        <v>1227</v>
      </c>
      <c r="C4757" s="112" t="s">
        <v>1228</v>
      </c>
      <c r="D4757" s="21">
        <f t="shared" si="148"/>
        <v>49026.880000000005</v>
      </c>
      <c r="E4757" s="24">
        <f t="shared" si="149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31">
        <v>4683.4399999999996</v>
      </c>
      <c r="K4757" s="32">
        <v>0</v>
      </c>
      <c r="L4757" s="105">
        <v>4683.4399999999996</v>
      </c>
      <c r="M4757" s="105">
        <v>0</v>
      </c>
      <c r="N4757" s="106">
        <v>4683.4399999999996</v>
      </c>
      <c r="O4757" s="107">
        <v>0</v>
      </c>
      <c r="P4757" s="113">
        <v>4683.4399999999996</v>
      </c>
      <c r="Q4757" s="113">
        <v>0</v>
      </c>
      <c r="R4757" s="106">
        <v>4683.4399999999996</v>
      </c>
      <c r="S4757" s="107">
        <v>0</v>
      </c>
      <c r="T4757" s="105">
        <v>4683.4399999999996</v>
      </c>
      <c r="U4757" s="105">
        <v>0</v>
      </c>
      <c r="V4757" s="106">
        <v>4683.4399999999996</v>
      </c>
      <c r="W4757" s="107">
        <v>0</v>
      </c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1708</v>
      </c>
      <c r="B4758" s="111" t="s">
        <v>1229</v>
      </c>
      <c r="C4758" s="112" t="s">
        <v>1230</v>
      </c>
      <c r="D4758" s="21">
        <f t="shared" si="148"/>
        <v>127885.70000000001</v>
      </c>
      <c r="E4758" s="24">
        <f t="shared" si="149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>
        <v>11559.36</v>
      </c>
      <c r="K4758" s="107">
        <v>0</v>
      </c>
      <c r="L4758" s="105">
        <v>11559.36</v>
      </c>
      <c r="M4758" s="105">
        <v>0</v>
      </c>
      <c r="N4758" s="106">
        <v>11559.36</v>
      </c>
      <c r="O4758" s="107">
        <v>0</v>
      </c>
      <c r="P4758" s="105">
        <v>11559.36</v>
      </c>
      <c r="Q4758" s="105">
        <v>0</v>
      </c>
      <c r="R4758" s="106">
        <v>11559.36</v>
      </c>
      <c r="S4758" s="107">
        <v>0</v>
      </c>
      <c r="T4758" s="105">
        <v>11557.46</v>
      </c>
      <c r="U4758" s="105">
        <v>0</v>
      </c>
      <c r="V4758" s="106">
        <v>10633.25</v>
      </c>
      <c r="W4758" s="107">
        <v>0</v>
      </c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1708</v>
      </c>
      <c r="B4759" s="111" t="s">
        <v>1231</v>
      </c>
      <c r="C4759" s="112" t="s">
        <v>1232</v>
      </c>
      <c r="D4759" s="21">
        <f t="shared" si="148"/>
        <v>322164.87999999995</v>
      </c>
      <c r="E4759" s="24">
        <f t="shared" si="149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>
        <v>40270.61</v>
      </c>
      <c r="K4759" s="107">
        <v>0</v>
      </c>
      <c r="L4759" s="105">
        <v>40270.61</v>
      </c>
      <c r="M4759" s="105">
        <v>0</v>
      </c>
      <c r="N4759" s="106">
        <v>40270.61</v>
      </c>
      <c r="O4759" s="107">
        <v>0</v>
      </c>
      <c r="P4759" s="105">
        <v>40270.61</v>
      </c>
      <c r="Q4759" s="105">
        <v>0</v>
      </c>
      <c r="R4759" s="106">
        <v>40270.61</v>
      </c>
      <c r="S4759" s="107">
        <v>0</v>
      </c>
      <c r="T4759" s="105">
        <v>40270.61</v>
      </c>
      <c r="U4759" s="105">
        <v>0</v>
      </c>
      <c r="V4759" s="106">
        <v>40270.61</v>
      </c>
      <c r="W4759" s="107">
        <v>0</v>
      </c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1708</v>
      </c>
      <c r="B4760" s="111" t="s">
        <v>1233</v>
      </c>
      <c r="C4760" s="112" t="s">
        <v>1234</v>
      </c>
      <c r="D4760" s="21">
        <f t="shared" si="148"/>
        <v>3374.12</v>
      </c>
      <c r="E4760" s="24">
        <f t="shared" si="149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>
        <v>369.16</v>
      </c>
      <c r="W4760" s="107">
        <v>0</v>
      </c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1708</v>
      </c>
      <c r="B4761" s="111" t="s">
        <v>1235</v>
      </c>
      <c r="C4761" s="112" t="s">
        <v>1236</v>
      </c>
      <c r="D4761" s="21">
        <f t="shared" si="148"/>
        <v>25357.959999999995</v>
      </c>
      <c r="E4761" s="24">
        <f t="shared" si="149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106">
        <v>3004.96</v>
      </c>
      <c r="K4761" s="107">
        <v>0</v>
      </c>
      <c r="L4761" s="113">
        <v>3004.96</v>
      </c>
      <c r="M4761" s="113">
        <v>0</v>
      </c>
      <c r="N4761" s="31">
        <v>3004.96</v>
      </c>
      <c r="O4761" s="32">
        <v>0</v>
      </c>
      <c r="P4761" s="105">
        <v>3004.96</v>
      </c>
      <c r="Q4761" s="105">
        <v>0</v>
      </c>
      <c r="R4761" s="31">
        <v>3468.96</v>
      </c>
      <c r="S4761" s="32">
        <v>0</v>
      </c>
      <c r="T4761" s="113">
        <v>3054.96</v>
      </c>
      <c r="U4761" s="113">
        <v>0</v>
      </c>
      <c r="V4761" s="31">
        <v>3054.96</v>
      </c>
      <c r="W4761" s="32">
        <v>0</v>
      </c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1708</v>
      </c>
      <c r="B4762" s="111" t="s">
        <v>1237</v>
      </c>
      <c r="C4762" s="112" t="s">
        <v>1238</v>
      </c>
      <c r="D4762" s="21">
        <f t="shared" si="148"/>
        <v>0</v>
      </c>
      <c r="E4762" s="24">
        <f t="shared" si="149"/>
        <v>0</v>
      </c>
      <c r="F4762" s="104"/>
      <c r="G4762" s="104"/>
      <c r="H4762" s="105"/>
      <c r="I4762" s="105"/>
      <c r="J4762" s="31"/>
      <c r="K4762" s="32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1708</v>
      </c>
      <c r="B4763" s="111" t="s">
        <v>1239</v>
      </c>
      <c r="C4763" s="112" t="s">
        <v>1240</v>
      </c>
      <c r="D4763" s="21">
        <f t="shared" si="148"/>
        <v>142331.17000000001</v>
      </c>
      <c r="E4763" s="24">
        <f t="shared" si="149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1708</v>
      </c>
      <c r="B4764" s="111" t="s">
        <v>1241</v>
      </c>
      <c r="C4764" s="112" t="s">
        <v>1242</v>
      </c>
      <c r="D4764" s="21">
        <f t="shared" si="148"/>
        <v>1181896.9300000002</v>
      </c>
      <c r="E4764" s="24">
        <f t="shared" si="149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106">
        <v>142331.17000000001</v>
      </c>
      <c r="K4764" s="107">
        <v>0</v>
      </c>
      <c r="L4764" s="113">
        <v>143047.17000000001</v>
      </c>
      <c r="M4764" s="113">
        <v>0</v>
      </c>
      <c r="N4764" s="31">
        <v>139891.35999999999</v>
      </c>
      <c r="O4764" s="32">
        <v>0</v>
      </c>
      <c r="P4764" s="105">
        <v>151713.17000000001</v>
      </c>
      <c r="Q4764" s="105">
        <v>0</v>
      </c>
      <c r="R4764" s="31">
        <v>151713.17000000001</v>
      </c>
      <c r="S4764" s="32">
        <v>0</v>
      </c>
      <c r="T4764" s="113">
        <v>151712.19</v>
      </c>
      <c r="U4764" s="113">
        <v>0</v>
      </c>
      <c r="V4764" s="31">
        <v>151621.75</v>
      </c>
      <c r="W4764" s="32">
        <v>0</v>
      </c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1708</v>
      </c>
      <c r="B4765" s="111" t="s">
        <v>1243</v>
      </c>
      <c r="C4765" s="112" t="s">
        <v>1244</v>
      </c>
      <c r="D4765" s="21">
        <f t="shared" si="148"/>
        <v>19275.53</v>
      </c>
      <c r="E4765" s="24">
        <f t="shared" si="149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>
        <v>1719.14</v>
      </c>
      <c r="K4765" s="32">
        <v>0</v>
      </c>
      <c r="L4765" s="113">
        <v>1719.14</v>
      </c>
      <c r="M4765" s="113">
        <v>0</v>
      </c>
      <c r="N4765" s="31">
        <v>1719.14</v>
      </c>
      <c r="O4765" s="32">
        <v>0</v>
      </c>
      <c r="P4765" s="113">
        <v>2663.58</v>
      </c>
      <c r="Q4765" s="113">
        <v>0</v>
      </c>
      <c r="R4765" s="31">
        <v>2663.58</v>
      </c>
      <c r="S4765" s="32">
        <v>0</v>
      </c>
      <c r="T4765" s="113">
        <v>2663.58</v>
      </c>
      <c r="U4765" s="113">
        <v>0</v>
      </c>
      <c r="V4765" s="31">
        <v>2663.58</v>
      </c>
      <c r="W4765" s="32">
        <v>0</v>
      </c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1708</v>
      </c>
      <c r="B4766" s="111" t="s">
        <v>1245</v>
      </c>
      <c r="C4766" s="112" t="s">
        <v>1246</v>
      </c>
      <c r="D4766" s="21">
        <f t="shared" si="148"/>
        <v>12485.02</v>
      </c>
      <c r="E4766" s="24">
        <f t="shared" si="149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31">
        <v>1744.65</v>
      </c>
      <c r="K4766" s="32">
        <v>0</v>
      </c>
      <c r="L4766" s="105">
        <v>1277.76</v>
      </c>
      <c r="M4766" s="105">
        <v>0</v>
      </c>
      <c r="N4766" s="106">
        <v>1277.76</v>
      </c>
      <c r="O4766" s="107">
        <v>0</v>
      </c>
      <c r="P4766" s="113">
        <v>1277.76</v>
      </c>
      <c r="Q4766" s="113">
        <v>0</v>
      </c>
      <c r="R4766" s="106">
        <v>1277.76</v>
      </c>
      <c r="S4766" s="107">
        <v>0</v>
      </c>
      <c r="T4766" s="105">
        <v>1277.76</v>
      </c>
      <c r="U4766" s="105">
        <v>0</v>
      </c>
      <c r="V4766" s="106">
        <v>2276.42</v>
      </c>
      <c r="W4766" s="107">
        <v>0</v>
      </c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1708</v>
      </c>
      <c r="B4767" s="111" t="s">
        <v>1247</v>
      </c>
      <c r="C4767" s="112" t="s">
        <v>1248</v>
      </c>
      <c r="D4767" s="21">
        <f t="shared" si="148"/>
        <v>1089.82</v>
      </c>
      <c r="E4767" s="24">
        <f t="shared" si="149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>
        <v>0</v>
      </c>
      <c r="K4767" s="107">
        <v>0</v>
      </c>
      <c r="L4767" s="105">
        <v>0</v>
      </c>
      <c r="M4767" s="105">
        <v>0</v>
      </c>
      <c r="N4767" s="106">
        <v>0</v>
      </c>
      <c r="O4767" s="107">
        <v>0</v>
      </c>
      <c r="P4767" s="105">
        <v>0</v>
      </c>
      <c r="Q4767" s="105">
        <v>0</v>
      </c>
      <c r="R4767" s="106">
        <v>0</v>
      </c>
      <c r="S4767" s="107">
        <v>0</v>
      </c>
      <c r="T4767" s="105">
        <v>0</v>
      </c>
      <c r="U4767" s="105">
        <v>0</v>
      </c>
      <c r="V4767" s="106">
        <v>0</v>
      </c>
      <c r="W4767" s="107">
        <v>0</v>
      </c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1708</v>
      </c>
      <c r="B4768" s="111" t="s">
        <v>1249</v>
      </c>
      <c r="C4768" s="112" t="s">
        <v>1250</v>
      </c>
      <c r="D4768" s="21">
        <f t="shared" si="148"/>
        <v>0</v>
      </c>
      <c r="E4768" s="24">
        <f t="shared" si="149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1708</v>
      </c>
      <c r="B4769" s="111" t="s">
        <v>1251</v>
      </c>
      <c r="C4769" s="112" t="s">
        <v>1252</v>
      </c>
      <c r="D4769" s="21">
        <f t="shared" si="148"/>
        <v>0</v>
      </c>
      <c r="E4769" s="24">
        <f t="shared" si="149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1708</v>
      </c>
      <c r="B4770" s="111" t="s">
        <v>1253</v>
      </c>
      <c r="C4770" s="112" t="s">
        <v>1254</v>
      </c>
      <c r="D4770" s="21">
        <f t="shared" si="148"/>
        <v>0</v>
      </c>
      <c r="E4770" s="24">
        <f t="shared" si="149"/>
        <v>0</v>
      </c>
      <c r="F4770" s="104"/>
      <c r="G4770" s="104"/>
      <c r="H4770" s="113"/>
      <c r="I4770" s="113"/>
      <c r="J4770" s="106"/>
      <c r="K4770" s="107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1708</v>
      </c>
      <c r="B4771" s="111" t="s">
        <v>1255</v>
      </c>
      <c r="C4771" s="112" t="s">
        <v>1256</v>
      </c>
      <c r="D4771" s="21">
        <f t="shared" si="148"/>
        <v>0</v>
      </c>
      <c r="E4771" s="24">
        <f t="shared" si="149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1708</v>
      </c>
      <c r="B4772" s="111" t="s">
        <v>1645</v>
      </c>
      <c r="C4772" s="112" t="s">
        <v>1646</v>
      </c>
      <c r="D4772" s="21">
        <f t="shared" si="148"/>
        <v>0</v>
      </c>
      <c r="E4772" s="24">
        <f t="shared" si="149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1708</v>
      </c>
      <c r="B4773" s="111" t="s">
        <v>1257</v>
      </c>
      <c r="C4773" s="112" t="s">
        <v>1258</v>
      </c>
      <c r="D4773" s="21">
        <f t="shared" si="148"/>
        <v>0</v>
      </c>
      <c r="E4773" s="24">
        <f t="shared" si="149"/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1708</v>
      </c>
      <c r="B4774" s="111" t="s">
        <v>1259</v>
      </c>
      <c r="C4774" s="112" t="s">
        <v>1260</v>
      </c>
      <c r="D4774" s="21">
        <f t="shared" si="148"/>
        <v>0</v>
      </c>
      <c r="E4774" s="24">
        <f t="shared" si="14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1708</v>
      </c>
      <c r="B4775" s="111" t="s">
        <v>1261</v>
      </c>
      <c r="C4775" s="112" t="s">
        <v>1262</v>
      </c>
      <c r="D4775" s="21">
        <f t="shared" si="148"/>
        <v>0</v>
      </c>
      <c r="E4775" s="24">
        <f t="shared" si="149"/>
        <v>0</v>
      </c>
      <c r="F4775" s="104"/>
      <c r="G4775" s="104"/>
      <c r="H4775" s="105"/>
      <c r="I4775" s="105"/>
      <c r="J4775" s="31"/>
      <c r="K4775" s="32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1708</v>
      </c>
      <c r="B4776" s="111" t="s">
        <v>1263</v>
      </c>
      <c r="C4776" s="112" t="s">
        <v>1264</v>
      </c>
      <c r="D4776" s="21">
        <f t="shared" si="148"/>
        <v>0</v>
      </c>
      <c r="E4776" s="24">
        <f t="shared" si="14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1708</v>
      </c>
      <c r="B4777" s="111" t="s">
        <v>1265</v>
      </c>
      <c r="C4777" s="112" t="s">
        <v>1266</v>
      </c>
      <c r="D4777" s="21">
        <f t="shared" si="148"/>
        <v>0</v>
      </c>
      <c r="E4777" s="24">
        <f t="shared" si="14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1708</v>
      </c>
      <c r="B4778" s="111" t="s">
        <v>1267</v>
      </c>
      <c r="C4778" s="112" t="s">
        <v>1268</v>
      </c>
      <c r="D4778" s="21">
        <f t="shared" si="148"/>
        <v>0</v>
      </c>
      <c r="E4778" s="24">
        <f t="shared" si="14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1708</v>
      </c>
      <c r="B4779" s="111" t="s">
        <v>1269</v>
      </c>
      <c r="C4779" s="112" t="s">
        <v>1270</v>
      </c>
      <c r="D4779" s="21">
        <f t="shared" si="148"/>
        <v>0</v>
      </c>
      <c r="E4779" s="24">
        <f t="shared" si="149"/>
        <v>0</v>
      </c>
      <c r="F4779" s="104"/>
      <c r="G4779" s="104"/>
      <c r="H4779" s="113"/>
      <c r="I4779" s="113"/>
      <c r="J4779" s="106"/>
      <c r="K4779" s="107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1708</v>
      </c>
      <c r="B4780" s="111" t="s">
        <v>1271</v>
      </c>
      <c r="C4780" s="112" t="s">
        <v>1272</v>
      </c>
      <c r="D4780" s="21">
        <f t="shared" si="148"/>
        <v>0</v>
      </c>
      <c r="E4780" s="24">
        <f t="shared" si="14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1708</v>
      </c>
      <c r="B4781" s="111" t="s">
        <v>1273</v>
      </c>
      <c r="C4781" s="112" t="s">
        <v>1274</v>
      </c>
      <c r="D4781" s="21">
        <f t="shared" si="148"/>
        <v>0</v>
      </c>
      <c r="E4781" s="24">
        <f t="shared" si="14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1708</v>
      </c>
      <c r="B4782" s="111" t="s">
        <v>1275</v>
      </c>
      <c r="C4782" s="112" t="s">
        <v>1276</v>
      </c>
      <c r="D4782" s="21">
        <f t="shared" si="148"/>
        <v>0</v>
      </c>
      <c r="E4782" s="24">
        <f t="shared" si="14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1708</v>
      </c>
      <c r="B4783" s="111" t="s">
        <v>1277</v>
      </c>
      <c r="C4783" s="112" t="s">
        <v>1278</v>
      </c>
      <c r="D4783" s="21">
        <f t="shared" si="148"/>
        <v>0</v>
      </c>
      <c r="E4783" s="24">
        <f t="shared" si="149"/>
        <v>0</v>
      </c>
      <c r="F4783" s="104"/>
      <c r="G4783" s="104"/>
      <c r="H4783" s="105"/>
      <c r="I4783" s="105"/>
      <c r="J4783" s="31"/>
      <c r="K4783" s="32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1708</v>
      </c>
      <c r="B4784" s="111" t="s">
        <v>1279</v>
      </c>
      <c r="C4784" s="112" t="s">
        <v>1280</v>
      </c>
      <c r="D4784" s="21">
        <f t="shared" si="148"/>
        <v>0</v>
      </c>
      <c r="E4784" s="24">
        <f t="shared" si="14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1708</v>
      </c>
      <c r="B4785" s="111" t="s">
        <v>1647</v>
      </c>
      <c r="C4785" s="112" t="s">
        <v>1648</v>
      </c>
      <c r="D4785" s="21">
        <f t="shared" si="148"/>
        <v>351586.45</v>
      </c>
      <c r="E4785" s="24">
        <f t="shared" si="149"/>
        <v>364790.5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1708</v>
      </c>
      <c r="B4786" s="111" t="s">
        <v>1281</v>
      </c>
      <c r="C4786" s="112" t="s">
        <v>1282</v>
      </c>
      <c r="D4786" s="21">
        <f t="shared" si="148"/>
        <v>1907686.79</v>
      </c>
      <c r="E4786" s="24">
        <f t="shared" si="149"/>
        <v>1866695.72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>
        <v>351586.45</v>
      </c>
      <c r="K4786" s="107">
        <v>364790.5</v>
      </c>
      <c r="L4786" s="105">
        <v>303421.93</v>
      </c>
      <c r="M4786" s="105">
        <v>351586.45</v>
      </c>
      <c r="N4786" s="106">
        <v>244416.48</v>
      </c>
      <c r="O4786" s="107">
        <v>303421.93</v>
      </c>
      <c r="P4786" s="105">
        <v>242791.98</v>
      </c>
      <c r="Q4786" s="105">
        <v>244416.48</v>
      </c>
      <c r="R4786" s="106">
        <v>273888.33</v>
      </c>
      <c r="S4786" s="107">
        <v>242791.98</v>
      </c>
      <c r="T4786" s="105">
        <v>24545</v>
      </c>
      <c r="U4786" s="105">
        <v>273888.33</v>
      </c>
      <c r="V4786" s="106">
        <v>25524.12</v>
      </c>
      <c r="W4786" s="107">
        <v>24545</v>
      </c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1708</v>
      </c>
      <c r="B4787" s="111" t="s">
        <v>1283</v>
      </c>
      <c r="C4787" s="112" t="s">
        <v>1649</v>
      </c>
      <c r="D4787" s="21">
        <f t="shared" si="148"/>
        <v>271103.28000000003</v>
      </c>
      <c r="E4787" s="24">
        <f t="shared" si="149"/>
        <v>269959.54000000004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106">
        <v>53613.25</v>
      </c>
      <c r="K4787" s="107">
        <v>51350.35</v>
      </c>
      <c r="L4787" s="113">
        <v>42312.05</v>
      </c>
      <c r="M4787" s="113">
        <v>53613.25</v>
      </c>
      <c r="N4787" s="31">
        <v>30552</v>
      </c>
      <c r="O4787" s="32">
        <v>42312.05</v>
      </c>
      <c r="P4787" s="105">
        <v>40453.85</v>
      </c>
      <c r="Q4787" s="105">
        <v>30552</v>
      </c>
      <c r="R4787" s="31">
        <v>40453.85</v>
      </c>
      <c r="S4787" s="32">
        <v>40453.85</v>
      </c>
      <c r="T4787" s="113">
        <v>3406.64</v>
      </c>
      <c r="U4787" s="113">
        <v>40453.85</v>
      </c>
      <c r="V4787" s="31">
        <v>3406.64</v>
      </c>
      <c r="W4787" s="32">
        <v>3406.64</v>
      </c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1708</v>
      </c>
      <c r="B4788" s="111" t="s">
        <v>1650</v>
      </c>
      <c r="C4788" s="112" t="s">
        <v>1651</v>
      </c>
      <c r="D4788" s="21">
        <f t="shared" si="148"/>
        <v>0</v>
      </c>
      <c r="E4788" s="24">
        <f t="shared" si="149"/>
        <v>0</v>
      </c>
      <c r="F4788" s="104"/>
      <c r="G4788" s="104"/>
      <c r="H4788" s="105"/>
      <c r="I4788" s="105"/>
      <c r="J4788" s="31"/>
      <c r="K4788" s="32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1708</v>
      </c>
      <c r="B4789" s="111" t="s">
        <v>1652</v>
      </c>
      <c r="C4789" s="112" t="s">
        <v>1653</v>
      </c>
      <c r="D4789" s="21">
        <f t="shared" si="148"/>
        <v>470</v>
      </c>
      <c r="E4789" s="24">
        <f t="shared" si="14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1708</v>
      </c>
      <c r="B4790" s="111" t="s">
        <v>1284</v>
      </c>
      <c r="C4790" s="112" t="s">
        <v>1285</v>
      </c>
      <c r="D4790" s="21">
        <f t="shared" si="148"/>
        <v>15759</v>
      </c>
      <c r="E4790" s="24">
        <f t="shared" si="14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>
        <v>470</v>
      </c>
      <c r="K4790" s="107">
        <v>0</v>
      </c>
      <c r="L4790" s="105">
        <v>430</v>
      </c>
      <c r="M4790" s="105">
        <v>0</v>
      </c>
      <c r="N4790" s="106">
        <v>1203</v>
      </c>
      <c r="O4790" s="107">
        <v>0</v>
      </c>
      <c r="P4790" s="105">
        <v>5780</v>
      </c>
      <c r="Q4790" s="105">
        <v>0</v>
      </c>
      <c r="R4790" s="106">
        <v>926</v>
      </c>
      <c r="S4790" s="107">
        <v>0</v>
      </c>
      <c r="T4790" s="105">
        <v>130</v>
      </c>
      <c r="U4790" s="105">
        <v>0</v>
      </c>
      <c r="V4790" s="106">
        <v>40</v>
      </c>
      <c r="W4790" s="107">
        <v>0</v>
      </c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1708</v>
      </c>
      <c r="B4791" s="111" t="s">
        <v>1286</v>
      </c>
      <c r="C4791" s="112" t="s">
        <v>1287</v>
      </c>
      <c r="D4791" s="21">
        <f t="shared" si="148"/>
        <v>0</v>
      </c>
      <c r="E4791" s="24">
        <f t="shared" si="149"/>
        <v>0</v>
      </c>
      <c r="F4791" s="104"/>
      <c r="G4791" s="104"/>
      <c r="H4791" s="113"/>
      <c r="I4791" s="113"/>
      <c r="J4791" s="106"/>
      <c r="K4791" s="107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1708</v>
      </c>
      <c r="B4792" s="111" t="s">
        <v>1288</v>
      </c>
      <c r="C4792" s="112" t="s">
        <v>1289</v>
      </c>
      <c r="D4792" s="21">
        <f t="shared" si="148"/>
        <v>0</v>
      </c>
      <c r="E4792" s="24">
        <f t="shared" si="149"/>
        <v>0</v>
      </c>
      <c r="F4792" s="104"/>
      <c r="G4792" s="104"/>
      <c r="H4792" s="105"/>
      <c r="I4792" s="105"/>
      <c r="J4792" s="31"/>
      <c r="K4792" s="32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1708</v>
      </c>
      <c r="B4793" s="111" t="s">
        <v>1290</v>
      </c>
      <c r="C4793" s="112" t="s">
        <v>1291</v>
      </c>
      <c r="D4793" s="21">
        <f t="shared" si="148"/>
        <v>0</v>
      </c>
      <c r="E4793" s="24">
        <f t="shared" si="14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1708</v>
      </c>
      <c r="B4794" s="111" t="s">
        <v>1292</v>
      </c>
      <c r="C4794" s="112" t="s">
        <v>1293</v>
      </c>
      <c r="D4794" s="21">
        <f t="shared" si="148"/>
        <v>0</v>
      </c>
      <c r="E4794" s="24">
        <f t="shared" si="149"/>
        <v>0</v>
      </c>
      <c r="F4794" s="104"/>
      <c r="G4794" s="104"/>
      <c r="H4794" s="113"/>
      <c r="I4794" s="113"/>
      <c r="J4794" s="106"/>
      <c r="K4794" s="107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1708</v>
      </c>
      <c r="B4795" s="111" t="s">
        <v>1294</v>
      </c>
      <c r="C4795" s="112" t="s">
        <v>1295</v>
      </c>
      <c r="D4795" s="21">
        <f t="shared" si="148"/>
        <v>0</v>
      </c>
      <c r="E4795" s="24">
        <f t="shared" si="149"/>
        <v>0</v>
      </c>
      <c r="F4795" s="104"/>
      <c r="G4795" s="104"/>
      <c r="H4795" s="105"/>
      <c r="I4795" s="105"/>
      <c r="J4795" s="31"/>
      <c r="K4795" s="32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1708</v>
      </c>
      <c r="B4796" s="111" t="s">
        <v>1296</v>
      </c>
      <c r="C4796" s="112" t="s">
        <v>1297</v>
      </c>
      <c r="D4796" s="21">
        <f t="shared" si="148"/>
        <v>5</v>
      </c>
      <c r="E4796" s="24">
        <f t="shared" si="14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>
        <v>5</v>
      </c>
      <c r="Q4796" s="105">
        <v>0</v>
      </c>
      <c r="R4796" s="106">
        <v>0</v>
      </c>
      <c r="S4796" s="107">
        <v>0</v>
      </c>
      <c r="T4796" s="105">
        <v>0</v>
      </c>
      <c r="U4796" s="105">
        <v>0</v>
      </c>
      <c r="V4796" s="106">
        <v>0</v>
      </c>
      <c r="W4796" s="107">
        <v>0</v>
      </c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1708</v>
      </c>
      <c r="B4797" s="111" t="s">
        <v>1298</v>
      </c>
      <c r="C4797" s="112" t="s">
        <v>1299</v>
      </c>
      <c r="D4797" s="21">
        <f t="shared" si="148"/>
        <v>0</v>
      </c>
      <c r="E4797" s="24">
        <f t="shared" si="14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1708</v>
      </c>
      <c r="B4798" s="111" t="s">
        <v>1300</v>
      </c>
      <c r="C4798" s="112" t="s">
        <v>1301</v>
      </c>
      <c r="D4798" s="21">
        <f t="shared" si="148"/>
        <v>0</v>
      </c>
      <c r="E4798" s="24">
        <f t="shared" si="14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1708</v>
      </c>
      <c r="B4799" s="111" t="s">
        <v>1302</v>
      </c>
      <c r="C4799" s="112" t="s">
        <v>1303</v>
      </c>
      <c r="D4799" s="21">
        <f t="shared" si="148"/>
        <v>0</v>
      </c>
      <c r="E4799" s="24">
        <f t="shared" si="14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1708</v>
      </c>
      <c r="B4800" s="111" t="s">
        <v>1304</v>
      </c>
      <c r="C4800" s="112" t="s">
        <v>1305</v>
      </c>
      <c r="D4800" s="21">
        <f t="shared" si="148"/>
        <v>0</v>
      </c>
      <c r="E4800" s="24">
        <f t="shared" si="14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1708</v>
      </c>
      <c r="B4801" s="111" t="s">
        <v>1306</v>
      </c>
      <c r="C4801" s="112" t="s">
        <v>1307</v>
      </c>
      <c r="D4801" s="21">
        <f t="shared" si="148"/>
        <v>0</v>
      </c>
      <c r="E4801" s="24">
        <f t="shared" si="14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1708</v>
      </c>
      <c r="B4802" s="111" t="s">
        <v>1308</v>
      </c>
      <c r="C4802" s="112" t="s">
        <v>1309</v>
      </c>
      <c r="D4802" s="21">
        <f t="shared" si="148"/>
        <v>11</v>
      </c>
      <c r="E4802" s="24">
        <f t="shared" si="14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>
        <v>11</v>
      </c>
      <c r="Q4802" s="105">
        <v>0</v>
      </c>
      <c r="R4802" s="106">
        <v>0</v>
      </c>
      <c r="S4802" s="107">
        <v>0</v>
      </c>
      <c r="T4802" s="105">
        <v>0</v>
      </c>
      <c r="U4802" s="105">
        <v>0</v>
      </c>
      <c r="V4802" s="106">
        <v>0</v>
      </c>
      <c r="W4802" s="107">
        <v>0</v>
      </c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1708</v>
      </c>
      <c r="B4803" s="111" t="s">
        <v>1310</v>
      </c>
      <c r="C4803" s="112" t="s">
        <v>1311</v>
      </c>
      <c r="D4803" s="21">
        <f t="shared" ref="D4803:D4866" si="150">F4803+H4803+J4804+L4803+N4803+P4803+R4803+T4803+V4803+X4803+Z4803+AB4803</f>
        <v>3</v>
      </c>
      <c r="E4803" s="24">
        <f t="shared" ref="E4803:E4866" si="151">G4803+I4803+K4804+M4803+O4803+Q4803+S4803+U4803+W4803+Y4803+AA4803+AC4803</f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>
        <v>3</v>
      </c>
      <c r="Q4803" s="105">
        <v>0</v>
      </c>
      <c r="R4803" s="106">
        <v>0</v>
      </c>
      <c r="S4803" s="107">
        <v>0</v>
      </c>
      <c r="T4803" s="105">
        <v>0</v>
      </c>
      <c r="U4803" s="105">
        <v>0</v>
      </c>
      <c r="V4803" s="106">
        <v>0</v>
      </c>
      <c r="W4803" s="107">
        <v>0</v>
      </c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1708</v>
      </c>
      <c r="B4804" s="111" t="s">
        <v>1312</v>
      </c>
      <c r="C4804" s="112" t="s">
        <v>1313</v>
      </c>
      <c r="D4804" s="21">
        <f t="shared" si="150"/>
        <v>7</v>
      </c>
      <c r="E4804" s="24">
        <f t="shared" si="151"/>
        <v>0</v>
      </c>
      <c r="F4804" s="104"/>
      <c r="G4804" s="104"/>
      <c r="H4804" s="113"/>
      <c r="I4804" s="113"/>
      <c r="J4804" s="106"/>
      <c r="K4804" s="107"/>
      <c r="L4804" s="113"/>
      <c r="M4804" s="113"/>
      <c r="N4804" s="31"/>
      <c r="O4804" s="32"/>
      <c r="P4804" s="105">
        <v>7</v>
      </c>
      <c r="Q4804" s="105">
        <v>0</v>
      </c>
      <c r="R4804" s="31">
        <v>0</v>
      </c>
      <c r="S4804" s="32">
        <v>0</v>
      </c>
      <c r="T4804" s="113">
        <v>0</v>
      </c>
      <c r="U4804" s="113">
        <v>0</v>
      </c>
      <c r="V4804" s="31">
        <v>0</v>
      </c>
      <c r="W4804" s="32">
        <v>0</v>
      </c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1708</v>
      </c>
      <c r="B4805" s="111" t="s">
        <v>1314</v>
      </c>
      <c r="C4805" s="112" t="s">
        <v>1315</v>
      </c>
      <c r="D4805" s="21">
        <f t="shared" si="150"/>
        <v>1</v>
      </c>
      <c r="E4805" s="24">
        <f t="shared" si="151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>
        <v>1</v>
      </c>
      <c r="Q4805" s="113">
        <v>0</v>
      </c>
      <c r="R4805" s="31">
        <v>0</v>
      </c>
      <c r="S4805" s="32">
        <v>0</v>
      </c>
      <c r="T4805" s="113">
        <v>0</v>
      </c>
      <c r="U4805" s="113">
        <v>0</v>
      </c>
      <c r="V4805" s="31">
        <v>0</v>
      </c>
      <c r="W4805" s="32">
        <v>0</v>
      </c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1708</v>
      </c>
      <c r="B4806" s="111" t="s">
        <v>1316</v>
      </c>
      <c r="C4806" s="112" t="s">
        <v>1317</v>
      </c>
      <c r="D4806" s="21">
        <f t="shared" si="150"/>
        <v>0</v>
      </c>
      <c r="E4806" s="24">
        <f t="shared" si="151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1708</v>
      </c>
      <c r="B4807" s="111" t="s">
        <v>1318</v>
      </c>
      <c r="C4807" s="112" t="s">
        <v>1319</v>
      </c>
      <c r="D4807" s="21">
        <f t="shared" si="150"/>
        <v>0</v>
      </c>
      <c r="E4807" s="24">
        <f t="shared" si="151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1708</v>
      </c>
      <c r="B4808" s="111" t="s">
        <v>1320</v>
      </c>
      <c r="C4808" s="112" t="s">
        <v>1321</v>
      </c>
      <c r="D4808" s="21">
        <f t="shared" si="150"/>
        <v>0</v>
      </c>
      <c r="E4808" s="24">
        <f t="shared" si="151"/>
        <v>0</v>
      </c>
      <c r="F4808" s="104"/>
      <c r="G4808" s="104"/>
      <c r="H4808" s="105"/>
      <c r="I4808" s="105"/>
      <c r="J4808" s="31"/>
      <c r="K4808" s="32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1708</v>
      </c>
      <c r="B4809" s="111" t="s">
        <v>1322</v>
      </c>
      <c r="C4809" s="112" t="s">
        <v>1323</v>
      </c>
      <c r="D4809" s="21">
        <f t="shared" si="150"/>
        <v>0</v>
      </c>
      <c r="E4809" s="24">
        <f t="shared" si="151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1708</v>
      </c>
      <c r="B4810" s="111" t="s">
        <v>1324</v>
      </c>
      <c r="C4810" s="112" t="s">
        <v>1325</v>
      </c>
      <c r="D4810" s="21">
        <f t="shared" si="150"/>
        <v>0</v>
      </c>
      <c r="E4810" s="24">
        <f t="shared" si="151"/>
        <v>0</v>
      </c>
      <c r="F4810" s="104"/>
      <c r="G4810" s="104"/>
      <c r="H4810" s="113"/>
      <c r="I4810" s="113"/>
      <c r="J4810" s="106"/>
      <c r="K4810" s="107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1708</v>
      </c>
      <c r="B4811" s="111" t="s">
        <v>1326</v>
      </c>
      <c r="C4811" s="112" t="s">
        <v>1327</v>
      </c>
      <c r="D4811" s="21">
        <f t="shared" si="150"/>
        <v>0</v>
      </c>
      <c r="E4811" s="24">
        <f t="shared" si="151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1708</v>
      </c>
      <c r="B4812" s="111" t="s">
        <v>1328</v>
      </c>
      <c r="C4812" s="112" t="s">
        <v>1329</v>
      </c>
      <c r="D4812" s="21">
        <f t="shared" si="150"/>
        <v>0</v>
      </c>
      <c r="E4812" s="24">
        <f t="shared" si="151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1708</v>
      </c>
      <c r="B4813" s="111" t="s">
        <v>1330</v>
      </c>
      <c r="C4813" s="112" t="s">
        <v>1654</v>
      </c>
      <c r="D4813" s="21">
        <f t="shared" si="150"/>
        <v>0</v>
      </c>
      <c r="E4813" s="24">
        <f t="shared" si="151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1708</v>
      </c>
      <c r="B4814" s="111" t="s">
        <v>1331</v>
      </c>
      <c r="C4814" s="112" t="s">
        <v>1332</v>
      </c>
      <c r="D4814" s="21">
        <f t="shared" si="150"/>
        <v>0</v>
      </c>
      <c r="E4814" s="24">
        <f t="shared" si="151"/>
        <v>0</v>
      </c>
      <c r="F4814" s="104"/>
      <c r="G4814" s="104"/>
      <c r="H4814" s="105"/>
      <c r="I4814" s="105"/>
      <c r="J4814" s="31"/>
      <c r="K4814" s="32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1708</v>
      </c>
      <c r="B4815" s="111" t="s">
        <v>1333</v>
      </c>
      <c r="C4815" s="112" t="s">
        <v>1334</v>
      </c>
      <c r="D4815" s="21">
        <f t="shared" si="150"/>
        <v>0</v>
      </c>
      <c r="E4815" s="24">
        <f t="shared" si="151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1708</v>
      </c>
      <c r="B4816" s="111" t="s">
        <v>1335</v>
      </c>
      <c r="C4816" s="112" t="s">
        <v>1655</v>
      </c>
      <c r="D4816" s="21">
        <f t="shared" si="150"/>
        <v>0</v>
      </c>
      <c r="E4816" s="24">
        <f t="shared" si="151"/>
        <v>0</v>
      </c>
      <c r="F4816" s="104"/>
      <c r="G4816" s="104"/>
      <c r="H4816" s="113"/>
      <c r="I4816" s="113"/>
      <c r="J4816" s="106"/>
      <c r="K4816" s="107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1708</v>
      </c>
      <c r="B4817" s="111" t="s">
        <v>1336</v>
      </c>
      <c r="C4817" s="112" t="s">
        <v>1337</v>
      </c>
      <c r="D4817" s="21">
        <f t="shared" si="150"/>
        <v>0</v>
      </c>
      <c r="E4817" s="24">
        <f t="shared" si="151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1708</v>
      </c>
      <c r="B4818" s="111" t="s">
        <v>1338</v>
      </c>
      <c r="C4818" s="112" t="s">
        <v>1339</v>
      </c>
      <c r="D4818" s="21">
        <f t="shared" si="150"/>
        <v>0</v>
      </c>
      <c r="E4818" s="24">
        <f t="shared" si="151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1708</v>
      </c>
      <c r="B4819" s="111" t="s">
        <v>1340</v>
      </c>
      <c r="C4819" s="112" t="s">
        <v>1341</v>
      </c>
      <c r="D4819" s="21">
        <f t="shared" si="150"/>
        <v>0</v>
      </c>
      <c r="E4819" s="24">
        <f t="shared" si="151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1708</v>
      </c>
      <c r="B4820" s="111" t="s">
        <v>1342</v>
      </c>
      <c r="C4820" s="112" t="s">
        <v>1692</v>
      </c>
      <c r="D4820" s="21">
        <f t="shared" si="150"/>
        <v>0</v>
      </c>
      <c r="E4820" s="24">
        <f t="shared" si="151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1708</v>
      </c>
      <c r="B4821" s="111" t="s">
        <v>1343</v>
      </c>
      <c r="C4821" s="112" t="s">
        <v>1344</v>
      </c>
      <c r="D4821" s="21">
        <f t="shared" si="150"/>
        <v>0</v>
      </c>
      <c r="E4821" s="24">
        <f t="shared" si="151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1708</v>
      </c>
      <c r="B4822" s="111" t="s">
        <v>1345</v>
      </c>
      <c r="C4822" s="112" t="s">
        <v>1346</v>
      </c>
      <c r="D4822" s="21">
        <f t="shared" si="150"/>
        <v>0</v>
      </c>
      <c r="E4822" s="24">
        <f t="shared" si="151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1708</v>
      </c>
      <c r="B4823" s="111" t="s">
        <v>1347</v>
      </c>
      <c r="C4823" s="112" t="s">
        <v>1348</v>
      </c>
      <c r="D4823" s="21">
        <f t="shared" si="150"/>
        <v>0</v>
      </c>
      <c r="E4823" s="24">
        <f t="shared" si="151"/>
        <v>0</v>
      </c>
      <c r="F4823" s="104"/>
      <c r="G4823" s="104"/>
      <c r="H4823" s="105"/>
      <c r="I4823" s="105"/>
      <c r="J4823" s="31"/>
      <c r="K4823" s="32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1708</v>
      </c>
      <c r="B4824" s="111" t="s">
        <v>1349</v>
      </c>
      <c r="C4824" s="112" t="s">
        <v>1350</v>
      </c>
      <c r="D4824" s="21">
        <f t="shared" si="150"/>
        <v>0</v>
      </c>
      <c r="E4824" s="24">
        <f t="shared" si="151"/>
        <v>0</v>
      </c>
      <c r="F4824" s="104"/>
      <c r="G4824" s="104"/>
      <c r="H4824" s="113"/>
      <c r="I4824" s="113"/>
      <c r="J4824" s="106"/>
      <c r="K4824" s="107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1708</v>
      </c>
      <c r="B4825" s="111" t="s">
        <v>1351</v>
      </c>
      <c r="C4825" s="112" t="s">
        <v>1352</v>
      </c>
      <c r="D4825" s="21">
        <f t="shared" si="150"/>
        <v>0</v>
      </c>
      <c r="E4825" s="24">
        <f t="shared" si="151"/>
        <v>0</v>
      </c>
      <c r="F4825" s="104"/>
      <c r="G4825" s="104"/>
      <c r="H4825" s="105"/>
      <c r="I4825" s="105"/>
      <c r="J4825" s="31"/>
      <c r="K4825" s="32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1708</v>
      </c>
      <c r="B4826" s="111" t="s">
        <v>1353</v>
      </c>
      <c r="C4826" s="112" t="s">
        <v>1354</v>
      </c>
      <c r="D4826" s="21">
        <f t="shared" si="150"/>
        <v>0</v>
      </c>
      <c r="E4826" s="24">
        <f t="shared" si="151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1708</v>
      </c>
      <c r="B4827" s="111" t="s">
        <v>1355</v>
      </c>
      <c r="C4827" s="112" t="s">
        <v>1656</v>
      </c>
      <c r="D4827" s="21">
        <f t="shared" si="150"/>
        <v>0</v>
      </c>
      <c r="E4827" s="24">
        <f t="shared" si="151"/>
        <v>0</v>
      </c>
      <c r="F4827" s="104"/>
      <c r="G4827" s="104"/>
      <c r="H4827" s="113"/>
      <c r="I4827" s="113"/>
      <c r="J4827" s="106"/>
      <c r="K4827" s="107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1708</v>
      </c>
      <c r="B4828" s="111" t="s">
        <v>1356</v>
      </c>
      <c r="C4828" s="112" t="s">
        <v>1657</v>
      </c>
      <c r="D4828" s="21">
        <f t="shared" si="150"/>
        <v>0</v>
      </c>
      <c r="E4828" s="24">
        <f t="shared" si="151"/>
        <v>0</v>
      </c>
      <c r="F4828" s="104"/>
      <c r="G4828" s="104"/>
      <c r="H4828" s="105"/>
      <c r="I4828" s="105"/>
      <c r="J4828" s="31"/>
      <c r="K4828" s="32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1708</v>
      </c>
      <c r="B4829" s="111" t="s">
        <v>1357</v>
      </c>
      <c r="C4829" s="112" t="s">
        <v>1658</v>
      </c>
      <c r="D4829" s="21">
        <f t="shared" si="150"/>
        <v>0</v>
      </c>
      <c r="E4829" s="24">
        <f t="shared" si="151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1708</v>
      </c>
      <c r="B4830" s="111" t="s">
        <v>1358</v>
      </c>
      <c r="C4830" s="112" t="s">
        <v>1659</v>
      </c>
      <c r="D4830" s="21">
        <f t="shared" si="150"/>
        <v>15000</v>
      </c>
      <c r="E4830" s="24">
        <f t="shared" si="151"/>
        <v>0</v>
      </c>
      <c r="F4830" s="104"/>
      <c r="G4830" s="104"/>
      <c r="H4830" s="113"/>
      <c r="I4830" s="113"/>
      <c r="J4830" s="106"/>
      <c r="K4830" s="107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1708</v>
      </c>
      <c r="B4831" s="111" t="s">
        <v>1359</v>
      </c>
      <c r="C4831" s="112" t="s">
        <v>1660</v>
      </c>
      <c r="D4831" s="21">
        <f t="shared" si="150"/>
        <v>1305738</v>
      </c>
      <c r="E4831" s="24">
        <f t="shared" si="151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31">
        <v>15000</v>
      </c>
      <c r="K4831" s="32">
        <v>0</v>
      </c>
      <c r="L4831" s="105">
        <v>0</v>
      </c>
      <c r="M4831" s="105">
        <v>0</v>
      </c>
      <c r="N4831" s="106">
        <v>146920</v>
      </c>
      <c r="O4831" s="107">
        <v>0</v>
      </c>
      <c r="P4831" s="113">
        <v>585708</v>
      </c>
      <c r="Q4831" s="113">
        <v>0</v>
      </c>
      <c r="R4831" s="106">
        <v>142000</v>
      </c>
      <c r="S4831" s="107">
        <v>0</v>
      </c>
      <c r="T4831" s="105">
        <v>0</v>
      </c>
      <c r="U4831" s="105">
        <v>0</v>
      </c>
      <c r="V4831" s="106">
        <v>118606</v>
      </c>
      <c r="W4831" s="107">
        <v>0</v>
      </c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1708</v>
      </c>
      <c r="B4832" s="111" t="s">
        <v>1360</v>
      </c>
      <c r="C4832" s="112" t="s">
        <v>1361</v>
      </c>
      <c r="D4832" s="21">
        <f t="shared" si="150"/>
        <v>275482</v>
      </c>
      <c r="E4832" s="24">
        <f t="shared" si="151"/>
        <v>275482</v>
      </c>
      <c r="F4832" s="104"/>
      <c r="G4832" s="104"/>
      <c r="H4832" s="113"/>
      <c r="I4832" s="113"/>
      <c r="J4832" s="106"/>
      <c r="K4832" s="107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1709</v>
      </c>
      <c r="B4833" s="111" t="s">
        <v>3</v>
      </c>
      <c r="C4833" s="112" t="s">
        <v>4</v>
      </c>
      <c r="D4833" s="21">
        <f t="shared" si="150"/>
        <v>2124905</v>
      </c>
      <c r="E4833" s="24">
        <f t="shared" si="151"/>
        <v>2124905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31">
        <v>275482</v>
      </c>
      <c r="K4833" s="32">
        <v>275482</v>
      </c>
      <c r="L4833" s="105">
        <v>249571</v>
      </c>
      <c r="M4833" s="105">
        <v>249571</v>
      </c>
      <c r="N4833" s="106">
        <v>421574</v>
      </c>
      <c r="O4833" s="107">
        <v>421574</v>
      </c>
      <c r="P4833" s="113">
        <v>330389</v>
      </c>
      <c r="Q4833" s="113">
        <v>330389</v>
      </c>
      <c r="R4833" s="106">
        <v>269585</v>
      </c>
      <c r="S4833" s="107">
        <v>269585</v>
      </c>
      <c r="T4833" s="105">
        <v>182868</v>
      </c>
      <c r="U4833" s="105">
        <v>182868</v>
      </c>
      <c r="V4833" s="106">
        <v>229911</v>
      </c>
      <c r="W4833" s="107">
        <v>229911</v>
      </c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1709</v>
      </c>
      <c r="B4834" s="111" t="s">
        <v>5</v>
      </c>
      <c r="C4834" s="112" t="s">
        <v>6</v>
      </c>
      <c r="D4834" s="21">
        <f t="shared" si="150"/>
        <v>0</v>
      </c>
      <c r="E4834" s="24">
        <f t="shared" si="151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1709</v>
      </c>
      <c r="B4835" s="111" t="s">
        <v>7</v>
      </c>
      <c r="C4835" s="112" t="s">
        <v>8</v>
      </c>
      <c r="D4835" s="21">
        <f t="shared" si="150"/>
        <v>0</v>
      </c>
      <c r="E4835" s="24">
        <f t="shared" si="151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1709</v>
      </c>
      <c r="B4836" s="111" t="s">
        <v>9</v>
      </c>
      <c r="C4836" s="112" t="s">
        <v>10</v>
      </c>
      <c r="D4836" s="21">
        <f t="shared" si="150"/>
        <v>0</v>
      </c>
      <c r="E4836" s="24">
        <f t="shared" si="151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1709</v>
      </c>
      <c r="B4837" s="111" t="s">
        <v>11</v>
      </c>
      <c r="C4837" s="112" t="s">
        <v>1435</v>
      </c>
      <c r="D4837" s="21">
        <f t="shared" si="150"/>
        <v>0</v>
      </c>
      <c r="E4837" s="24">
        <f t="shared" si="151"/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1709</v>
      </c>
      <c r="B4838" s="111" t="s">
        <v>12</v>
      </c>
      <c r="C4838" s="112" t="s">
        <v>1436</v>
      </c>
      <c r="D4838" s="21">
        <f t="shared" si="150"/>
        <v>50775</v>
      </c>
      <c r="E4838" s="24">
        <f t="shared" si="151"/>
        <v>8475</v>
      </c>
      <c r="F4838" s="104">
        <v>50775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8475</v>
      </c>
      <c r="N4838" s="106">
        <v>0</v>
      </c>
      <c r="O4838" s="107">
        <v>0</v>
      </c>
      <c r="P4838" s="105">
        <v>0</v>
      </c>
      <c r="Q4838" s="105">
        <v>0</v>
      </c>
      <c r="R4838" s="106">
        <v>0</v>
      </c>
      <c r="S4838" s="107">
        <v>0</v>
      </c>
      <c r="T4838" s="105">
        <v>0</v>
      </c>
      <c r="U4838" s="105">
        <v>0</v>
      </c>
      <c r="V4838" s="106">
        <v>0</v>
      </c>
      <c r="W4838" s="107">
        <v>0</v>
      </c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1709</v>
      </c>
      <c r="B4839" s="111" t="s">
        <v>1437</v>
      </c>
      <c r="C4839" s="112" t="s">
        <v>1438</v>
      </c>
      <c r="D4839" s="21">
        <f t="shared" si="150"/>
        <v>0</v>
      </c>
      <c r="E4839" s="24">
        <f t="shared" si="15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1709</v>
      </c>
      <c r="B4840" s="111" t="s">
        <v>1439</v>
      </c>
      <c r="C4840" s="112" t="s">
        <v>1440</v>
      </c>
      <c r="D4840" s="21">
        <f t="shared" si="150"/>
        <v>0</v>
      </c>
      <c r="E4840" s="24">
        <f t="shared" si="15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1709</v>
      </c>
      <c r="B4841" s="111" t="s">
        <v>13</v>
      </c>
      <c r="C4841" s="112" t="s">
        <v>1441</v>
      </c>
      <c r="D4841" s="21">
        <f t="shared" si="150"/>
        <v>0</v>
      </c>
      <c r="E4841" s="24">
        <f t="shared" si="151"/>
        <v>0</v>
      </c>
      <c r="F4841" s="104"/>
      <c r="G4841" s="104"/>
      <c r="H4841" s="113"/>
      <c r="I4841" s="113"/>
      <c r="J4841" s="106"/>
      <c r="K4841" s="107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1709</v>
      </c>
      <c r="B4842" s="111" t="s">
        <v>14</v>
      </c>
      <c r="C4842" s="112" t="s">
        <v>15</v>
      </c>
      <c r="D4842" s="21">
        <f t="shared" si="150"/>
        <v>0</v>
      </c>
      <c r="E4842" s="24">
        <f t="shared" si="15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1709</v>
      </c>
      <c r="B4843" s="111" t="s">
        <v>16</v>
      </c>
      <c r="C4843" s="112" t="s">
        <v>1442</v>
      </c>
      <c r="D4843" s="21">
        <f t="shared" si="150"/>
        <v>0</v>
      </c>
      <c r="E4843" s="24">
        <f t="shared" si="15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1709</v>
      </c>
      <c r="B4844" s="111" t="s">
        <v>17</v>
      </c>
      <c r="C4844" s="112" t="s">
        <v>1443</v>
      </c>
      <c r="D4844" s="21">
        <f t="shared" si="150"/>
        <v>0</v>
      </c>
      <c r="E4844" s="24">
        <f t="shared" si="15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1709</v>
      </c>
      <c r="B4845" s="111" t="s">
        <v>18</v>
      </c>
      <c r="C4845" s="112" t="s">
        <v>19</v>
      </c>
      <c r="D4845" s="21">
        <f t="shared" si="150"/>
        <v>0</v>
      </c>
      <c r="E4845" s="24">
        <f t="shared" si="15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1709</v>
      </c>
      <c r="B4846" s="111" t="s">
        <v>20</v>
      </c>
      <c r="C4846" s="112" t="s">
        <v>21</v>
      </c>
      <c r="D4846" s="21">
        <f t="shared" si="150"/>
        <v>0</v>
      </c>
      <c r="E4846" s="24">
        <f t="shared" si="15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1709</v>
      </c>
      <c r="B4847" s="111" t="s">
        <v>22</v>
      </c>
      <c r="C4847" s="112" t="s">
        <v>1444</v>
      </c>
      <c r="D4847" s="21">
        <f t="shared" si="150"/>
        <v>0</v>
      </c>
      <c r="E4847" s="24">
        <f t="shared" si="151"/>
        <v>0</v>
      </c>
      <c r="F4847" s="104"/>
      <c r="G4847" s="104"/>
      <c r="H4847" s="105"/>
      <c r="I4847" s="105"/>
      <c r="J4847" s="31"/>
      <c r="K4847" s="32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1709</v>
      </c>
      <c r="B4848" s="111" t="s">
        <v>23</v>
      </c>
      <c r="C4848" s="112" t="s">
        <v>1696</v>
      </c>
      <c r="D4848" s="21">
        <f t="shared" si="150"/>
        <v>0</v>
      </c>
      <c r="E4848" s="24">
        <f t="shared" si="151"/>
        <v>0</v>
      </c>
      <c r="F4848" s="104"/>
      <c r="G4848" s="104"/>
      <c r="H4848" s="113"/>
      <c r="I4848" s="113"/>
      <c r="J4848" s="106"/>
      <c r="K4848" s="107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1709</v>
      </c>
      <c r="B4849" s="111" t="s">
        <v>24</v>
      </c>
      <c r="C4849" s="112" t="s">
        <v>1445</v>
      </c>
      <c r="D4849" s="21">
        <f t="shared" si="150"/>
        <v>0</v>
      </c>
      <c r="E4849" s="24">
        <f t="shared" si="151"/>
        <v>0</v>
      </c>
      <c r="F4849" s="104"/>
      <c r="G4849" s="104"/>
      <c r="H4849" s="105"/>
      <c r="I4849" s="105"/>
      <c r="J4849" s="31"/>
      <c r="K4849" s="32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1709</v>
      </c>
      <c r="B4850" s="111" t="s">
        <v>25</v>
      </c>
      <c r="C4850" s="112" t="s">
        <v>26</v>
      </c>
      <c r="D4850" s="21">
        <f t="shared" si="150"/>
        <v>3528498.02</v>
      </c>
      <c r="E4850" s="24">
        <f t="shared" si="151"/>
        <v>563217.47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1709</v>
      </c>
      <c r="B4851" s="111" t="s">
        <v>27</v>
      </c>
      <c r="C4851" s="112" t="s">
        <v>1446</v>
      </c>
      <c r="D4851" s="21">
        <f t="shared" si="150"/>
        <v>33993296.990000002</v>
      </c>
      <c r="E4851" s="24">
        <f t="shared" si="151"/>
        <v>42213035.68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106">
        <v>3528498.02</v>
      </c>
      <c r="K4851" s="107">
        <v>563217.47</v>
      </c>
      <c r="L4851" s="113">
        <v>5837299.9000000004</v>
      </c>
      <c r="M4851" s="113">
        <v>4054278.81</v>
      </c>
      <c r="N4851" s="31">
        <v>5479253.9100000001</v>
      </c>
      <c r="O4851" s="32">
        <v>2842928.03</v>
      </c>
      <c r="P4851" s="105">
        <v>1245854.8600000001</v>
      </c>
      <c r="Q4851" s="105">
        <v>3520232.87</v>
      </c>
      <c r="R4851" s="31">
        <v>2546584.79</v>
      </c>
      <c r="S4851" s="32">
        <v>7455013.8399999999</v>
      </c>
      <c r="T4851" s="113">
        <v>1725303.41</v>
      </c>
      <c r="U4851" s="113">
        <v>6784579.25</v>
      </c>
      <c r="V4851" s="31">
        <v>1409169.06</v>
      </c>
      <c r="W4851" s="32">
        <v>3213090.79</v>
      </c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1709</v>
      </c>
      <c r="B4852" s="111" t="s">
        <v>28</v>
      </c>
      <c r="C4852" s="112" t="s">
        <v>1447</v>
      </c>
      <c r="D4852" s="21">
        <f t="shared" si="150"/>
        <v>2768700</v>
      </c>
      <c r="E4852" s="24">
        <f t="shared" si="151"/>
        <v>481911.99999999994</v>
      </c>
      <c r="F4852" s="104"/>
      <c r="G4852" s="104"/>
      <c r="H4852" s="105">
        <v>2768700</v>
      </c>
      <c r="I4852" s="105">
        <v>86547.09</v>
      </c>
      <c r="J4852" s="31">
        <v>0</v>
      </c>
      <c r="K4852" s="32">
        <v>2189485.2400000002</v>
      </c>
      <c r="L4852" s="105">
        <v>0</v>
      </c>
      <c r="M4852" s="105">
        <v>72183.929999999993</v>
      </c>
      <c r="N4852" s="106">
        <v>0</v>
      </c>
      <c r="O4852" s="107">
        <v>75462.179999999993</v>
      </c>
      <c r="P4852" s="113">
        <v>0</v>
      </c>
      <c r="Q4852" s="113">
        <v>62617.72</v>
      </c>
      <c r="R4852" s="106">
        <v>0</v>
      </c>
      <c r="S4852" s="107">
        <v>62702.06</v>
      </c>
      <c r="T4852" s="105">
        <v>0</v>
      </c>
      <c r="U4852" s="105">
        <v>58563.23</v>
      </c>
      <c r="V4852" s="106">
        <v>0</v>
      </c>
      <c r="W4852" s="107">
        <v>63835.79</v>
      </c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1709</v>
      </c>
      <c r="B4853" s="111" t="s">
        <v>29</v>
      </c>
      <c r="C4853" s="112" t="s">
        <v>1448</v>
      </c>
      <c r="D4853" s="21">
        <f t="shared" si="150"/>
        <v>0</v>
      </c>
      <c r="E4853" s="24">
        <f t="shared" si="15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106"/>
      <c r="K4853" s="107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1709</v>
      </c>
      <c r="B4854" s="111" t="s">
        <v>30</v>
      </c>
      <c r="C4854" s="112" t="s">
        <v>1449</v>
      </c>
      <c r="D4854" s="21">
        <f t="shared" si="150"/>
        <v>1058410.92</v>
      </c>
      <c r="E4854" s="24">
        <f t="shared" si="151"/>
        <v>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>
        <v>1058410.92</v>
      </c>
      <c r="U4854" s="113">
        <v>0</v>
      </c>
      <c r="V4854" s="31">
        <v>0</v>
      </c>
      <c r="W4854" s="32">
        <v>0</v>
      </c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1709</v>
      </c>
      <c r="B4855" s="111" t="s">
        <v>31</v>
      </c>
      <c r="C4855" s="112" t="s">
        <v>1661</v>
      </c>
      <c r="D4855" s="21">
        <f t="shared" si="150"/>
        <v>0</v>
      </c>
      <c r="E4855" s="24">
        <f t="shared" si="15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1709</v>
      </c>
      <c r="B4856" s="111" t="s">
        <v>32</v>
      </c>
      <c r="C4856" s="112" t="s">
        <v>33</v>
      </c>
      <c r="D4856" s="21">
        <f t="shared" si="150"/>
        <v>0</v>
      </c>
      <c r="E4856" s="24">
        <f t="shared" si="15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1709</v>
      </c>
      <c r="B4857" s="111" t="s">
        <v>34</v>
      </c>
      <c r="C4857" s="112" t="s">
        <v>35</v>
      </c>
      <c r="D4857" s="21">
        <f t="shared" si="150"/>
        <v>0</v>
      </c>
      <c r="E4857" s="24">
        <f t="shared" si="15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1709</v>
      </c>
      <c r="B4858" s="111" t="s">
        <v>36</v>
      </c>
      <c r="C4858" s="112" t="s">
        <v>1450</v>
      </c>
      <c r="D4858" s="21">
        <f t="shared" si="150"/>
        <v>0</v>
      </c>
      <c r="E4858" s="24">
        <f t="shared" si="15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1709</v>
      </c>
      <c r="B4859" s="111" t="s">
        <v>37</v>
      </c>
      <c r="C4859" s="112" t="s">
        <v>1451</v>
      </c>
      <c r="D4859" s="21">
        <f t="shared" si="150"/>
        <v>311600</v>
      </c>
      <c r="E4859" s="24">
        <f t="shared" si="15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1709</v>
      </c>
      <c r="B4860" s="111" t="s">
        <v>38</v>
      </c>
      <c r="C4860" s="112" t="s">
        <v>1452</v>
      </c>
      <c r="D4860" s="21">
        <f t="shared" si="150"/>
        <v>1852400</v>
      </c>
      <c r="E4860" s="24">
        <f t="shared" si="151"/>
        <v>620000</v>
      </c>
      <c r="F4860" s="104"/>
      <c r="G4860" s="104"/>
      <c r="H4860" s="113">
        <v>308400</v>
      </c>
      <c r="I4860" s="113">
        <v>0</v>
      </c>
      <c r="J4860" s="31">
        <v>311600</v>
      </c>
      <c r="K4860" s="32">
        <v>0</v>
      </c>
      <c r="L4860" s="113">
        <v>0</v>
      </c>
      <c r="M4860" s="113">
        <v>308400</v>
      </c>
      <c r="N4860" s="31">
        <v>308400</v>
      </c>
      <c r="O4860" s="32">
        <v>0</v>
      </c>
      <c r="P4860" s="113">
        <v>309200</v>
      </c>
      <c r="Q4860" s="113">
        <v>311600</v>
      </c>
      <c r="R4860" s="31">
        <v>311600</v>
      </c>
      <c r="S4860" s="32">
        <v>0</v>
      </c>
      <c r="T4860" s="113">
        <v>308800</v>
      </c>
      <c r="U4860" s="113">
        <v>0</v>
      </c>
      <c r="V4860" s="31">
        <v>306000</v>
      </c>
      <c r="W4860" s="32">
        <v>0</v>
      </c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1709</v>
      </c>
      <c r="B4861" s="111" t="s">
        <v>39</v>
      </c>
      <c r="C4861" s="112" t="s">
        <v>1453</v>
      </c>
      <c r="D4861" s="21">
        <f t="shared" si="150"/>
        <v>0</v>
      </c>
      <c r="E4861" s="24">
        <f t="shared" si="15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1709</v>
      </c>
      <c r="B4862" s="111" t="s">
        <v>40</v>
      </c>
      <c r="C4862" s="112" t="s">
        <v>1454</v>
      </c>
      <c r="D4862" s="21">
        <f t="shared" si="150"/>
        <v>0</v>
      </c>
      <c r="E4862" s="24">
        <f t="shared" si="15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1709</v>
      </c>
      <c r="B4863" s="111" t="s">
        <v>1455</v>
      </c>
      <c r="C4863" s="112" t="s">
        <v>56</v>
      </c>
      <c r="D4863" s="21">
        <f t="shared" si="150"/>
        <v>0</v>
      </c>
      <c r="E4863" s="24">
        <f t="shared" si="15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1709</v>
      </c>
      <c r="B4864" s="111" t="s">
        <v>1456</v>
      </c>
      <c r="C4864" s="112" t="s">
        <v>58</v>
      </c>
      <c r="D4864" s="21">
        <f t="shared" si="150"/>
        <v>278774</v>
      </c>
      <c r="E4864" s="24">
        <f t="shared" si="151"/>
        <v>0</v>
      </c>
      <c r="F4864" s="104">
        <v>0</v>
      </c>
      <c r="G4864" s="104">
        <v>0</v>
      </c>
      <c r="H4864" s="105">
        <v>0</v>
      </c>
      <c r="I4864" s="105">
        <v>0</v>
      </c>
      <c r="J4864" s="31">
        <v>0</v>
      </c>
      <c r="K4864" s="32">
        <v>0</v>
      </c>
      <c r="L4864" s="105">
        <v>118004</v>
      </c>
      <c r="M4864" s="105">
        <v>0</v>
      </c>
      <c r="N4864" s="106">
        <v>2635</v>
      </c>
      <c r="O4864" s="107">
        <v>0</v>
      </c>
      <c r="P4864" s="113">
        <v>36796</v>
      </c>
      <c r="Q4864" s="113">
        <v>0</v>
      </c>
      <c r="R4864" s="106">
        <v>2635</v>
      </c>
      <c r="S4864" s="107">
        <v>0</v>
      </c>
      <c r="T4864" s="105">
        <v>118004</v>
      </c>
      <c r="U4864" s="105">
        <v>0</v>
      </c>
      <c r="V4864" s="106">
        <v>700</v>
      </c>
      <c r="W4864" s="107">
        <v>0</v>
      </c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1709</v>
      </c>
      <c r="B4865" s="111" t="s">
        <v>1457</v>
      </c>
      <c r="C4865" s="112" t="s">
        <v>59</v>
      </c>
      <c r="D4865" s="21">
        <f t="shared" si="150"/>
        <v>0</v>
      </c>
      <c r="E4865" s="24">
        <f t="shared" si="151"/>
        <v>0</v>
      </c>
      <c r="F4865" s="104"/>
      <c r="G4865" s="104"/>
      <c r="H4865" s="113"/>
      <c r="I4865" s="113"/>
      <c r="J4865" s="106"/>
      <c r="K4865" s="107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1709</v>
      </c>
      <c r="B4866" s="111" t="s">
        <v>1458</v>
      </c>
      <c r="C4866" s="112" t="s">
        <v>61</v>
      </c>
      <c r="D4866" s="21">
        <f t="shared" si="150"/>
        <v>34250</v>
      </c>
      <c r="E4866" s="24">
        <f t="shared" si="151"/>
        <v>49150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1709</v>
      </c>
      <c r="B4867" s="111" t="s">
        <v>1459</v>
      </c>
      <c r="C4867" s="112" t="s">
        <v>1460</v>
      </c>
      <c r="D4867" s="21">
        <f t="shared" ref="D4867:D4930" si="152">F4867+H4867+J4868+L4867+N4867+P4867+R4867+T4867+V4867+X4867+Z4867+AB4867</f>
        <v>3036501</v>
      </c>
      <c r="E4867" s="24">
        <f t="shared" ref="E4867:E4930" si="153">G4867+I4867+K4868+M4867+O4867+Q4867+S4867+U4867+W4867+Y4867+AA4867+AC4867</f>
        <v>3038451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>
        <v>34250</v>
      </c>
      <c r="K4867" s="32">
        <v>49150</v>
      </c>
      <c r="L4867" s="113">
        <v>42150</v>
      </c>
      <c r="M4867" s="113">
        <v>44150</v>
      </c>
      <c r="N4867" s="31">
        <v>37550</v>
      </c>
      <c r="O4867" s="32">
        <v>49500</v>
      </c>
      <c r="P4867" s="113">
        <v>14400</v>
      </c>
      <c r="Q4867" s="113">
        <v>0</v>
      </c>
      <c r="R4867" s="31">
        <v>37550</v>
      </c>
      <c r="S4867" s="32">
        <v>49500</v>
      </c>
      <c r="T4867" s="113">
        <v>46850</v>
      </c>
      <c r="U4867" s="113">
        <v>39450</v>
      </c>
      <c r="V4867" s="31">
        <v>9650</v>
      </c>
      <c r="W4867" s="32">
        <v>0</v>
      </c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1709</v>
      </c>
      <c r="B4868" s="111" t="s">
        <v>1461</v>
      </c>
      <c r="C4868" s="112" t="s">
        <v>67</v>
      </c>
      <c r="D4868" s="21">
        <f t="shared" si="152"/>
        <v>21557724</v>
      </c>
      <c r="E4868" s="24">
        <f t="shared" si="153"/>
        <v>21460029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>
        <v>2767251</v>
      </c>
      <c r="K4868" s="32">
        <v>2767251</v>
      </c>
      <c r="L4868" s="113">
        <v>2576596</v>
      </c>
      <c r="M4868" s="113">
        <v>2576596</v>
      </c>
      <c r="N4868" s="31">
        <v>2323686</v>
      </c>
      <c r="O4868" s="32">
        <v>2323686</v>
      </c>
      <c r="P4868" s="113">
        <v>3284309</v>
      </c>
      <c r="Q4868" s="113">
        <v>3284309</v>
      </c>
      <c r="R4868" s="31">
        <v>2472920</v>
      </c>
      <c r="S4868" s="32">
        <v>2472920</v>
      </c>
      <c r="T4868" s="113">
        <v>2208993</v>
      </c>
      <c r="U4868" s="113">
        <v>2208993</v>
      </c>
      <c r="V4868" s="31">
        <v>2599581</v>
      </c>
      <c r="W4868" s="32">
        <v>2599581</v>
      </c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1709</v>
      </c>
      <c r="B4869" s="111" t="s">
        <v>1462</v>
      </c>
      <c r="C4869" s="112" t="s">
        <v>1463</v>
      </c>
      <c r="D4869" s="21">
        <f t="shared" si="152"/>
        <v>7641229</v>
      </c>
      <c r="E4869" s="24">
        <f t="shared" si="153"/>
        <v>6521179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>
        <v>965535</v>
      </c>
      <c r="K4869" s="32">
        <v>867840</v>
      </c>
      <c r="L4869" s="113">
        <v>775825</v>
      </c>
      <c r="M4869" s="113">
        <v>668752</v>
      </c>
      <c r="N4869" s="31">
        <v>804006</v>
      </c>
      <c r="O4869" s="32">
        <v>668752</v>
      </c>
      <c r="P4869" s="113">
        <v>1198395</v>
      </c>
      <c r="Q4869" s="113">
        <v>458762</v>
      </c>
      <c r="R4869" s="31">
        <v>1050582</v>
      </c>
      <c r="S4869" s="32">
        <v>668752</v>
      </c>
      <c r="T4869" s="113">
        <v>1083590</v>
      </c>
      <c r="U4869" s="113">
        <v>1568752</v>
      </c>
      <c r="V4869" s="31">
        <v>895386</v>
      </c>
      <c r="W4869" s="32">
        <v>942691</v>
      </c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1709</v>
      </c>
      <c r="B4870" s="111" t="s">
        <v>1464</v>
      </c>
      <c r="C4870" s="112" t="s">
        <v>1465</v>
      </c>
      <c r="D4870" s="21">
        <f t="shared" si="152"/>
        <v>78840</v>
      </c>
      <c r="E4870" s="24">
        <f t="shared" si="153"/>
        <v>78840</v>
      </c>
      <c r="F4870" s="104">
        <v>1876</v>
      </c>
      <c r="G4870" s="104">
        <v>1876</v>
      </c>
      <c r="H4870" s="113">
        <v>4459</v>
      </c>
      <c r="I4870" s="113">
        <v>4459</v>
      </c>
      <c r="J4870" s="31">
        <v>8126</v>
      </c>
      <c r="K4870" s="32">
        <v>8126</v>
      </c>
      <c r="L4870" s="113">
        <v>4948</v>
      </c>
      <c r="M4870" s="113">
        <v>4948</v>
      </c>
      <c r="N4870" s="31">
        <v>1527</v>
      </c>
      <c r="O4870" s="32">
        <v>1527</v>
      </c>
      <c r="P4870" s="113">
        <v>12159</v>
      </c>
      <c r="Q4870" s="113">
        <v>4948</v>
      </c>
      <c r="R4870" s="31">
        <v>19474</v>
      </c>
      <c r="S4870" s="32">
        <v>26685</v>
      </c>
      <c r="T4870" s="113">
        <v>15241</v>
      </c>
      <c r="U4870" s="113">
        <v>15241</v>
      </c>
      <c r="V4870" s="31">
        <v>19156</v>
      </c>
      <c r="W4870" s="32">
        <v>19156</v>
      </c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1709</v>
      </c>
      <c r="B4871" s="111" t="s">
        <v>1466</v>
      </c>
      <c r="C4871" s="112" t="s">
        <v>1467</v>
      </c>
      <c r="D4871" s="21">
        <f t="shared" si="152"/>
        <v>36177</v>
      </c>
      <c r="E4871" s="24">
        <f t="shared" si="153"/>
        <v>36177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1709</v>
      </c>
      <c r="B4872" s="111" t="s">
        <v>1468</v>
      </c>
      <c r="C4872" s="112" t="s">
        <v>68</v>
      </c>
      <c r="D4872" s="21">
        <f t="shared" si="152"/>
        <v>566532</v>
      </c>
      <c r="E4872" s="24">
        <f t="shared" si="153"/>
        <v>560126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>
        <v>36177</v>
      </c>
      <c r="K4872" s="32">
        <v>36177</v>
      </c>
      <c r="L4872" s="113">
        <v>64878</v>
      </c>
      <c r="M4872" s="113">
        <v>64878</v>
      </c>
      <c r="N4872" s="31">
        <v>36997</v>
      </c>
      <c r="O4872" s="32">
        <v>36997</v>
      </c>
      <c r="P4872" s="113">
        <v>57808</v>
      </c>
      <c r="Q4872" s="113">
        <v>57808</v>
      </c>
      <c r="R4872" s="31">
        <v>53321</v>
      </c>
      <c r="S4872" s="32">
        <v>53321</v>
      </c>
      <c r="T4872" s="113">
        <v>110008</v>
      </c>
      <c r="U4872" s="113">
        <v>110008</v>
      </c>
      <c r="V4872" s="31">
        <v>180517</v>
      </c>
      <c r="W4872" s="32">
        <v>180517</v>
      </c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1709</v>
      </c>
      <c r="B4873" s="111" t="s">
        <v>1469</v>
      </c>
      <c r="C4873" s="112" t="s">
        <v>1470</v>
      </c>
      <c r="D4873" s="21">
        <f t="shared" si="152"/>
        <v>135622</v>
      </c>
      <c r="E4873" s="24">
        <f t="shared" si="153"/>
        <v>70192.849999999991</v>
      </c>
      <c r="F4873" s="104">
        <v>5330</v>
      </c>
      <c r="G4873" s="104">
        <v>0</v>
      </c>
      <c r="H4873" s="113">
        <v>11037</v>
      </c>
      <c r="I4873" s="113">
        <v>12875.46</v>
      </c>
      <c r="J4873" s="31">
        <v>6406</v>
      </c>
      <c r="K4873" s="32">
        <v>0</v>
      </c>
      <c r="L4873" s="113">
        <v>7619</v>
      </c>
      <c r="M4873" s="113">
        <v>12875.46</v>
      </c>
      <c r="N4873" s="31">
        <v>2733</v>
      </c>
      <c r="O4873" s="32">
        <v>3597.28</v>
      </c>
      <c r="P4873" s="113">
        <v>12898</v>
      </c>
      <c r="Q4873" s="113">
        <v>12875.46</v>
      </c>
      <c r="R4873" s="31">
        <v>10085</v>
      </c>
      <c r="S4873" s="32">
        <v>3597.28</v>
      </c>
      <c r="T4873" s="113">
        <v>65265</v>
      </c>
      <c r="U4873" s="113">
        <v>12875.46</v>
      </c>
      <c r="V4873" s="31">
        <v>7894</v>
      </c>
      <c r="W4873" s="32">
        <v>11496.45</v>
      </c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1709</v>
      </c>
      <c r="B4874" s="111" t="s">
        <v>1471</v>
      </c>
      <c r="C4874" s="112" t="s">
        <v>1472</v>
      </c>
      <c r="D4874" s="21">
        <f t="shared" si="152"/>
        <v>95001</v>
      </c>
      <c r="E4874" s="24">
        <f t="shared" si="153"/>
        <v>27000</v>
      </c>
      <c r="F4874" s="104"/>
      <c r="G4874" s="104"/>
      <c r="H4874" s="113">
        <v>4927</v>
      </c>
      <c r="I4874" s="113">
        <v>3600</v>
      </c>
      <c r="J4874" s="31">
        <v>12761</v>
      </c>
      <c r="K4874" s="32">
        <v>0</v>
      </c>
      <c r="L4874" s="113">
        <v>4927</v>
      </c>
      <c r="M4874" s="113">
        <v>3600</v>
      </c>
      <c r="N4874" s="31">
        <v>4500</v>
      </c>
      <c r="O4874" s="32">
        <v>4500</v>
      </c>
      <c r="P4874" s="113">
        <v>13432</v>
      </c>
      <c r="Q4874" s="113">
        <v>3600</v>
      </c>
      <c r="R4874" s="31">
        <v>4500</v>
      </c>
      <c r="S4874" s="32">
        <v>4500</v>
      </c>
      <c r="T4874" s="113">
        <v>59115</v>
      </c>
      <c r="U4874" s="113">
        <v>3600</v>
      </c>
      <c r="V4874" s="31">
        <v>3600</v>
      </c>
      <c r="W4874" s="32">
        <v>3600</v>
      </c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1709</v>
      </c>
      <c r="B4875" s="111" t="s">
        <v>1473</v>
      </c>
      <c r="C4875" s="112" t="s">
        <v>1474</v>
      </c>
      <c r="D4875" s="21">
        <f t="shared" si="152"/>
        <v>0</v>
      </c>
      <c r="E4875" s="24">
        <f t="shared" si="153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1709</v>
      </c>
      <c r="B4876" s="111" t="s">
        <v>1475</v>
      </c>
      <c r="C4876" s="112" t="s">
        <v>1476</v>
      </c>
      <c r="D4876" s="21">
        <f t="shared" si="152"/>
        <v>0</v>
      </c>
      <c r="E4876" s="24">
        <f t="shared" si="153"/>
        <v>0</v>
      </c>
      <c r="F4876" s="104"/>
      <c r="G4876" s="104"/>
      <c r="H4876" s="105"/>
      <c r="I4876" s="105"/>
      <c r="J4876" s="31"/>
      <c r="K4876" s="32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1709</v>
      </c>
      <c r="B4877" s="111" t="s">
        <v>1477</v>
      </c>
      <c r="C4877" s="112" t="s">
        <v>1478</v>
      </c>
      <c r="D4877" s="21">
        <f t="shared" si="152"/>
        <v>62575</v>
      </c>
      <c r="E4877" s="24">
        <f t="shared" si="153"/>
        <v>34257.35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1709</v>
      </c>
      <c r="B4878" s="111" t="s">
        <v>1479</v>
      </c>
      <c r="C4878" s="112" t="s">
        <v>1480</v>
      </c>
      <c r="D4878" s="21">
        <f t="shared" si="152"/>
        <v>473917</v>
      </c>
      <c r="E4878" s="24">
        <f t="shared" si="153"/>
        <v>409445.87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>
        <v>62575</v>
      </c>
      <c r="K4878" s="107">
        <v>34257.35</v>
      </c>
      <c r="L4878" s="105">
        <v>56421</v>
      </c>
      <c r="M4878" s="105">
        <v>34269.14</v>
      </c>
      <c r="N4878" s="106">
        <v>53655</v>
      </c>
      <c r="O4878" s="107">
        <v>27458.62</v>
      </c>
      <c r="P4878" s="105">
        <v>59172</v>
      </c>
      <c r="Q4878" s="105">
        <v>215742.85</v>
      </c>
      <c r="R4878" s="106">
        <v>45915</v>
      </c>
      <c r="S4878" s="107">
        <v>18452.86</v>
      </c>
      <c r="T4878" s="105">
        <v>78013</v>
      </c>
      <c r="U4878" s="105">
        <v>27458.62</v>
      </c>
      <c r="V4878" s="106">
        <v>63568</v>
      </c>
      <c r="W4878" s="107">
        <v>27458.62</v>
      </c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1709</v>
      </c>
      <c r="B4879" s="111" t="s">
        <v>1481</v>
      </c>
      <c r="C4879" s="112" t="s">
        <v>1482</v>
      </c>
      <c r="D4879" s="21">
        <f t="shared" si="152"/>
        <v>192075</v>
      </c>
      <c r="E4879" s="24">
        <f t="shared" si="153"/>
        <v>133937.81999999998</v>
      </c>
      <c r="F4879" s="104">
        <v>5169</v>
      </c>
      <c r="G4879" s="104">
        <v>0</v>
      </c>
      <c r="H4879" s="105">
        <v>18001</v>
      </c>
      <c r="I4879" s="105">
        <v>6724.86</v>
      </c>
      <c r="J4879" s="106">
        <v>11245</v>
      </c>
      <c r="K4879" s="107">
        <v>5878.42</v>
      </c>
      <c r="L4879" s="105">
        <v>8880</v>
      </c>
      <c r="M4879" s="105">
        <v>2574.87</v>
      </c>
      <c r="N4879" s="106">
        <v>43942</v>
      </c>
      <c r="O4879" s="107">
        <v>6724.86</v>
      </c>
      <c r="P4879" s="105">
        <v>75680</v>
      </c>
      <c r="Q4879" s="105">
        <v>98748.56</v>
      </c>
      <c r="R4879" s="106">
        <v>1911</v>
      </c>
      <c r="S4879" s="107">
        <v>5714.95</v>
      </c>
      <c r="T4879" s="105">
        <v>9760</v>
      </c>
      <c r="U4879" s="105">
        <v>6724.86</v>
      </c>
      <c r="V4879" s="106">
        <v>28732</v>
      </c>
      <c r="W4879" s="107">
        <v>6724.86</v>
      </c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1709</v>
      </c>
      <c r="B4880" s="111" t="s">
        <v>1483</v>
      </c>
      <c r="C4880" s="112" t="s">
        <v>1484</v>
      </c>
      <c r="D4880" s="21">
        <f t="shared" si="152"/>
        <v>4647</v>
      </c>
      <c r="E4880" s="24">
        <f t="shared" si="153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1709</v>
      </c>
      <c r="B4881" s="111" t="s">
        <v>1485</v>
      </c>
      <c r="C4881" s="112" t="s">
        <v>1486</v>
      </c>
      <c r="D4881" s="21">
        <f t="shared" si="152"/>
        <v>106176</v>
      </c>
      <c r="E4881" s="24">
        <f t="shared" si="153"/>
        <v>3480</v>
      </c>
      <c r="F4881" s="104">
        <v>3023</v>
      </c>
      <c r="G4881" s="104">
        <v>0</v>
      </c>
      <c r="H4881" s="105">
        <v>0</v>
      </c>
      <c r="I4881" s="105">
        <v>0</v>
      </c>
      <c r="J4881" s="106">
        <v>4647</v>
      </c>
      <c r="K4881" s="107">
        <v>0</v>
      </c>
      <c r="L4881" s="105">
        <v>0</v>
      </c>
      <c r="M4881" s="105">
        <v>0</v>
      </c>
      <c r="N4881" s="106">
        <v>100</v>
      </c>
      <c r="O4881" s="107">
        <v>0</v>
      </c>
      <c r="P4881" s="105">
        <v>0</v>
      </c>
      <c r="Q4881" s="105">
        <v>0</v>
      </c>
      <c r="R4881" s="106">
        <v>0</v>
      </c>
      <c r="S4881" s="107">
        <v>0</v>
      </c>
      <c r="T4881" s="105">
        <v>97173</v>
      </c>
      <c r="U4881" s="105">
        <v>0</v>
      </c>
      <c r="V4881" s="106">
        <v>0</v>
      </c>
      <c r="W4881" s="107">
        <v>0</v>
      </c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1709</v>
      </c>
      <c r="B4882" s="111" t="s">
        <v>1487</v>
      </c>
      <c r="C4882" s="112" t="s">
        <v>1488</v>
      </c>
      <c r="D4882" s="21">
        <f t="shared" si="152"/>
        <v>44209</v>
      </c>
      <c r="E4882" s="24">
        <f t="shared" si="153"/>
        <v>26930</v>
      </c>
      <c r="F4882" s="104">
        <v>4680</v>
      </c>
      <c r="G4882" s="104">
        <v>3480</v>
      </c>
      <c r="H4882" s="113">
        <v>4190</v>
      </c>
      <c r="I4882" s="113">
        <v>3350</v>
      </c>
      <c r="J4882" s="106">
        <v>5880</v>
      </c>
      <c r="K4882" s="107">
        <v>3480</v>
      </c>
      <c r="L4882" s="113">
        <v>6020</v>
      </c>
      <c r="M4882" s="113">
        <v>3350</v>
      </c>
      <c r="N4882" s="31">
        <v>4260</v>
      </c>
      <c r="O4882" s="32">
        <v>3350</v>
      </c>
      <c r="P4882" s="105">
        <v>6050</v>
      </c>
      <c r="Q4882" s="105">
        <v>3350</v>
      </c>
      <c r="R4882" s="31">
        <v>1650</v>
      </c>
      <c r="S4882" s="32">
        <v>3350</v>
      </c>
      <c r="T4882" s="113">
        <v>2140</v>
      </c>
      <c r="U4882" s="113">
        <v>3350</v>
      </c>
      <c r="V4882" s="31">
        <v>1670</v>
      </c>
      <c r="W4882" s="32">
        <v>3350</v>
      </c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1709</v>
      </c>
      <c r="B4883" s="111" t="s">
        <v>1489</v>
      </c>
      <c r="C4883" s="112" t="s">
        <v>70</v>
      </c>
      <c r="D4883" s="21">
        <f t="shared" si="152"/>
        <v>16066</v>
      </c>
      <c r="E4883" s="24">
        <f t="shared" si="153"/>
        <v>0</v>
      </c>
      <c r="F4883" s="104">
        <v>0</v>
      </c>
      <c r="G4883" s="104">
        <v>0</v>
      </c>
      <c r="H4883" s="105">
        <v>0</v>
      </c>
      <c r="I4883" s="105">
        <v>0</v>
      </c>
      <c r="J4883" s="31">
        <v>13549</v>
      </c>
      <c r="K4883" s="32">
        <v>0</v>
      </c>
      <c r="L4883" s="105">
        <v>5445</v>
      </c>
      <c r="M4883" s="105">
        <v>0</v>
      </c>
      <c r="N4883" s="106">
        <v>0</v>
      </c>
      <c r="O4883" s="107">
        <v>0</v>
      </c>
      <c r="P4883" s="113">
        <v>3840</v>
      </c>
      <c r="Q4883" s="113">
        <v>0</v>
      </c>
      <c r="R4883" s="106">
        <v>1791</v>
      </c>
      <c r="S4883" s="107">
        <v>0</v>
      </c>
      <c r="T4883" s="105">
        <v>2787</v>
      </c>
      <c r="U4883" s="105">
        <v>0</v>
      </c>
      <c r="V4883" s="106">
        <v>2203</v>
      </c>
      <c r="W4883" s="107">
        <v>0</v>
      </c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1709</v>
      </c>
      <c r="B4884" s="111" t="s">
        <v>1490</v>
      </c>
      <c r="C4884" s="112" t="s">
        <v>1491</v>
      </c>
      <c r="D4884" s="21">
        <f t="shared" si="152"/>
        <v>0</v>
      </c>
      <c r="E4884" s="24">
        <f t="shared" si="153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1709</v>
      </c>
      <c r="B4885" s="111" t="s">
        <v>1492</v>
      </c>
      <c r="C4885" s="112" t="s">
        <v>1493</v>
      </c>
      <c r="D4885" s="21">
        <f t="shared" si="152"/>
        <v>386604</v>
      </c>
      <c r="E4885" s="24">
        <f t="shared" si="153"/>
        <v>284592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1709</v>
      </c>
      <c r="B4886" s="111" t="s">
        <v>1494</v>
      </c>
      <c r="C4886" s="112" t="s">
        <v>71</v>
      </c>
      <c r="D4886" s="21">
        <f t="shared" si="152"/>
        <v>2998237</v>
      </c>
      <c r="E4886" s="24">
        <f t="shared" si="153"/>
        <v>2612089.84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>
        <v>386604</v>
      </c>
      <c r="K4886" s="107">
        <v>284592</v>
      </c>
      <c r="L4886" s="105">
        <v>356334</v>
      </c>
      <c r="M4886" s="105">
        <v>267598</v>
      </c>
      <c r="N4886" s="106">
        <v>338982</v>
      </c>
      <c r="O4886" s="107">
        <v>267598</v>
      </c>
      <c r="P4886" s="105">
        <v>450025</v>
      </c>
      <c r="Q4886" s="105">
        <v>267598</v>
      </c>
      <c r="R4886" s="106">
        <v>351480</v>
      </c>
      <c r="S4886" s="107">
        <v>596785</v>
      </c>
      <c r="T4886" s="105">
        <v>411130</v>
      </c>
      <c r="U4886" s="105">
        <v>267598</v>
      </c>
      <c r="V4886" s="106">
        <v>388840</v>
      </c>
      <c r="W4886" s="107">
        <v>267598</v>
      </c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1709</v>
      </c>
      <c r="B4887" s="111" t="s">
        <v>1495</v>
      </c>
      <c r="C4887" s="112" t="s">
        <v>1496</v>
      </c>
      <c r="D4887" s="21">
        <f t="shared" si="152"/>
        <v>1352527</v>
      </c>
      <c r="E4887" s="24">
        <f t="shared" si="153"/>
        <v>1309951.48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>
        <v>125709</v>
      </c>
      <c r="K4887" s="107">
        <v>125124.84</v>
      </c>
      <c r="L4887" s="105">
        <v>185231</v>
      </c>
      <c r="M4887" s="105">
        <v>182479.23</v>
      </c>
      <c r="N4887" s="106">
        <v>71364</v>
      </c>
      <c r="O4887" s="107">
        <v>182479.23</v>
      </c>
      <c r="P4887" s="105">
        <v>201245</v>
      </c>
      <c r="Q4887" s="105">
        <v>182479.23</v>
      </c>
      <c r="R4887" s="106">
        <v>194814</v>
      </c>
      <c r="S4887" s="107">
        <v>87458.26</v>
      </c>
      <c r="T4887" s="105">
        <v>292495</v>
      </c>
      <c r="U4887" s="105">
        <v>182479.23</v>
      </c>
      <c r="V4887" s="106">
        <v>205788</v>
      </c>
      <c r="W4887" s="107">
        <v>182479.23</v>
      </c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1709</v>
      </c>
      <c r="B4888" s="111" t="s">
        <v>1497</v>
      </c>
      <c r="C4888" s="112" t="s">
        <v>1498</v>
      </c>
      <c r="D4888" s="21">
        <f t="shared" si="152"/>
        <v>30464</v>
      </c>
      <c r="E4888" s="24">
        <f t="shared" si="153"/>
        <v>30464</v>
      </c>
      <c r="F4888" s="104">
        <v>1623</v>
      </c>
      <c r="G4888" s="104">
        <v>1623</v>
      </c>
      <c r="H4888" s="105">
        <v>3220</v>
      </c>
      <c r="I4888" s="105">
        <v>3220</v>
      </c>
      <c r="J4888" s="106">
        <v>2493</v>
      </c>
      <c r="K4888" s="107">
        <v>2493</v>
      </c>
      <c r="L4888" s="105">
        <v>1917</v>
      </c>
      <c r="M4888" s="105">
        <v>1917</v>
      </c>
      <c r="N4888" s="106">
        <v>40</v>
      </c>
      <c r="O4888" s="107">
        <v>40</v>
      </c>
      <c r="P4888" s="105">
        <v>7960</v>
      </c>
      <c r="Q4888" s="105">
        <v>7960</v>
      </c>
      <c r="R4888" s="106">
        <v>6680</v>
      </c>
      <c r="S4888" s="107">
        <v>6680</v>
      </c>
      <c r="T4888" s="105">
        <v>935</v>
      </c>
      <c r="U4888" s="105">
        <v>935</v>
      </c>
      <c r="V4888" s="106">
        <v>8089</v>
      </c>
      <c r="W4888" s="107">
        <v>8089</v>
      </c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1709</v>
      </c>
      <c r="B4889" s="111" t="s">
        <v>1499</v>
      </c>
      <c r="C4889" s="112" t="s">
        <v>1500</v>
      </c>
      <c r="D4889" s="21">
        <f t="shared" si="152"/>
        <v>0</v>
      </c>
      <c r="E4889" s="24">
        <f t="shared" si="153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1709</v>
      </c>
      <c r="B4890" s="111" t="s">
        <v>1501</v>
      </c>
      <c r="C4890" s="112" t="s">
        <v>1502</v>
      </c>
      <c r="D4890" s="21">
        <f t="shared" si="152"/>
        <v>0</v>
      </c>
      <c r="E4890" s="24">
        <f t="shared" si="153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1709</v>
      </c>
      <c r="B4891" s="111" t="s">
        <v>1503</v>
      </c>
      <c r="C4891" s="112" t="s">
        <v>1504</v>
      </c>
      <c r="D4891" s="21">
        <f t="shared" si="152"/>
        <v>0</v>
      </c>
      <c r="E4891" s="24">
        <f t="shared" si="153"/>
        <v>0</v>
      </c>
      <c r="F4891" s="104"/>
      <c r="G4891" s="104"/>
      <c r="H4891" s="113"/>
      <c r="I4891" s="113"/>
      <c r="J4891" s="106"/>
      <c r="K4891" s="107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1709</v>
      </c>
      <c r="B4892" s="111" t="s">
        <v>1505</v>
      </c>
      <c r="C4892" s="112" t="s">
        <v>1662</v>
      </c>
      <c r="D4892" s="21">
        <f t="shared" si="152"/>
        <v>0</v>
      </c>
      <c r="E4892" s="24">
        <f t="shared" si="153"/>
        <v>0</v>
      </c>
      <c r="F4892" s="104"/>
      <c r="G4892" s="104"/>
      <c r="H4892" s="105"/>
      <c r="I4892" s="105"/>
      <c r="J4892" s="31"/>
      <c r="K4892" s="32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1709</v>
      </c>
      <c r="B4893" s="111" t="s">
        <v>1506</v>
      </c>
      <c r="C4893" s="112" t="s">
        <v>1507</v>
      </c>
      <c r="D4893" s="21">
        <f t="shared" si="152"/>
        <v>203629</v>
      </c>
      <c r="E4893" s="24">
        <f t="shared" si="153"/>
        <v>159283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1709</v>
      </c>
      <c r="B4894" s="111" t="s">
        <v>1508</v>
      </c>
      <c r="C4894" s="112" t="s">
        <v>1509</v>
      </c>
      <c r="D4894" s="21">
        <f t="shared" si="152"/>
        <v>1454290</v>
      </c>
      <c r="E4894" s="24">
        <f t="shared" si="153"/>
        <v>1498636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>
        <v>203629</v>
      </c>
      <c r="K4894" s="107">
        <v>159283</v>
      </c>
      <c r="L4894" s="105">
        <v>183654</v>
      </c>
      <c r="M4894" s="105">
        <v>228000</v>
      </c>
      <c r="N4894" s="106">
        <v>167194</v>
      </c>
      <c r="O4894" s="107">
        <v>167194</v>
      </c>
      <c r="P4894" s="105">
        <v>244720</v>
      </c>
      <c r="Q4894" s="105">
        <v>244720</v>
      </c>
      <c r="R4894" s="106">
        <v>178109</v>
      </c>
      <c r="S4894" s="107">
        <v>178109</v>
      </c>
      <c r="T4894" s="105">
        <v>174786</v>
      </c>
      <c r="U4894" s="105">
        <v>174786</v>
      </c>
      <c r="V4894" s="106">
        <v>193543</v>
      </c>
      <c r="W4894" s="107">
        <v>193543</v>
      </c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1709</v>
      </c>
      <c r="B4895" s="111" t="s">
        <v>1510</v>
      </c>
      <c r="C4895" s="112" t="s">
        <v>1511</v>
      </c>
      <c r="D4895" s="21">
        <f t="shared" si="152"/>
        <v>0</v>
      </c>
      <c r="E4895" s="24">
        <f t="shared" si="153"/>
        <v>0</v>
      </c>
      <c r="F4895" s="104"/>
      <c r="G4895" s="104"/>
      <c r="H4895" s="113"/>
      <c r="I4895" s="113"/>
      <c r="J4895" s="106"/>
      <c r="K4895" s="107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1709</v>
      </c>
      <c r="B4896" s="111" t="s">
        <v>1512</v>
      </c>
      <c r="C4896" s="112" t="s">
        <v>1513</v>
      </c>
      <c r="D4896" s="21">
        <f t="shared" si="152"/>
        <v>18739</v>
      </c>
      <c r="E4896" s="24">
        <f t="shared" si="153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1709</v>
      </c>
      <c r="B4897" s="111" t="s">
        <v>1514</v>
      </c>
      <c r="C4897" s="112" t="s">
        <v>1515</v>
      </c>
      <c r="D4897" s="21">
        <f t="shared" si="152"/>
        <v>421972</v>
      </c>
      <c r="E4897" s="24">
        <f t="shared" si="153"/>
        <v>763797.58</v>
      </c>
      <c r="F4897" s="104">
        <v>40521</v>
      </c>
      <c r="G4897" s="104">
        <v>0</v>
      </c>
      <c r="H4897" s="113">
        <v>40501</v>
      </c>
      <c r="I4897" s="113">
        <v>184735</v>
      </c>
      <c r="J4897" s="31">
        <v>18739</v>
      </c>
      <c r="K4897" s="32">
        <v>0</v>
      </c>
      <c r="L4897" s="113">
        <v>35868</v>
      </c>
      <c r="M4897" s="113">
        <v>184735</v>
      </c>
      <c r="N4897" s="31">
        <v>58670</v>
      </c>
      <c r="O4897" s="32">
        <v>184735</v>
      </c>
      <c r="P4897" s="113">
        <v>74964</v>
      </c>
      <c r="Q4897" s="113">
        <v>0</v>
      </c>
      <c r="R4897" s="31">
        <v>36027</v>
      </c>
      <c r="S4897" s="32">
        <v>184735</v>
      </c>
      <c r="T4897" s="113">
        <v>72135</v>
      </c>
      <c r="U4897" s="113">
        <v>24857.58</v>
      </c>
      <c r="V4897" s="31">
        <v>63286</v>
      </c>
      <c r="W4897" s="32">
        <v>0</v>
      </c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1709</v>
      </c>
      <c r="B4898" s="111" t="s">
        <v>1516</v>
      </c>
      <c r="C4898" s="112" t="s">
        <v>57</v>
      </c>
      <c r="D4898" s="21">
        <f t="shared" si="152"/>
        <v>0</v>
      </c>
      <c r="E4898" s="24">
        <f t="shared" si="153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1709</v>
      </c>
      <c r="B4899" s="111" t="s">
        <v>1517</v>
      </c>
      <c r="C4899" s="112" t="s">
        <v>1518</v>
      </c>
      <c r="D4899" s="21">
        <f t="shared" si="152"/>
        <v>0</v>
      </c>
      <c r="E4899" s="24">
        <f t="shared" si="153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1709</v>
      </c>
      <c r="B4900" s="111" t="s">
        <v>1519</v>
      </c>
      <c r="C4900" s="112" t="s">
        <v>60</v>
      </c>
      <c r="D4900" s="21">
        <f t="shared" si="152"/>
        <v>0</v>
      </c>
      <c r="E4900" s="24">
        <f t="shared" si="153"/>
        <v>0</v>
      </c>
      <c r="F4900" s="104"/>
      <c r="G4900" s="104"/>
      <c r="H4900" s="105"/>
      <c r="I4900" s="105"/>
      <c r="J4900" s="31"/>
      <c r="K4900" s="32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1709</v>
      </c>
      <c r="B4901" s="111" t="s">
        <v>1520</v>
      </c>
      <c r="C4901" s="112" t="s">
        <v>62</v>
      </c>
      <c r="D4901" s="21">
        <f t="shared" si="152"/>
        <v>34724</v>
      </c>
      <c r="E4901" s="24">
        <f t="shared" si="153"/>
        <v>0</v>
      </c>
      <c r="F4901" s="104"/>
      <c r="G4901" s="104"/>
      <c r="H4901" s="113"/>
      <c r="I4901" s="113"/>
      <c r="J4901" s="106"/>
      <c r="K4901" s="107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1709</v>
      </c>
      <c r="B4902" s="111" t="s">
        <v>1521</v>
      </c>
      <c r="C4902" s="112" t="s">
        <v>1522</v>
      </c>
      <c r="D4902" s="21">
        <f t="shared" si="152"/>
        <v>896862</v>
      </c>
      <c r="E4902" s="24">
        <f t="shared" si="15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31">
        <v>34724</v>
      </c>
      <c r="K4902" s="32">
        <v>0</v>
      </c>
      <c r="L4902" s="105">
        <v>15420</v>
      </c>
      <c r="M4902" s="105">
        <v>0</v>
      </c>
      <c r="N4902" s="106">
        <v>43431</v>
      </c>
      <c r="O4902" s="107">
        <v>0</v>
      </c>
      <c r="P4902" s="113">
        <v>18523</v>
      </c>
      <c r="Q4902" s="113">
        <v>0</v>
      </c>
      <c r="R4902" s="106">
        <v>14447</v>
      </c>
      <c r="S4902" s="107">
        <v>0</v>
      </c>
      <c r="T4902" s="105">
        <v>572330</v>
      </c>
      <c r="U4902" s="105">
        <v>0</v>
      </c>
      <c r="V4902" s="106">
        <v>147298</v>
      </c>
      <c r="W4902" s="107">
        <v>0</v>
      </c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1709</v>
      </c>
      <c r="B4903" s="111" t="s">
        <v>1523</v>
      </c>
      <c r="C4903" s="112" t="s">
        <v>1524</v>
      </c>
      <c r="D4903" s="21">
        <f t="shared" si="152"/>
        <v>164370</v>
      </c>
      <c r="E4903" s="24">
        <f t="shared" si="15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106">
        <v>10138</v>
      </c>
      <c r="K4903" s="107">
        <v>0</v>
      </c>
      <c r="L4903" s="113">
        <v>10161</v>
      </c>
      <c r="M4903" s="113">
        <v>0</v>
      </c>
      <c r="N4903" s="31">
        <v>10528</v>
      </c>
      <c r="O4903" s="32">
        <v>0</v>
      </c>
      <c r="P4903" s="105">
        <v>0</v>
      </c>
      <c r="Q4903" s="105">
        <v>0</v>
      </c>
      <c r="R4903" s="31">
        <v>8366</v>
      </c>
      <c r="S4903" s="32">
        <v>0</v>
      </c>
      <c r="T4903" s="113">
        <v>5887</v>
      </c>
      <c r="U4903" s="113">
        <v>0</v>
      </c>
      <c r="V4903" s="31">
        <v>117603</v>
      </c>
      <c r="W4903" s="32">
        <v>0</v>
      </c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1709</v>
      </c>
      <c r="B4904" s="111" t="s">
        <v>1525</v>
      </c>
      <c r="C4904" s="112" t="s">
        <v>1526</v>
      </c>
      <c r="D4904" s="21">
        <f t="shared" si="152"/>
        <v>0</v>
      </c>
      <c r="E4904" s="24">
        <f t="shared" si="15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1709</v>
      </c>
      <c r="B4905" s="111" t="s">
        <v>1527</v>
      </c>
      <c r="C4905" s="112" t="s">
        <v>1528</v>
      </c>
      <c r="D4905" s="21">
        <f t="shared" si="152"/>
        <v>26757</v>
      </c>
      <c r="E4905" s="24">
        <f t="shared" si="15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3492</v>
      </c>
      <c r="Q4905" s="113">
        <v>0</v>
      </c>
      <c r="R4905" s="31">
        <v>8221</v>
      </c>
      <c r="S4905" s="32">
        <v>0</v>
      </c>
      <c r="T4905" s="113">
        <v>7125</v>
      </c>
      <c r="U4905" s="113">
        <v>0</v>
      </c>
      <c r="V4905" s="31">
        <v>7919</v>
      </c>
      <c r="W4905" s="32">
        <v>0</v>
      </c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1709</v>
      </c>
      <c r="B4906" s="111" t="s">
        <v>1529</v>
      </c>
      <c r="C4906" s="112" t="s">
        <v>1530</v>
      </c>
      <c r="D4906" s="21">
        <f t="shared" si="152"/>
        <v>0</v>
      </c>
      <c r="E4906" s="24">
        <f t="shared" si="15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1709</v>
      </c>
      <c r="B4907" s="111" t="s">
        <v>1531</v>
      </c>
      <c r="C4907" s="112" t="s">
        <v>1532</v>
      </c>
      <c r="D4907" s="21">
        <f t="shared" si="152"/>
        <v>0</v>
      </c>
      <c r="E4907" s="24">
        <f t="shared" si="15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1709</v>
      </c>
      <c r="B4908" s="111" t="s">
        <v>1533</v>
      </c>
      <c r="C4908" s="112" t="s">
        <v>69</v>
      </c>
      <c r="D4908" s="21">
        <f t="shared" si="152"/>
        <v>0</v>
      </c>
      <c r="E4908" s="24">
        <f t="shared" si="15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1709</v>
      </c>
      <c r="B4909" s="111" t="s">
        <v>1534</v>
      </c>
      <c r="C4909" s="112" t="s">
        <v>1535</v>
      </c>
      <c r="D4909" s="21">
        <f t="shared" si="152"/>
        <v>0</v>
      </c>
      <c r="E4909" s="24">
        <f t="shared" si="15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1709</v>
      </c>
      <c r="B4910" s="111" t="s">
        <v>1536</v>
      </c>
      <c r="C4910" s="112" t="s">
        <v>1537</v>
      </c>
      <c r="D4910" s="21">
        <f t="shared" si="152"/>
        <v>9169</v>
      </c>
      <c r="E4910" s="24">
        <f t="shared" si="15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1709</v>
      </c>
      <c r="B4911" s="111" t="s">
        <v>1538</v>
      </c>
      <c r="C4911" s="112" t="s">
        <v>1539</v>
      </c>
      <c r="D4911" s="21">
        <f t="shared" si="152"/>
        <v>50229</v>
      </c>
      <c r="E4911" s="24">
        <f t="shared" si="153"/>
        <v>24568</v>
      </c>
      <c r="F4911" s="104">
        <v>710</v>
      </c>
      <c r="G4911" s="104">
        <v>0</v>
      </c>
      <c r="H4911" s="113">
        <v>8945</v>
      </c>
      <c r="I4911" s="113">
        <v>0</v>
      </c>
      <c r="J4911" s="31">
        <v>9169</v>
      </c>
      <c r="K4911" s="32">
        <v>0</v>
      </c>
      <c r="L4911" s="113">
        <v>2769</v>
      </c>
      <c r="M4911" s="113">
        <v>0</v>
      </c>
      <c r="N4911" s="31">
        <v>4507</v>
      </c>
      <c r="O4911" s="32">
        <v>0</v>
      </c>
      <c r="P4911" s="113">
        <v>5255</v>
      </c>
      <c r="Q4911" s="113">
        <v>0</v>
      </c>
      <c r="R4911" s="31">
        <v>65</v>
      </c>
      <c r="S4911" s="32">
        <v>0</v>
      </c>
      <c r="T4911" s="113">
        <v>2769</v>
      </c>
      <c r="U4911" s="113">
        <v>0</v>
      </c>
      <c r="V4911" s="31">
        <v>22630</v>
      </c>
      <c r="W4911" s="32">
        <v>24568</v>
      </c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1709</v>
      </c>
      <c r="B4912" s="111" t="s">
        <v>1540</v>
      </c>
      <c r="C4912" s="112" t="s">
        <v>1541</v>
      </c>
      <c r="D4912" s="21">
        <f t="shared" si="152"/>
        <v>215332</v>
      </c>
      <c r="E4912" s="24">
        <f t="shared" si="153"/>
        <v>205559</v>
      </c>
      <c r="F4912" s="104">
        <v>9632</v>
      </c>
      <c r="G4912" s="104">
        <v>0</v>
      </c>
      <c r="H4912" s="113">
        <v>2768</v>
      </c>
      <c r="I4912" s="113">
        <v>0</v>
      </c>
      <c r="J4912" s="31">
        <v>2579</v>
      </c>
      <c r="K4912" s="32">
        <v>0</v>
      </c>
      <c r="L4912" s="113">
        <v>27252</v>
      </c>
      <c r="M4912" s="113">
        <v>0</v>
      </c>
      <c r="N4912" s="31">
        <v>40378</v>
      </c>
      <c r="O4912" s="32">
        <v>0</v>
      </c>
      <c r="P4912" s="113">
        <v>6913</v>
      </c>
      <c r="Q4912" s="113">
        <v>0</v>
      </c>
      <c r="R4912" s="31">
        <v>23854</v>
      </c>
      <c r="S4912" s="32">
        <v>0</v>
      </c>
      <c r="T4912" s="113">
        <v>7481</v>
      </c>
      <c r="U4912" s="113">
        <v>0</v>
      </c>
      <c r="V4912" s="31">
        <v>9648</v>
      </c>
      <c r="W4912" s="32">
        <v>102320</v>
      </c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1709</v>
      </c>
      <c r="B4913" s="111" t="s">
        <v>1542</v>
      </c>
      <c r="C4913" s="112" t="s">
        <v>1543</v>
      </c>
      <c r="D4913" s="21">
        <f t="shared" si="152"/>
        <v>493598</v>
      </c>
      <c r="E4913" s="24">
        <f t="shared" si="153"/>
        <v>698579.2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>
        <v>87406</v>
      </c>
      <c r="K4913" s="32">
        <v>103239</v>
      </c>
      <c r="L4913" s="113">
        <v>47783</v>
      </c>
      <c r="M4913" s="113">
        <v>103239</v>
      </c>
      <c r="N4913" s="31">
        <v>65620</v>
      </c>
      <c r="O4913" s="32">
        <v>103239</v>
      </c>
      <c r="P4913" s="113">
        <v>81219</v>
      </c>
      <c r="Q4913" s="113">
        <v>25641</v>
      </c>
      <c r="R4913" s="31">
        <v>48707</v>
      </c>
      <c r="S4913" s="32">
        <v>103239</v>
      </c>
      <c r="T4913" s="113">
        <v>62809</v>
      </c>
      <c r="U4913" s="113">
        <v>103239</v>
      </c>
      <c r="V4913" s="31">
        <v>74894</v>
      </c>
      <c r="W4913" s="32">
        <v>25641</v>
      </c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1709</v>
      </c>
      <c r="B4914" s="111" t="s">
        <v>1544</v>
      </c>
      <c r="C4914" s="112" t="s">
        <v>1545</v>
      </c>
      <c r="D4914" s="21">
        <f t="shared" si="152"/>
        <v>49984</v>
      </c>
      <c r="E4914" s="24">
        <f t="shared" si="153"/>
        <v>139316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>
        <v>14306</v>
      </c>
      <c r="K4914" s="32">
        <v>27863.200000000001</v>
      </c>
      <c r="L4914" s="113">
        <v>0</v>
      </c>
      <c r="M4914" s="113">
        <v>27863.200000000001</v>
      </c>
      <c r="N4914" s="31">
        <v>3633</v>
      </c>
      <c r="O4914" s="32">
        <v>27863.200000000001</v>
      </c>
      <c r="P4914" s="113">
        <v>5286</v>
      </c>
      <c r="Q4914" s="113">
        <v>0</v>
      </c>
      <c r="R4914" s="31">
        <v>14391</v>
      </c>
      <c r="S4914" s="32">
        <v>0</v>
      </c>
      <c r="T4914" s="113">
        <v>11499</v>
      </c>
      <c r="U4914" s="113">
        <v>27863.200000000001</v>
      </c>
      <c r="V4914" s="31">
        <v>5705</v>
      </c>
      <c r="W4914" s="32">
        <v>0</v>
      </c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1709</v>
      </c>
      <c r="B4915" s="111" t="s">
        <v>1546</v>
      </c>
      <c r="C4915" s="112" t="s">
        <v>1547</v>
      </c>
      <c r="D4915" s="21">
        <f t="shared" si="152"/>
        <v>26657</v>
      </c>
      <c r="E4915" s="24">
        <f t="shared" si="15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31">
        <v>5837</v>
      </c>
      <c r="K4915" s="32">
        <v>0</v>
      </c>
      <c r="L4915" s="105">
        <v>2373</v>
      </c>
      <c r="M4915" s="105">
        <v>0</v>
      </c>
      <c r="N4915" s="106">
        <v>1324</v>
      </c>
      <c r="O4915" s="107">
        <v>0</v>
      </c>
      <c r="P4915" s="113">
        <v>5744</v>
      </c>
      <c r="Q4915" s="113">
        <v>0</v>
      </c>
      <c r="R4915" s="106">
        <v>2099</v>
      </c>
      <c r="S4915" s="107">
        <v>0</v>
      </c>
      <c r="T4915" s="105">
        <v>2243</v>
      </c>
      <c r="U4915" s="105">
        <v>0</v>
      </c>
      <c r="V4915" s="106">
        <v>11550</v>
      </c>
      <c r="W4915" s="107">
        <v>0</v>
      </c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1709</v>
      </c>
      <c r="B4916" s="111" t="s">
        <v>1548</v>
      </c>
      <c r="C4916" s="112" t="s">
        <v>1549</v>
      </c>
      <c r="D4916" s="21">
        <f t="shared" si="152"/>
        <v>26839</v>
      </c>
      <c r="E4916" s="24">
        <f t="shared" si="15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106">
        <v>0</v>
      </c>
      <c r="K4916" s="107">
        <v>0</v>
      </c>
      <c r="L4916" s="113">
        <v>8947</v>
      </c>
      <c r="M4916" s="113">
        <v>0</v>
      </c>
      <c r="N4916" s="31">
        <v>5372</v>
      </c>
      <c r="O4916" s="32">
        <v>0</v>
      </c>
      <c r="P4916" s="105">
        <v>0</v>
      </c>
      <c r="Q4916" s="105">
        <v>0</v>
      </c>
      <c r="R4916" s="31">
        <v>0</v>
      </c>
      <c r="S4916" s="32">
        <v>0</v>
      </c>
      <c r="T4916" s="113">
        <v>6070</v>
      </c>
      <c r="U4916" s="113">
        <v>0</v>
      </c>
      <c r="V4916" s="31">
        <v>0</v>
      </c>
      <c r="W4916" s="32">
        <v>0</v>
      </c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1709</v>
      </c>
      <c r="B4917" s="111" t="s">
        <v>41</v>
      </c>
      <c r="C4917" s="112" t="s">
        <v>1550</v>
      </c>
      <c r="D4917" s="21">
        <f t="shared" si="152"/>
        <v>0</v>
      </c>
      <c r="E4917" s="24">
        <f t="shared" si="153"/>
        <v>0</v>
      </c>
      <c r="F4917" s="104"/>
      <c r="G4917" s="104"/>
      <c r="H4917" s="105"/>
      <c r="I4917" s="105"/>
      <c r="J4917" s="31"/>
      <c r="K4917" s="32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1709</v>
      </c>
      <c r="B4918" s="111" t="s">
        <v>42</v>
      </c>
      <c r="C4918" s="112" t="s">
        <v>1551</v>
      </c>
      <c r="D4918" s="21">
        <f t="shared" si="152"/>
        <v>0</v>
      </c>
      <c r="E4918" s="24">
        <f t="shared" si="153"/>
        <v>187129.48</v>
      </c>
      <c r="F4918" s="104">
        <v>0</v>
      </c>
      <c r="G4918" s="104">
        <v>187129.48</v>
      </c>
      <c r="H4918" s="113"/>
      <c r="I4918" s="113"/>
      <c r="J4918" s="106"/>
      <c r="K4918" s="107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1709</v>
      </c>
      <c r="B4919" s="111" t="s">
        <v>43</v>
      </c>
      <c r="C4919" s="112" t="s">
        <v>44</v>
      </c>
      <c r="D4919" s="21">
        <f t="shared" si="152"/>
        <v>0</v>
      </c>
      <c r="E4919" s="24">
        <f t="shared" si="15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1709</v>
      </c>
      <c r="B4920" s="111" t="s">
        <v>45</v>
      </c>
      <c r="C4920" s="112" t="s">
        <v>1552</v>
      </c>
      <c r="D4920" s="21">
        <f t="shared" si="152"/>
        <v>0</v>
      </c>
      <c r="E4920" s="24">
        <f t="shared" si="15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1709</v>
      </c>
      <c r="B4921" s="111" t="s">
        <v>46</v>
      </c>
      <c r="C4921" s="112" t="s">
        <v>1553</v>
      </c>
      <c r="D4921" s="21">
        <f t="shared" si="152"/>
        <v>67505.69</v>
      </c>
      <c r="E4921" s="24">
        <f t="shared" si="153"/>
        <v>44029.68</v>
      </c>
      <c r="F4921" s="104"/>
      <c r="G4921" s="104"/>
      <c r="H4921" s="113"/>
      <c r="I4921" s="113"/>
      <c r="J4921" s="31"/>
      <c r="K4921" s="32"/>
      <c r="L4921" s="113">
        <v>14759.26</v>
      </c>
      <c r="M4921" s="113">
        <v>9524.8700000000008</v>
      </c>
      <c r="N4921" s="31">
        <v>8769.14</v>
      </c>
      <c r="O4921" s="32">
        <v>3895.64</v>
      </c>
      <c r="P4921" s="113">
        <v>0</v>
      </c>
      <c r="Q4921" s="113">
        <v>0</v>
      </c>
      <c r="R4921" s="31">
        <v>4862.8599999999997</v>
      </c>
      <c r="S4921" s="32">
        <v>5971.24</v>
      </c>
      <c r="T4921" s="113">
        <v>24853.68</v>
      </c>
      <c r="U4921" s="113">
        <v>18795.47</v>
      </c>
      <c r="V4921" s="31">
        <v>14260.75</v>
      </c>
      <c r="W4921" s="32">
        <v>5842.46</v>
      </c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1709</v>
      </c>
      <c r="B4922" s="111" t="s">
        <v>47</v>
      </c>
      <c r="C4922" s="112" t="s">
        <v>1554</v>
      </c>
      <c r="D4922" s="21">
        <f t="shared" si="152"/>
        <v>0</v>
      </c>
      <c r="E4922" s="24">
        <f t="shared" si="15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1709</v>
      </c>
      <c r="B4923" s="111" t="s">
        <v>48</v>
      </c>
      <c r="C4923" s="112" t="s">
        <v>1555</v>
      </c>
      <c r="D4923" s="21">
        <f t="shared" si="152"/>
        <v>740909.32000000007</v>
      </c>
      <c r="E4923" s="24">
        <f t="shared" si="153"/>
        <v>740909.32000000007</v>
      </c>
      <c r="F4923" s="104"/>
      <c r="G4923" s="104"/>
      <c r="H4923" s="113"/>
      <c r="I4923" s="113"/>
      <c r="J4923" s="31"/>
      <c r="K4923" s="32"/>
      <c r="L4923" s="113">
        <v>115824.26</v>
      </c>
      <c r="M4923" s="113">
        <v>115824.26</v>
      </c>
      <c r="N4923" s="31">
        <v>241572.64</v>
      </c>
      <c r="O4923" s="32">
        <v>241572.64</v>
      </c>
      <c r="P4923" s="113"/>
      <c r="Q4923" s="113"/>
      <c r="R4923" s="31">
        <v>258726.75</v>
      </c>
      <c r="S4923" s="32">
        <v>258726.75</v>
      </c>
      <c r="T4923" s="113">
        <v>124785.67</v>
      </c>
      <c r="U4923" s="113">
        <v>124785.67</v>
      </c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1709</v>
      </c>
      <c r="B4924" s="111" t="s">
        <v>49</v>
      </c>
      <c r="C4924" s="112" t="s">
        <v>1556</v>
      </c>
      <c r="D4924" s="21">
        <f t="shared" si="152"/>
        <v>0</v>
      </c>
      <c r="E4924" s="24">
        <f t="shared" si="15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1709</v>
      </c>
      <c r="B4925" s="111" t="s">
        <v>50</v>
      </c>
      <c r="C4925" s="112" t="s">
        <v>1557</v>
      </c>
      <c r="D4925" s="21">
        <f t="shared" si="152"/>
        <v>0</v>
      </c>
      <c r="E4925" s="24">
        <f t="shared" si="15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1709</v>
      </c>
      <c r="B4926" s="111" t="s">
        <v>1558</v>
      </c>
      <c r="C4926" s="112" t="s">
        <v>1559</v>
      </c>
      <c r="D4926" s="21">
        <f t="shared" si="152"/>
        <v>873824.25</v>
      </c>
      <c r="E4926" s="24">
        <f t="shared" si="153"/>
        <v>906812.05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1709</v>
      </c>
      <c r="B4927" s="111" t="s">
        <v>51</v>
      </c>
      <c r="C4927" s="112" t="s">
        <v>1560</v>
      </c>
      <c r="D4927" s="21">
        <f t="shared" si="152"/>
        <v>6817266.25</v>
      </c>
      <c r="E4927" s="24">
        <f t="shared" si="153"/>
        <v>6132875.5899999999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>
        <v>873824.25</v>
      </c>
      <c r="K4927" s="32">
        <v>906812.05</v>
      </c>
      <c r="L4927" s="113">
        <v>906812.05</v>
      </c>
      <c r="M4927" s="113">
        <v>921461.05</v>
      </c>
      <c r="N4927" s="31">
        <v>921461.05</v>
      </c>
      <c r="O4927" s="32">
        <v>962720.5</v>
      </c>
      <c r="P4927" s="113">
        <v>962720.5</v>
      </c>
      <c r="Q4927" s="113">
        <v>980317.35</v>
      </c>
      <c r="R4927" s="31">
        <v>980317.35</v>
      </c>
      <c r="S4927" s="32">
        <v>994042</v>
      </c>
      <c r="T4927" s="113">
        <v>994042</v>
      </c>
      <c r="U4927" s="113">
        <v>129495.2</v>
      </c>
      <c r="V4927" s="31">
        <v>129495.2</v>
      </c>
      <c r="W4927" s="32">
        <v>141279.04000000001</v>
      </c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1709</v>
      </c>
      <c r="B4928" s="111" t="s">
        <v>52</v>
      </c>
      <c r="C4928" s="112" t="s">
        <v>1561</v>
      </c>
      <c r="D4928" s="21">
        <f t="shared" si="152"/>
        <v>2136663.5900000003</v>
      </c>
      <c r="E4928" s="24">
        <f t="shared" si="153"/>
        <v>1889999.87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>
        <v>285306.84999999998</v>
      </c>
      <c r="K4928" s="32">
        <v>294937.95</v>
      </c>
      <c r="L4928" s="113">
        <v>294937.95</v>
      </c>
      <c r="M4928" s="113">
        <v>304590.90000000002</v>
      </c>
      <c r="N4928" s="31">
        <v>304590.90000000002</v>
      </c>
      <c r="O4928" s="32">
        <v>314592.5</v>
      </c>
      <c r="P4928" s="113">
        <v>314592.5</v>
      </c>
      <c r="Q4928" s="113">
        <v>314592.5</v>
      </c>
      <c r="R4928" s="31">
        <v>314592.5</v>
      </c>
      <c r="S4928" s="32">
        <v>322540.2</v>
      </c>
      <c r="T4928" s="113">
        <v>322540.2</v>
      </c>
      <c r="U4928" s="113">
        <v>27632.240000000002</v>
      </c>
      <c r="V4928" s="31">
        <v>27632.240000000002</v>
      </c>
      <c r="W4928" s="32">
        <v>37040.480000000003</v>
      </c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1709</v>
      </c>
      <c r="B4929" s="111" t="s">
        <v>1697</v>
      </c>
      <c r="C4929" s="112" t="s">
        <v>1562</v>
      </c>
      <c r="D4929" s="21">
        <f t="shared" si="152"/>
        <v>0</v>
      </c>
      <c r="E4929" s="24">
        <f t="shared" si="15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1709</v>
      </c>
      <c r="B4930" s="111" t="s">
        <v>1698</v>
      </c>
      <c r="C4930" s="112" t="s">
        <v>1663</v>
      </c>
      <c r="D4930" s="21">
        <f t="shared" si="152"/>
        <v>0</v>
      </c>
      <c r="E4930" s="24">
        <f t="shared" si="15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1709</v>
      </c>
      <c r="B4931" s="111" t="s">
        <v>53</v>
      </c>
      <c r="C4931" s="112" t="s">
        <v>1563</v>
      </c>
      <c r="D4931" s="21">
        <f t="shared" ref="D4931:D4994" si="154">F4931+H4931+J4932+L4931+N4931+P4931+R4931+T4931+V4931+X4931+Z4931+AB4931</f>
        <v>0</v>
      </c>
      <c r="E4931" s="24">
        <f t="shared" ref="E4931:E4994" si="155">G4931+I4931+K4932+M4931+O4931+Q4931+S4931+U4931+W4931+Y4931+AA4931+AC4931</f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1709</v>
      </c>
      <c r="B4932" s="111" t="s">
        <v>54</v>
      </c>
      <c r="C4932" s="112" t="s">
        <v>55</v>
      </c>
      <c r="D4932" s="21">
        <f t="shared" si="154"/>
        <v>0</v>
      </c>
      <c r="E4932" s="24">
        <f t="shared" si="155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1709</v>
      </c>
      <c r="B4933" s="111" t="s">
        <v>63</v>
      </c>
      <c r="C4933" s="112" t="s">
        <v>64</v>
      </c>
      <c r="D4933" s="21">
        <f t="shared" si="154"/>
        <v>0</v>
      </c>
      <c r="E4933" s="24">
        <f t="shared" si="155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1709</v>
      </c>
      <c r="B4934" s="111" t="s">
        <v>65</v>
      </c>
      <c r="C4934" s="112" t="s">
        <v>66</v>
      </c>
      <c r="D4934" s="21">
        <f t="shared" si="154"/>
        <v>0</v>
      </c>
      <c r="E4934" s="24">
        <f t="shared" si="155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1709</v>
      </c>
      <c r="B4935" s="111" t="s">
        <v>72</v>
      </c>
      <c r="C4935" s="112" t="s">
        <v>73</v>
      </c>
      <c r="D4935" s="21">
        <f t="shared" si="154"/>
        <v>0</v>
      </c>
      <c r="E4935" s="24">
        <f t="shared" si="155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1709</v>
      </c>
      <c r="B4936" s="111" t="s">
        <v>74</v>
      </c>
      <c r="C4936" s="112" t="s">
        <v>75</v>
      </c>
      <c r="D4936" s="21">
        <f t="shared" si="154"/>
        <v>0</v>
      </c>
      <c r="E4936" s="24">
        <f t="shared" si="155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1709</v>
      </c>
      <c r="B4937" s="111" t="s">
        <v>76</v>
      </c>
      <c r="C4937" s="112" t="s">
        <v>77</v>
      </c>
      <c r="D4937" s="21">
        <f t="shared" si="154"/>
        <v>0</v>
      </c>
      <c r="E4937" s="24">
        <f t="shared" si="155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1709</v>
      </c>
      <c r="B4938" s="111" t="s">
        <v>78</v>
      </c>
      <c r="C4938" s="112" t="s">
        <v>79</v>
      </c>
      <c r="D4938" s="21">
        <f t="shared" si="154"/>
        <v>0</v>
      </c>
      <c r="E4938" s="24">
        <f t="shared" si="155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1709</v>
      </c>
      <c r="B4939" s="111" t="s">
        <v>80</v>
      </c>
      <c r="C4939" s="112" t="s">
        <v>81</v>
      </c>
      <c r="D4939" s="21">
        <f t="shared" si="154"/>
        <v>435531.7</v>
      </c>
      <c r="E4939" s="24">
        <f t="shared" si="155"/>
        <v>899401.09</v>
      </c>
      <c r="F4939" s="104"/>
      <c r="G4939" s="104"/>
      <c r="H4939" s="105"/>
      <c r="I4939" s="105"/>
      <c r="J4939" s="31"/>
      <c r="K4939" s="32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1709</v>
      </c>
      <c r="B4940" s="111" t="s">
        <v>82</v>
      </c>
      <c r="C4940" s="112" t="s">
        <v>83</v>
      </c>
      <c r="D4940" s="21">
        <f t="shared" si="154"/>
        <v>8537739.1300000008</v>
      </c>
      <c r="E4940" s="24">
        <f t="shared" si="155"/>
        <v>7427727.2299999995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>
        <v>435531.7</v>
      </c>
      <c r="K4940" s="107">
        <v>899401.09</v>
      </c>
      <c r="L4940" s="105">
        <v>1598948.75</v>
      </c>
      <c r="M4940" s="105">
        <v>1026048.12</v>
      </c>
      <c r="N4940" s="106">
        <v>776465.61</v>
      </c>
      <c r="O4940" s="107">
        <v>983673.11</v>
      </c>
      <c r="P4940" s="105">
        <v>1172839.8500000001</v>
      </c>
      <c r="Q4940" s="105">
        <v>982151.06</v>
      </c>
      <c r="R4940" s="106">
        <v>550857.37</v>
      </c>
      <c r="S4940" s="107">
        <v>963676.88</v>
      </c>
      <c r="T4940" s="105">
        <v>1053116.4099999999</v>
      </c>
      <c r="U4940" s="105">
        <v>995837.76</v>
      </c>
      <c r="V4940" s="106">
        <v>1322736.01</v>
      </c>
      <c r="W4940" s="107">
        <v>870057.75</v>
      </c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1709</v>
      </c>
      <c r="B4941" s="111" t="s">
        <v>84</v>
      </c>
      <c r="C4941" s="112" t="s">
        <v>85</v>
      </c>
      <c r="D4941" s="21">
        <f t="shared" si="154"/>
        <v>335636.7</v>
      </c>
      <c r="E4941" s="24">
        <f t="shared" si="155"/>
        <v>109466.67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1709</v>
      </c>
      <c r="B4942" s="111" t="s">
        <v>86</v>
      </c>
      <c r="C4942" s="112" t="s">
        <v>87</v>
      </c>
      <c r="D4942" s="21">
        <f t="shared" si="154"/>
        <v>2633672.9</v>
      </c>
      <c r="E4942" s="24">
        <f t="shared" si="155"/>
        <v>2604611.48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>
        <v>335636.7</v>
      </c>
      <c r="K4942" s="107">
        <v>109466.67</v>
      </c>
      <c r="L4942" s="105">
        <v>352689</v>
      </c>
      <c r="M4942" s="105">
        <v>614895.71</v>
      </c>
      <c r="N4942" s="106">
        <v>225543</v>
      </c>
      <c r="O4942" s="107">
        <v>148522.04999999999</v>
      </c>
      <c r="P4942" s="105">
        <v>556441.1</v>
      </c>
      <c r="Q4942" s="105">
        <v>230761.41</v>
      </c>
      <c r="R4942" s="106">
        <v>63688.5</v>
      </c>
      <c r="S4942" s="107">
        <v>391737.91</v>
      </c>
      <c r="T4942" s="105">
        <v>460032</v>
      </c>
      <c r="U4942" s="105">
        <v>305671.52</v>
      </c>
      <c r="V4942" s="106">
        <v>339941.3</v>
      </c>
      <c r="W4942" s="107">
        <v>378139.48</v>
      </c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1709</v>
      </c>
      <c r="B4943" s="111" t="s">
        <v>88</v>
      </c>
      <c r="C4943" s="112" t="s">
        <v>89</v>
      </c>
      <c r="D4943" s="21">
        <f t="shared" si="154"/>
        <v>2997650</v>
      </c>
      <c r="E4943" s="24">
        <f t="shared" si="155"/>
        <v>2997497.5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>
        <v>407095</v>
      </c>
      <c r="K4943" s="107">
        <v>329683</v>
      </c>
      <c r="L4943" s="105">
        <v>348248</v>
      </c>
      <c r="M4943" s="105">
        <v>423940.5</v>
      </c>
      <c r="N4943" s="106">
        <v>140400</v>
      </c>
      <c r="O4943" s="107">
        <v>423940.5</v>
      </c>
      <c r="P4943" s="105">
        <v>555320</v>
      </c>
      <c r="Q4943" s="105">
        <v>311258</v>
      </c>
      <c r="R4943" s="106">
        <v>140400</v>
      </c>
      <c r="S4943" s="107">
        <v>423940.5</v>
      </c>
      <c r="T4943" s="105">
        <v>348248</v>
      </c>
      <c r="U4943" s="105">
        <v>423940.5</v>
      </c>
      <c r="V4943" s="106">
        <v>502880</v>
      </c>
      <c r="W4943" s="107">
        <v>236854</v>
      </c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1709</v>
      </c>
      <c r="B4944" s="111" t="s">
        <v>90</v>
      </c>
      <c r="C4944" s="112" t="s">
        <v>91</v>
      </c>
      <c r="D4944" s="21">
        <f t="shared" si="154"/>
        <v>24580</v>
      </c>
      <c r="E4944" s="24">
        <f t="shared" si="155"/>
        <v>11023.19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1709</v>
      </c>
      <c r="B4945" s="111" t="s">
        <v>92</v>
      </c>
      <c r="C4945" s="112" t="s">
        <v>93</v>
      </c>
      <c r="D4945" s="21">
        <f t="shared" si="154"/>
        <v>584314.9</v>
      </c>
      <c r="E4945" s="24">
        <f t="shared" si="155"/>
        <v>572393.65999999992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>
        <v>24580</v>
      </c>
      <c r="K4945" s="107">
        <v>11023.19</v>
      </c>
      <c r="L4945" s="105">
        <v>50099.91</v>
      </c>
      <c r="M4945" s="105">
        <v>34315.32</v>
      </c>
      <c r="N4945" s="106">
        <v>113644.21</v>
      </c>
      <c r="O4945" s="107">
        <v>113316.93</v>
      </c>
      <c r="P4945" s="105">
        <v>18990</v>
      </c>
      <c r="Q4945" s="105">
        <v>47784.33</v>
      </c>
      <c r="R4945" s="106">
        <v>36620.980000000003</v>
      </c>
      <c r="S4945" s="107">
        <v>49373.66</v>
      </c>
      <c r="T4945" s="105">
        <v>50099.91</v>
      </c>
      <c r="U4945" s="105">
        <v>34315.32</v>
      </c>
      <c r="V4945" s="106">
        <v>49207.67</v>
      </c>
      <c r="W4945" s="107">
        <v>21982.49</v>
      </c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1709</v>
      </c>
      <c r="B4946" s="111" t="s">
        <v>94</v>
      </c>
      <c r="C4946" s="112" t="s">
        <v>95</v>
      </c>
      <c r="D4946" s="21">
        <f t="shared" si="154"/>
        <v>606346</v>
      </c>
      <c r="E4946" s="24">
        <f t="shared" si="155"/>
        <v>606346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>
        <v>85680</v>
      </c>
      <c r="K4946" s="107">
        <v>85680</v>
      </c>
      <c r="L4946" s="105">
        <v>63265</v>
      </c>
      <c r="M4946" s="105">
        <v>63265</v>
      </c>
      <c r="N4946" s="106">
        <v>63265</v>
      </c>
      <c r="O4946" s="107">
        <v>63265</v>
      </c>
      <c r="P4946" s="105">
        <v>139644</v>
      </c>
      <c r="Q4946" s="105">
        <v>139644</v>
      </c>
      <c r="R4946" s="106">
        <v>63265</v>
      </c>
      <c r="S4946" s="107">
        <v>63265</v>
      </c>
      <c r="T4946" s="105">
        <v>63265</v>
      </c>
      <c r="U4946" s="105">
        <v>63265</v>
      </c>
      <c r="V4946" s="106">
        <v>64697</v>
      </c>
      <c r="W4946" s="107">
        <v>64697</v>
      </c>
      <c r="X4946" s="105"/>
      <c r="Y4946" s="105"/>
      <c r="Z4946" s="106"/>
      <c r="AA4946" s="107"/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1709</v>
      </c>
      <c r="B4947" s="111" t="s">
        <v>96</v>
      </c>
      <c r="C4947" s="112" t="s">
        <v>97</v>
      </c>
      <c r="D4947" s="21">
        <f t="shared" si="154"/>
        <v>11717</v>
      </c>
      <c r="E4947" s="24">
        <f t="shared" si="155"/>
        <v>12428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1709</v>
      </c>
      <c r="B4948" s="111" t="s">
        <v>98</v>
      </c>
      <c r="C4948" s="112" t="s">
        <v>99</v>
      </c>
      <c r="D4948" s="21">
        <f t="shared" si="154"/>
        <v>498319</v>
      </c>
      <c r="E4948" s="24">
        <f t="shared" si="155"/>
        <v>494388.5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>
        <v>11717</v>
      </c>
      <c r="K4948" s="107">
        <v>12428</v>
      </c>
      <c r="L4948" s="105">
        <v>84685</v>
      </c>
      <c r="M4948" s="105">
        <v>68820</v>
      </c>
      <c r="N4948" s="106">
        <v>84685</v>
      </c>
      <c r="O4948" s="107">
        <v>68820</v>
      </c>
      <c r="P4948" s="105">
        <v>37002</v>
      </c>
      <c r="Q4948" s="105">
        <v>68930.25</v>
      </c>
      <c r="R4948" s="106">
        <v>84685</v>
      </c>
      <c r="S4948" s="107">
        <v>68820</v>
      </c>
      <c r="T4948" s="105">
        <v>84685</v>
      </c>
      <c r="U4948" s="105">
        <v>68820</v>
      </c>
      <c r="V4948" s="106">
        <v>26175</v>
      </c>
      <c r="W4948" s="107">
        <v>68930.25</v>
      </c>
      <c r="X4948" s="105"/>
      <c r="Y4948" s="105"/>
      <c r="Z4948" s="106"/>
      <c r="AA4948" s="107"/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1709</v>
      </c>
      <c r="B4949" s="111" t="s">
        <v>100</v>
      </c>
      <c r="C4949" s="112" t="s">
        <v>101</v>
      </c>
      <c r="D4949" s="21">
        <f t="shared" si="154"/>
        <v>42419</v>
      </c>
      <c r="E4949" s="24">
        <f t="shared" si="155"/>
        <v>42419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>
        <v>120</v>
      </c>
      <c r="Q4949" s="105">
        <v>120</v>
      </c>
      <c r="R4949" s="106"/>
      <c r="S4949" s="107"/>
      <c r="T4949" s="105"/>
      <c r="U4949" s="105"/>
      <c r="V4949" s="106">
        <v>10499</v>
      </c>
      <c r="W4949" s="107">
        <v>10499</v>
      </c>
      <c r="X4949" s="105"/>
      <c r="Y4949" s="105"/>
      <c r="Z4949" s="106"/>
      <c r="AA4949" s="107"/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1709</v>
      </c>
      <c r="B4950" s="111" t="s">
        <v>102</v>
      </c>
      <c r="C4950" s="112" t="s">
        <v>103</v>
      </c>
      <c r="D4950" s="21">
        <f t="shared" si="154"/>
        <v>546562</v>
      </c>
      <c r="E4950" s="24">
        <f t="shared" si="155"/>
        <v>546562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>
        <v>31800</v>
      </c>
      <c r="K4950" s="107">
        <v>31800</v>
      </c>
      <c r="L4950" s="105">
        <v>92160</v>
      </c>
      <c r="M4950" s="105">
        <v>92160</v>
      </c>
      <c r="N4950" s="106">
        <v>92160</v>
      </c>
      <c r="O4950" s="107">
        <v>92160</v>
      </c>
      <c r="P4950" s="105">
        <v>4342</v>
      </c>
      <c r="Q4950" s="105">
        <v>4342</v>
      </c>
      <c r="R4950" s="106">
        <v>92160</v>
      </c>
      <c r="S4950" s="107">
        <v>92160</v>
      </c>
      <c r="T4950" s="105">
        <v>92160</v>
      </c>
      <c r="U4950" s="105">
        <v>92160</v>
      </c>
      <c r="V4950" s="106">
        <v>34200</v>
      </c>
      <c r="W4950" s="107">
        <v>34200</v>
      </c>
      <c r="X4950" s="105"/>
      <c r="Y4950" s="105"/>
      <c r="Z4950" s="106"/>
      <c r="AA4950" s="107"/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1709</v>
      </c>
      <c r="B4951" s="111" t="s">
        <v>104</v>
      </c>
      <c r="C4951" s="112" t="s">
        <v>105</v>
      </c>
      <c r="D4951" s="21">
        <f t="shared" si="154"/>
        <v>84770</v>
      </c>
      <c r="E4951" s="24">
        <f t="shared" si="155"/>
        <v>78362</v>
      </c>
      <c r="F4951" s="104">
        <v>0</v>
      </c>
      <c r="G4951" s="104">
        <v>0</v>
      </c>
      <c r="H4951" s="105">
        <v>10705</v>
      </c>
      <c r="I4951" s="105">
        <v>11295</v>
      </c>
      <c r="J4951" s="106">
        <v>0</v>
      </c>
      <c r="K4951" s="107">
        <v>0</v>
      </c>
      <c r="L4951" s="105">
        <v>10705</v>
      </c>
      <c r="M4951" s="105">
        <v>11295</v>
      </c>
      <c r="N4951" s="106">
        <v>10705</v>
      </c>
      <c r="O4951" s="107">
        <v>8756</v>
      </c>
      <c r="P4951" s="105">
        <v>0</v>
      </c>
      <c r="Q4951" s="105">
        <v>527</v>
      </c>
      <c r="R4951" s="106">
        <v>10705</v>
      </c>
      <c r="S4951" s="107">
        <v>8756</v>
      </c>
      <c r="T4951" s="105">
        <v>10705</v>
      </c>
      <c r="U4951" s="105">
        <v>11295</v>
      </c>
      <c r="V4951" s="106">
        <v>31245</v>
      </c>
      <c r="W4951" s="107">
        <v>26438</v>
      </c>
      <c r="X4951" s="105"/>
      <c r="Y4951" s="105"/>
      <c r="Z4951" s="106"/>
      <c r="AA4951" s="107"/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1709</v>
      </c>
      <c r="B4952" s="111" t="s">
        <v>106</v>
      </c>
      <c r="C4952" s="112" t="s">
        <v>107</v>
      </c>
      <c r="D4952" s="21">
        <f t="shared" si="154"/>
        <v>18000</v>
      </c>
      <c r="E4952" s="24">
        <f t="shared" si="155"/>
        <v>18000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1709</v>
      </c>
      <c r="B4953" s="111" t="s">
        <v>108</v>
      </c>
      <c r="C4953" s="112" t="s">
        <v>109</v>
      </c>
      <c r="D4953" s="21">
        <f t="shared" si="154"/>
        <v>605914</v>
      </c>
      <c r="E4953" s="24">
        <f t="shared" si="155"/>
        <v>552117.35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>
        <v>18000</v>
      </c>
      <c r="K4953" s="107">
        <v>18000</v>
      </c>
      <c r="L4953" s="105">
        <v>71898</v>
      </c>
      <c r="M4953" s="105">
        <v>71898</v>
      </c>
      <c r="N4953" s="106">
        <v>71898</v>
      </c>
      <c r="O4953" s="107">
        <v>71898</v>
      </c>
      <c r="P4953" s="105">
        <v>78592</v>
      </c>
      <c r="Q4953" s="105">
        <v>78592</v>
      </c>
      <c r="R4953" s="106">
        <v>71898</v>
      </c>
      <c r="S4953" s="107">
        <v>71898</v>
      </c>
      <c r="T4953" s="105">
        <v>71898</v>
      </c>
      <c r="U4953" s="105">
        <v>71898</v>
      </c>
      <c r="V4953" s="106">
        <v>84607</v>
      </c>
      <c r="W4953" s="107">
        <v>84607</v>
      </c>
      <c r="X4953" s="105"/>
      <c r="Y4953" s="105"/>
      <c r="Z4953" s="106"/>
      <c r="AA4953" s="107"/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1709</v>
      </c>
      <c r="B4954" s="111" t="s">
        <v>110</v>
      </c>
      <c r="C4954" s="112" t="s">
        <v>111</v>
      </c>
      <c r="D4954" s="21">
        <f t="shared" si="154"/>
        <v>1013687</v>
      </c>
      <c r="E4954" s="24">
        <f t="shared" si="155"/>
        <v>992152.65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>
        <v>65225</v>
      </c>
      <c r="K4954" s="107">
        <v>11428.35</v>
      </c>
      <c r="L4954" s="105">
        <v>138901</v>
      </c>
      <c r="M4954" s="105">
        <v>181047.51</v>
      </c>
      <c r="N4954" s="106">
        <v>138901</v>
      </c>
      <c r="O4954" s="107">
        <v>95742.62</v>
      </c>
      <c r="P4954" s="105">
        <v>52236</v>
      </c>
      <c r="Q4954" s="105">
        <v>70317.05</v>
      </c>
      <c r="R4954" s="106">
        <v>138901</v>
      </c>
      <c r="S4954" s="107">
        <v>95742.62</v>
      </c>
      <c r="T4954" s="105">
        <v>138901</v>
      </c>
      <c r="U4954" s="105">
        <v>181047.51</v>
      </c>
      <c r="V4954" s="106">
        <v>173204</v>
      </c>
      <c r="W4954" s="107">
        <v>147262.48000000001</v>
      </c>
      <c r="X4954" s="105"/>
      <c r="Y4954" s="105"/>
      <c r="Z4954" s="106"/>
      <c r="AA4954" s="107"/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1709</v>
      </c>
      <c r="B4955" s="111" t="s">
        <v>112</v>
      </c>
      <c r="C4955" s="112" t="s">
        <v>113</v>
      </c>
      <c r="D4955" s="21">
        <f t="shared" si="154"/>
        <v>42389.599999999999</v>
      </c>
      <c r="E4955" s="24">
        <f t="shared" si="155"/>
        <v>42389.599999999999</v>
      </c>
      <c r="F4955" s="104">
        <v>28517</v>
      </c>
      <c r="G4955" s="104">
        <v>28517</v>
      </c>
      <c r="H4955" s="105"/>
      <c r="I4955" s="105"/>
      <c r="J4955" s="106">
        <v>28517</v>
      </c>
      <c r="K4955" s="107">
        <v>28517</v>
      </c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>
        <v>13872.6</v>
      </c>
      <c r="W4955" s="107">
        <v>13872.6</v>
      </c>
      <c r="X4955" s="105"/>
      <c r="Y4955" s="105"/>
      <c r="Z4955" s="106"/>
      <c r="AA4955" s="107"/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1709</v>
      </c>
      <c r="B4956" s="111" t="s">
        <v>114</v>
      </c>
      <c r="C4956" s="112" t="s">
        <v>115</v>
      </c>
      <c r="D4956" s="21">
        <f t="shared" si="154"/>
        <v>0</v>
      </c>
      <c r="E4956" s="24">
        <f t="shared" si="155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1709</v>
      </c>
      <c r="B4957" s="111" t="s">
        <v>116</v>
      </c>
      <c r="C4957" s="112" t="s">
        <v>117</v>
      </c>
      <c r="D4957" s="21">
        <f t="shared" si="154"/>
        <v>0</v>
      </c>
      <c r="E4957" s="24">
        <f t="shared" si="155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1709</v>
      </c>
      <c r="B4958" s="111" t="s">
        <v>118</v>
      </c>
      <c r="C4958" s="112" t="s">
        <v>119</v>
      </c>
      <c r="D4958" s="21">
        <f t="shared" si="154"/>
        <v>0</v>
      </c>
      <c r="E4958" s="24">
        <f t="shared" si="155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1709</v>
      </c>
      <c r="B4959" s="111" t="s">
        <v>120</v>
      </c>
      <c r="C4959" s="112" t="s">
        <v>121</v>
      </c>
      <c r="D4959" s="21">
        <f t="shared" si="154"/>
        <v>0</v>
      </c>
      <c r="E4959" s="24">
        <f t="shared" si="155"/>
        <v>0</v>
      </c>
      <c r="F4959" s="104"/>
      <c r="G4959" s="104"/>
      <c r="H4959" s="113"/>
      <c r="I4959" s="113"/>
      <c r="J4959" s="106"/>
      <c r="K4959" s="107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1709</v>
      </c>
      <c r="B4960" s="111" t="s">
        <v>122</v>
      </c>
      <c r="C4960" s="112" t="s">
        <v>123</v>
      </c>
      <c r="D4960" s="21">
        <f t="shared" si="154"/>
        <v>0</v>
      </c>
      <c r="E4960" s="24">
        <f t="shared" si="155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1709</v>
      </c>
      <c r="B4961" s="111" t="s">
        <v>124</v>
      </c>
      <c r="C4961" s="112" t="s">
        <v>125</v>
      </c>
      <c r="D4961" s="21">
        <f t="shared" si="154"/>
        <v>0</v>
      </c>
      <c r="E4961" s="24">
        <f t="shared" si="155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1709</v>
      </c>
      <c r="B4962" s="111" t="s">
        <v>126</v>
      </c>
      <c r="C4962" s="112" t="s">
        <v>127</v>
      </c>
      <c r="D4962" s="21">
        <f t="shared" si="154"/>
        <v>0</v>
      </c>
      <c r="E4962" s="24">
        <f t="shared" si="155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1709</v>
      </c>
      <c r="B4963" s="111" t="s">
        <v>128</v>
      </c>
      <c r="C4963" s="112" t="s">
        <v>129</v>
      </c>
      <c r="D4963" s="21">
        <f t="shared" si="154"/>
        <v>0</v>
      </c>
      <c r="E4963" s="24">
        <f t="shared" si="155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1709</v>
      </c>
      <c r="B4964" s="111" t="s">
        <v>130</v>
      </c>
      <c r="C4964" s="112" t="s">
        <v>131</v>
      </c>
      <c r="D4964" s="21">
        <f t="shared" si="154"/>
        <v>0</v>
      </c>
      <c r="E4964" s="24">
        <f t="shared" si="155"/>
        <v>0</v>
      </c>
      <c r="F4964" s="104">
        <v>0</v>
      </c>
      <c r="G4964" s="104">
        <v>0</v>
      </c>
      <c r="H4964" s="105">
        <v>0</v>
      </c>
      <c r="I4964" s="105">
        <v>0</v>
      </c>
      <c r="J4964" s="31">
        <v>0</v>
      </c>
      <c r="K4964" s="32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1709</v>
      </c>
      <c r="B4965" s="111" t="s">
        <v>132</v>
      </c>
      <c r="C4965" s="112" t="s">
        <v>133</v>
      </c>
      <c r="D4965" s="21">
        <f t="shared" si="154"/>
        <v>0</v>
      </c>
      <c r="E4965" s="24">
        <f t="shared" si="155"/>
        <v>5116.67</v>
      </c>
      <c r="F4965" s="104"/>
      <c r="G4965" s="104"/>
      <c r="H4965" s="113"/>
      <c r="I4965" s="113"/>
      <c r="J4965" s="106"/>
      <c r="K4965" s="107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1709</v>
      </c>
      <c r="B4966" s="111" t="s">
        <v>134</v>
      </c>
      <c r="C4966" s="112" t="s">
        <v>135</v>
      </c>
      <c r="D4966" s="21">
        <f t="shared" si="154"/>
        <v>0</v>
      </c>
      <c r="E4966" s="24">
        <f t="shared" si="155"/>
        <v>40933.359999999993</v>
      </c>
      <c r="F4966" s="104">
        <v>0</v>
      </c>
      <c r="G4966" s="104">
        <v>5116.67</v>
      </c>
      <c r="H4966" s="105">
        <v>0</v>
      </c>
      <c r="I4966" s="105">
        <v>5116.67</v>
      </c>
      <c r="J4966" s="31">
        <v>0</v>
      </c>
      <c r="K4966" s="32">
        <v>5116.67</v>
      </c>
      <c r="L4966" s="105">
        <v>0</v>
      </c>
      <c r="M4966" s="105">
        <v>5116.67</v>
      </c>
      <c r="N4966" s="106">
        <v>0</v>
      </c>
      <c r="O4966" s="107">
        <v>5116.67</v>
      </c>
      <c r="P4966" s="113">
        <v>0</v>
      </c>
      <c r="Q4966" s="113">
        <v>5116.67</v>
      </c>
      <c r="R4966" s="106">
        <v>0</v>
      </c>
      <c r="S4966" s="107">
        <v>5116.67</v>
      </c>
      <c r="T4966" s="105">
        <v>0</v>
      </c>
      <c r="U4966" s="105">
        <v>5116.67</v>
      </c>
      <c r="V4966" s="106">
        <v>0</v>
      </c>
      <c r="W4966" s="107">
        <v>5116.67</v>
      </c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1709</v>
      </c>
      <c r="B4967" s="111" t="s">
        <v>136</v>
      </c>
      <c r="C4967" s="112" t="s">
        <v>137</v>
      </c>
      <c r="D4967" s="21">
        <f t="shared" si="154"/>
        <v>0</v>
      </c>
      <c r="E4967" s="24">
        <f t="shared" si="155"/>
        <v>0</v>
      </c>
      <c r="F4967" s="104">
        <v>0</v>
      </c>
      <c r="G4967" s="104">
        <v>0</v>
      </c>
      <c r="H4967" s="113">
        <v>0</v>
      </c>
      <c r="I4967" s="113">
        <v>0</v>
      </c>
      <c r="J4967" s="106">
        <v>0</v>
      </c>
      <c r="K4967" s="107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1709</v>
      </c>
      <c r="B4968" s="111" t="s">
        <v>138</v>
      </c>
      <c r="C4968" s="112" t="s">
        <v>139</v>
      </c>
      <c r="D4968" s="21">
        <f t="shared" si="154"/>
        <v>0</v>
      </c>
      <c r="E4968" s="24">
        <f t="shared" si="155"/>
        <v>14685.33</v>
      </c>
      <c r="F4968" s="104"/>
      <c r="G4968" s="104"/>
      <c r="H4968" s="105"/>
      <c r="I4968" s="105"/>
      <c r="J4968" s="31"/>
      <c r="K4968" s="32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1709</v>
      </c>
      <c r="B4969" s="111" t="s">
        <v>140</v>
      </c>
      <c r="C4969" s="112" t="s">
        <v>141</v>
      </c>
      <c r="D4969" s="21">
        <f t="shared" si="154"/>
        <v>0</v>
      </c>
      <c r="E4969" s="24">
        <f t="shared" si="155"/>
        <v>117482.64</v>
      </c>
      <c r="F4969" s="104">
        <v>0</v>
      </c>
      <c r="G4969" s="104">
        <v>14685.33</v>
      </c>
      <c r="H4969" s="113">
        <v>0</v>
      </c>
      <c r="I4969" s="113">
        <v>14685.33</v>
      </c>
      <c r="J4969" s="106">
        <v>0</v>
      </c>
      <c r="K4969" s="107">
        <v>14685.33</v>
      </c>
      <c r="L4969" s="113">
        <v>0</v>
      </c>
      <c r="M4969" s="113">
        <v>14685.33</v>
      </c>
      <c r="N4969" s="31">
        <v>0</v>
      </c>
      <c r="O4969" s="32">
        <v>14685.33</v>
      </c>
      <c r="P4969" s="105">
        <v>0</v>
      </c>
      <c r="Q4969" s="105">
        <v>14685.33</v>
      </c>
      <c r="R4969" s="31">
        <v>0</v>
      </c>
      <c r="S4969" s="32">
        <v>14685.33</v>
      </c>
      <c r="T4969" s="113">
        <v>0</v>
      </c>
      <c r="U4969" s="113">
        <v>14685.33</v>
      </c>
      <c r="V4969" s="31">
        <v>0</v>
      </c>
      <c r="W4969" s="32">
        <v>14685.33</v>
      </c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1709</v>
      </c>
      <c r="B4970" s="111" t="s">
        <v>142</v>
      </c>
      <c r="C4970" s="112" t="s">
        <v>143</v>
      </c>
      <c r="D4970" s="21">
        <f t="shared" si="154"/>
        <v>0</v>
      </c>
      <c r="E4970" s="24">
        <f t="shared" si="155"/>
        <v>0</v>
      </c>
      <c r="F4970" s="104">
        <v>0</v>
      </c>
      <c r="G4970" s="104">
        <v>0</v>
      </c>
      <c r="H4970" s="105">
        <v>0</v>
      </c>
      <c r="I4970" s="105">
        <v>0</v>
      </c>
      <c r="J4970" s="31">
        <v>0</v>
      </c>
      <c r="K4970" s="32">
        <v>0</v>
      </c>
      <c r="L4970" s="105">
        <v>0</v>
      </c>
      <c r="M4970" s="105">
        <v>0</v>
      </c>
      <c r="N4970" s="106">
        <v>0</v>
      </c>
      <c r="O4970" s="107">
        <v>0</v>
      </c>
      <c r="P4970" s="113">
        <v>0</v>
      </c>
      <c r="Q4970" s="113">
        <v>0</v>
      </c>
      <c r="R4970" s="106">
        <v>0</v>
      </c>
      <c r="S4970" s="107">
        <v>0</v>
      </c>
      <c r="T4970" s="105">
        <v>0</v>
      </c>
      <c r="U4970" s="105">
        <v>0</v>
      </c>
      <c r="V4970" s="106">
        <v>0</v>
      </c>
      <c r="W4970" s="107">
        <v>0</v>
      </c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1709</v>
      </c>
      <c r="B4971" s="111" t="s">
        <v>144</v>
      </c>
      <c r="C4971" s="112" t="s">
        <v>145</v>
      </c>
      <c r="D4971" s="21">
        <f t="shared" si="154"/>
        <v>0</v>
      </c>
      <c r="E4971" s="24">
        <f t="shared" si="155"/>
        <v>1564.67</v>
      </c>
      <c r="F4971" s="104"/>
      <c r="G4971" s="104"/>
      <c r="H4971" s="113"/>
      <c r="I4971" s="113"/>
      <c r="J4971" s="106"/>
      <c r="K4971" s="107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1709</v>
      </c>
      <c r="B4972" s="111" t="s">
        <v>146</v>
      </c>
      <c r="C4972" s="112" t="s">
        <v>147</v>
      </c>
      <c r="D4972" s="21">
        <f t="shared" si="154"/>
        <v>0</v>
      </c>
      <c r="E4972" s="24">
        <f t="shared" si="155"/>
        <v>12517.36</v>
      </c>
      <c r="F4972" s="104">
        <v>0</v>
      </c>
      <c r="G4972" s="104">
        <v>1564.67</v>
      </c>
      <c r="H4972" s="113">
        <v>0</v>
      </c>
      <c r="I4972" s="113">
        <v>1564.67</v>
      </c>
      <c r="J4972" s="31">
        <v>0</v>
      </c>
      <c r="K4972" s="32">
        <v>1564.67</v>
      </c>
      <c r="L4972" s="113">
        <v>0</v>
      </c>
      <c r="M4972" s="113">
        <v>1564.67</v>
      </c>
      <c r="N4972" s="31">
        <v>0</v>
      </c>
      <c r="O4972" s="32">
        <v>1564.67</v>
      </c>
      <c r="P4972" s="113">
        <v>0</v>
      </c>
      <c r="Q4972" s="113">
        <v>1564.67</v>
      </c>
      <c r="R4972" s="31">
        <v>0</v>
      </c>
      <c r="S4972" s="32">
        <v>1564.67</v>
      </c>
      <c r="T4972" s="113">
        <v>0</v>
      </c>
      <c r="U4972" s="113">
        <v>1564.67</v>
      </c>
      <c r="V4972" s="31">
        <v>0</v>
      </c>
      <c r="W4972" s="32">
        <v>1564.67</v>
      </c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1709</v>
      </c>
      <c r="B4973" s="111" t="s">
        <v>148</v>
      </c>
      <c r="C4973" s="112" t="s">
        <v>149</v>
      </c>
      <c r="D4973" s="21">
        <f t="shared" si="154"/>
        <v>0</v>
      </c>
      <c r="E4973" s="24">
        <f t="shared" si="15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1709</v>
      </c>
      <c r="B4974" s="111" t="s">
        <v>150</v>
      </c>
      <c r="C4974" s="112" t="s">
        <v>151</v>
      </c>
      <c r="D4974" s="21">
        <f t="shared" si="154"/>
        <v>0</v>
      </c>
      <c r="E4974" s="24">
        <f t="shared" si="15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1709</v>
      </c>
      <c r="B4975" s="111" t="s">
        <v>152</v>
      </c>
      <c r="C4975" s="112" t="s">
        <v>153</v>
      </c>
      <c r="D4975" s="21">
        <f t="shared" si="154"/>
        <v>0</v>
      </c>
      <c r="E4975" s="24">
        <f t="shared" si="15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1709</v>
      </c>
      <c r="B4976" s="111" t="s">
        <v>154</v>
      </c>
      <c r="C4976" s="112" t="s">
        <v>155</v>
      </c>
      <c r="D4976" s="21">
        <f t="shared" si="154"/>
        <v>0</v>
      </c>
      <c r="E4976" s="24">
        <f t="shared" si="15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>
        <v>0</v>
      </c>
      <c r="S4976" s="32">
        <v>0</v>
      </c>
      <c r="T4976" s="113">
        <v>0</v>
      </c>
      <c r="U4976" s="113">
        <v>0</v>
      </c>
      <c r="V4976" s="31">
        <v>0</v>
      </c>
      <c r="W4976" s="32">
        <v>0</v>
      </c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1709</v>
      </c>
      <c r="B4977" s="111" t="s">
        <v>156</v>
      </c>
      <c r="C4977" s="112" t="s">
        <v>157</v>
      </c>
      <c r="D4977" s="21">
        <f t="shared" si="154"/>
        <v>0</v>
      </c>
      <c r="E4977" s="24">
        <f t="shared" si="15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>
        <v>0</v>
      </c>
      <c r="S4977" s="32">
        <v>0</v>
      </c>
      <c r="T4977" s="113">
        <v>0</v>
      </c>
      <c r="U4977" s="113">
        <v>0</v>
      </c>
      <c r="V4977" s="31">
        <v>0</v>
      </c>
      <c r="W4977" s="32">
        <v>0</v>
      </c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1709</v>
      </c>
      <c r="B4978" s="111" t="s">
        <v>158</v>
      </c>
      <c r="C4978" s="112" t="s">
        <v>159</v>
      </c>
      <c r="D4978" s="21">
        <f t="shared" si="154"/>
        <v>0</v>
      </c>
      <c r="E4978" s="24">
        <f t="shared" si="15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>
        <v>0</v>
      </c>
      <c r="S4978" s="32">
        <v>0</v>
      </c>
      <c r="T4978" s="113">
        <v>0</v>
      </c>
      <c r="U4978" s="113">
        <v>0</v>
      </c>
      <c r="V4978" s="31">
        <v>0</v>
      </c>
      <c r="W4978" s="32">
        <v>0</v>
      </c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1709</v>
      </c>
      <c r="B4979" s="111" t="s">
        <v>160</v>
      </c>
      <c r="C4979" s="112" t="s">
        <v>161</v>
      </c>
      <c r="D4979" s="21">
        <f t="shared" si="154"/>
        <v>0</v>
      </c>
      <c r="E4979" s="24">
        <f t="shared" si="15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1709</v>
      </c>
      <c r="B4980" s="111" t="s">
        <v>162</v>
      </c>
      <c r="C4980" s="112" t="s">
        <v>163</v>
      </c>
      <c r="D4980" s="21">
        <f t="shared" si="154"/>
        <v>0</v>
      </c>
      <c r="E4980" s="24">
        <f t="shared" si="15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1709</v>
      </c>
      <c r="B4981" s="111" t="s">
        <v>164</v>
      </c>
      <c r="C4981" s="112" t="s">
        <v>165</v>
      </c>
      <c r="D4981" s="21">
        <f t="shared" si="154"/>
        <v>0</v>
      </c>
      <c r="E4981" s="24">
        <f t="shared" si="15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1709</v>
      </c>
      <c r="B4982" s="111" t="s">
        <v>166</v>
      </c>
      <c r="C4982" s="112" t="s">
        <v>167</v>
      </c>
      <c r="D4982" s="21">
        <f t="shared" si="154"/>
        <v>0</v>
      </c>
      <c r="E4982" s="24">
        <f t="shared" si="15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1709</v>
      </c>
      <c r="B4983" s="111" t="s">
        <v>168</v>
      </c>
      <c r="C4983" s="112" t="s">
        <v>169</v>
      </c>
      <c r="D4983" s="21">
        <f t="shared" si="154"/>
        <v>0</v>
      </c>
      <c r="E4983" s="24">
        <f t="shared" si="15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1709</v>
      </c>
      <c r="B4984" s="111" t="s">
        <v>170</v>
      </c>
      <c r="C4984" s="112" t="s">
        <v>171</v>
      </c>
      <c r="D4984" s="21">
        <f t="shared" si="154"/>
        <v>0</v>
      </c>
      <c r="E4984" s="24">
        <f t="shared" si="15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1709</v>
      </c>
      <c r="B4985" s="111" t="s">
        <v>172</v>
      </c>
      <c r="C4985" s="112" t="s">
        <v>173</v>
      </c>
      <c r="D4985" s="21">
        <f t="shared" si="154"/>
        <v>0</v>
      </c>
      <c r="E4985" s="24">
        <f t="shared" si="15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1709</v>
      </c>
      <c r="B4986" s="111" t="s">
        <v>174</v>
      </c>
      <c r="C4986" s="112" t="s">
        <v>175</v>
      </c>
      <c r="D4986" s="21">
        <f t="shared" si="154"/>
        <v>0</v>
      </c>
      <c r="E4986" s="24">
        <f t="shared" si="15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1709</v>
      </c>
      <c r="B4987" s="111" t="s">
        <v>176</v>
      </c>
      <c r="C4987" s="112" t="s">
        <v>177</v>
      </c>
      <c r="D4987" s="21">
        <f t="shared" si="154"/>
        <v>0</v>
      </c>
      <c r="E4987" s="24">
        <f t="shared" si="155"/>
        <v>250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1709</v>
      </c>
      <c r="B4988" s="111" t="s">
        <v>178</v>
      </c>
      <c r="C4988" s="112" t="s">
        <v>179</v>
      </c>
      <c r="D4988" s="21">
        <f t="shared" si="154"/>
        <v>0</v>
      </c>
      <c r="E4988" s="24">
        <f t="shared" si="155"/>
        <v>2000</v>
      </c>
      <c r="F4988" s="104">
        <v>0</v>
      </c>
      <c r="G4988" s="104">
        <v>250</v>
      </c>
      <c r="H4988" s="113">
        <v>0</v>
      </c>
      <c r="I4988" s="113">
        <v>250</v>
      </c>
      <c r="J4988" s="31">
        <v>0</v>
      </c>
      <c r="K4988" s="32">
        <v>250</v>
      </c>
      <c r="L4988" s="113">
        <v>0</v>
      </c>
      <c r="M4988" s="113">
        <v>250</v>
      </c>
      <c r="N4988" s="31">
        <v>0</v>
      </c>
      <c r="O4988" s="32">
        <v>250</v>
      </c>
      <c r="P4988" s="113">
        <v>0</v>
      </c>
      <c r="Q4988" s="113">
        <v>250</v>
      </c>
      <c r="R4988" s="31">
        <v>0</v>
      </c>
      <c r="S4988" s="32">
        <v>250</v>
      </c>
      <c r="T4988" s="113">
        <v>0</v>
      </c>
      <c r="U4988" s="113">
        <v>250</v>
      </c>
      <c r="V4988" s="31">
        <v>0</v>
      </c>
      <c r="W4988" s="32">
        <v>250</v>
      </c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1709</v>
      </c>
      <c r="B4989" s="111" t="s">
        <v>180</v>
      </c>
      <c r="C4989" s="112" t="s">
        <v>181</v>
      </c>
      <c r="D4989" s="21">
        <f t="shared" si="154"/>
        <v>0</v>
      </c>
      <c r="E4989" s="24">
        <f t="shared" si="15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>
        <v>0</v>
      </c>
      <c r="K4989" s="32">
        <v>0</v>
      </c>
      <c r="L4989" s="113">
        <v>0</v>
      </c>
      <c r="M4989" s="113">
        <v>0</v>
      </c>
      <c r="N4989" s="31">
        <v>0</v>
      </c>
      <c r="O4989" s="32">
        <v>0</v>
      </c>
      <c r="P4989" s="113">
        <v>0</v>
      </c>
      <c r="Q4989" s="113">
        <v>0</v>
      </c>
      <c r="R4989" s="31">
        <v>0</v>
      </c>
      <c r="S4989" s="32">
        <v>0</v>
      </c>
      <c r="T4989" s="113">
        <v>0</v>
      </c>
      <c r="U4989" s="113">
        <v>0</v>
      </c>
      <c r="V4989" s="31">
        <v>0</v>
      </c>
      <c r="W4989" s="32">
        <v>0</v>
      </c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1709</v>
      </c>
      <c r="B4990" s="111" t="s">
        <v>182</v>
      </c>
      <c r="C4990" s="112" t="s">
        <v>183</v>
      </c>
      <c r="D4990" s="21">
        <f t="shared" si="154"/>
        <v>0</v>
      </c>
      <c r="E4990" s="24">
        <f t="shared" si="15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>
        <v>0</v>
      </c>
      <c r="K4990" s="32">
        <v>0</v>
      </c>
      <c r="L4990" s="113">
        <v>0</v>
      </c>
      <c r="M4990" s="113">
        <v>0</v>
      </c>
      <c r="N4990" s="31">
        <v>0</v>
      </c>
      <c r="O4990" s="32">
        <v>0</v>
      </c>
      <c r="P4990" s="113">
        <v>0</v>
      </c>
      <c r="Q4990" s="113">
        <v>0</v>
      </c>
      <c r="R4990" s="31">
        <v>0</v>
      </c>
      <c r="S4990" s="32">
        <v>0</v>
      </c>
      <c r="T4990" s="113">
        <v>0</v>
      </c>
      <c r="U4990" s="113">
        <v>0</v>
      </c>
      <c r="V4990" s="31">
        <v>0</v>
      </c>
      <c r="W4990" s="32">
        <v>0</v>
      </c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1709</v>
      </c>
      <c r="B4991" s="111" t="s">
        <v>184</v>
      </c>
      <c r="C4991" s="112" t="s">
        <v>185</v>
      </c>
      <c r="D4991" s="21">
        <f t="shared" si="154"/>
        <v>0</v>
      </c>
      <c r="E4991" s="24">
        <f t="shared" si="155"/>
        <v>0</v>
      </c>
      <c r="F4991" s="104"/>
      <c r="G4991" s="104"/>
      <c r="H4991" s="105"/>
      <c r="I4991" s="105"/>
      <c r="J4991" s="31"/>
      <c r="K4991" s="32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1709</v>
      </c>
      <c r="B4992" s="111" t="s">
        <v>186</v>
      </c>
      <c r="C4992" s="112" t="s">
        <v>187</v>
      </c>
      <c r="D4992" s="21">
        <f t="shared" si="154"/>
        <v>0</v>
      </c>
      <c r="E4992" s="24">
        <f t="shared" si="15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1709</v>
      </c>
      <c r="B4993" s="111" t="s">
        <v>188</v>
      </c>
      <c r="C4993" s="112" t="s">
        <v>189</v>
      </c>
      <c r="D4993" s="21">
        <f t="shared" si="154"/>
        <v>0</v>
      </c>
      <c r="E4993" s="24">
        <f t="shared" si="15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1709</v>
      </c>
      <c r="B4994" s="111" t="s">
        <v>190</v>
      </c>
      <c r="C4994" s="112" t="s">
        <v>191</v>
      </c>
      <c r="D4994" s="21">
        <f t="shared" si="154"/>
        <v>0</v>
      </c>
      <c r="E4994" s="24">
        <f t="shared" si="15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1709</v>
      </c>
      <c r="B4995" s="111" t="s">
        <v>192</v>
      </c>
      <c r="C4995" s="112" t="s">
        <v>193</v>
      </c>
      <c r="D4995" s="21">
        <f t="shared" ref="D4995:D5058" si="156">F4995+H4995+J4996+L4995+N4995+P4995+R4995+T4995+V4995+X4995+Z4995+AB4995</f>
        <v>0</v>
      </c>
      <c r="E4995" s="24">
        <f t="shared" ref="E4995:E5058" si="157">G4995+I4995+K4996+M4995+O4995+Q4995+S4995+U4995+W4995+Y4995+AA4995+AC4995</f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1709</v>
      </c>
      <c r="B4996" s="111" t="s">
        <v>194</v>
      </c>
      <c r="C4996" s="112" t="s">
        <v>195</v>
      </c>
      <c r="D4996" s="21">
        <f t="shared" si="156"/>
        <v>0</v>
      </c>
      <c r="E4996" s="24">
        <f t="shared" si="157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1709</v>
      </c>
      <c r="B4997" s="111" t="s">
        <v>196</v>
      </c>
      <c r="C4997" s="112" t="s">
        <v>197</v>
      </c>
      <c r="D4997" s="21">
        <f t="shared" si="156"/>
        <v>0</v>
      </c>
      <c r="E4997" s="24">
        <f t="shared" si="157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1709</v>
      </c>
      <c r="B4998" s="111" t="s">
        <v>198</v>
      </c>
      <c r="C4998" s="112" t="s">
        <v>199</v>
      </c>
      <c r="D4998" s="21">
        <f t="shared" si="156"/>
        <v>0</v>
      </c>
      <c r="E4998" s="24">
        <f t="shared" si="157"/>
        <v>0</v>
      </c>
      <c r="F4998" s="104"/>
      <c r="G4998" s="104"/>
      <c r="H4998" s="113"/>
      <c r="I4998" s="113"/>
      <c r="J4998" s="106"/>
      <c r="K4998" s="107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1709</v>
      </c>
      <c r="B4999" s="111" t="s">
        <v>200</v>
      </c>
      <c r="C4999" s="112" t="s">
        <v>201</v>
      </c>
      <c r="D4999" s="21">
        <f t="shared" si="156"/>
        <v>0</v>
      </c>
      <c r="E4999" s="24">
        <f t="shared" si="157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1709</v>
      </c>
      <c r="B5000" s="111" t="s">
        <v>202</v>
      </c>
      <c r="C5000" s="112" t="s">
        <v>203</v>
      </c>
      <c r="D5000" s="21">
        <f t="shared" si="156"/>
        <v>0</v>
      </c>
      <c r="E5000" s="24">
        <f t="shared" si="157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1709</v>
      </c>
      <c r="B5001" s="111" t="s">
        <v>204</v>
      </c>
      <c r="C5001" s="112" t="s">
        <v>205</v>
      </c>
      <c r="D5001" s="21">
        <f t="shared" si="156"/>
        <v>0</v>
      </c>
      <c r="E5001" s="24">
        <f t="shared" si="157"/>
        <v>0</v>
      </c>
      <c r="F5001" s="104"/>
      <c r="G5001" s="104"/>
      <c r="H5001" s="105"/>
      <c r="I5001" s="105"/>
      <c r="J5001" s="31"/>
      <c r="K5001" s="32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1709</v>
      </c>
      <c r="B5002" s="111" t="s">
        <v>206</v>
      </c>
      <c r="C5002" s="112" t="s">
        <v>207</v>
      </c>
      <c r="D5002" s="21">
        <f t="shared" si="156"/>
        <v>0</v>
      </c>
      <c r="E5002" s="24">
        <f t="shared" si="157"/>
        <v>27417</v>
      </c>
      <c r="F5002" s="104"/>
      <c r="G5002" s="104"/>
      <c r="H5002" s="113"/>
      <c r="I5002" s="113"/>
      <c r="J5002" s="106"/>
      <c r="K5002" s="107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1709</v>
      </c>
      <c r="B5003" s="111" t="s">
        <v>208</v>
      </c>
      <c r="C5003" s="112" t="s">
        <v>209</v>
      </c>
      <c r="D5003" s="21">
        <f t="shared" si="156"/>
        <v>0</v>
      </c>
      <c r="E5003" s="24">
        <f t="shared" si="157"/>
        <v>238086.22</v>
      </c>
      <c r="F5003" s="104">
        <v>0</v>
      </c>
      <c r="G5003" s="104">
        <v>27417</v>
      </c>
      <c r="H5003" s="105">
        <v>0</v>
      </c>
      <c r="I5003" s="105">
        <v>27417</v>
      </c>
      <c r="J5003" s="31">
        <v>0</v>
      </c>
      <c r="K5003" s="32">
        <v>27417</v>
      </c>
      <c r="L5003" s="105">
        <v>0</v>
      </c>
      <c r="M5003" s="105">
        <v>27417</v>
      </c>
      <c r="N5003" s="106">
        <v>0</v>
      </c>
      <c r="O5003" s="107">
        <v>27417</v>
      </c>
      <c r="P5003" s="113">
        <v>0</v>
      </c>
      <c r="Q5003" s="113">
        <v>27417</v>
      </c>
      <c r="R5003" s="106">
        <v>0</v>
      </c>
      <c r="S5003" s="107">
        <v>27417</v>
      </c>
      <c r="T5003" s="105">
        <v>0</v>
      </c>
      <c r="U5003" s="105">
        <v>27417</v>
      </c>
      <c r="V5003" s="106">
        <v>0</v>
      </c>
      <c r="W5003" s="107">
        <v>27417</v>
      </c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1709</v>
      </c>
      <c r="B5004" s="111" t="s">
        <v>210</v>
      </c>
      <c r="C5004" s="112" t="s">
        <v>211</v>
      </c>
      <c r="D5004" s="21">
        <f t="shared" si="156"/>
        <v>0</v>
      </c>
      <c r="E5004" s="24">
        <f t="shared" si="157"/>
        <v>150001.76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>
        <v>0</v>
      </c>
      <c r="K5004" s="107">
        <v>18750.22</v>
      </c>
      <c r="L5004" s="105">
        <v>0</v>
      </c>
      <c r="M5004" s="105">
        <v>18750.22</v>
      </c>
      <c r="N5004" s="106">
        <v>0</v>
      </c>
      <c r="O5004" s="107">
        <v>18750.22</v>
      </c>
      <c r="P5004" s="105">
        <v>0</v>
      </c>
      <c r="Q5004" s="105">
        <v>18750.22</v>
      </c>
      <c r="R5004" s="106">
        <v>0</v>
      </c>
      <c r="S5004" s="107">
        <v>18750.22</v>
      </c>
      <c r="T5004" s="105">
        <v>0</v>
      </c>
      <c r="U5004" s="105">
        <v>18750.22</v>
      </c>
      <c r="V5004" s="106">
        <v>0</v>
      </c>
      <c r="W5004" s="107">
        <v>18750.22</v>
      </c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1709</v>
      </c>
      <c r="B5005" s="111" t="s">
        <v>212</v>
      </c>
      <c r="C5005" s="112" t="s">
        <v>213</v>
      </c>
      <c r="D5005" s="21">
        <f t="shared" si="156"/>
        <v>0</v>
      </c>
      <c r="E5005" s="24">
        <f t="shared" si="157"/>
        <v>17698.89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1709</v>
      </c>
      <c r="B5006" s="111" t="s">
        <v>214</v>
      </c>
      <c r="C5006" s="112" t="s">
        <v>215</v>
      </c>
      <c r="D5006" s="21">
        <f t="shared" si="156"/>
        <v>0</v>
      </c>
      <c r="E5006" s="24">
        <f t="shared" si="157"/>
        <v>141591.12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>
        <v>0</v>
      </c>
      <c r="K5006" s="107">
        <v>17698.89</v>
      </c>
      <c r="L5006" s="105">
        <v>0</v>
      </c>
      <c r="M5006" s="105">
        <v>17698.89</v>
      </c>
      <c r="N5006" s="106">
        <v>0</v>
      </c>
      <c r="O5006" s="107">
        <v>17698.89</v>
      </c>
      <c r="P5006" s="105">
        <v>0</v>
      </c>
      <c r="Q5006" s="105">
        <v>17698.89</v>
      </c>
      <c r="R5006" s="106">
        <v>0</v>
      </c>
      <c r="S5006" s="107">
        <v>17698.89</v>
      </c>
      <c r="T5006" s="105">
        <v>0</v>
      </c>
      <c r="U5006" s="105">
        <v>17698.89</v>
      </c>
      <c r="V5006" s="106">
        <v>0</v>
      </c>
      <c r="W5006" s="107">
        <v>17698.89</v>
      </c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1709</v>
      </c>
      <c r="B5007" s="111" t="s">
        <v>216</v>
      </c>
      <c r="C5007" s="112" t="s">
        <v>217</v>
      </c>
      <c r="D5007" s="21">
        <f t="shared" si="156"/>
        <v>0</v>
      </c>
      <c r="E5007" s="24">
        <f t="shared" si="157"/>
        <v>0</v>
      </c>
      <c r="F5007" s="104"/>
      <c r="G5007" s="104"/>
      <c r="H5007" s="113"/>
      <c r="I5007" s="113"/>
      <c r="J5007" s="106"/>
      <c r="K5007" s="107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1709</v>
      </c>
      <c r="B5008" s="111" t="s">
        <v>218</v>
      </c>
      <c r="C5008" s="112" t="s">
        <v>1564</v>
      </c>
      <c r="D5008" s="21">
        <f t="shared" si="156"/>
        <v>0</v>
      </c>
      <c r="E5008" s="24">
        <f t="shared" si="157"/>
        <v>0</v>
      </c>
      <c r="F5008" s="104"/>
      <c r="G5008" s="104"/>
      <c r="H5008" s="105"/>
      <c r="I5008" s="105"/>
      <c r="J5008" s="31"/>
      <c r="K5008" s="32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1709</v>
      </c>
      <c r="B5009" s="111" t="s">
        <v>219</v>
      </c>
      <c r="C5009" s="112" t="s">
        <v>1565</v>
      </c>
      <c r="D5009" s="21">
        <f t="shared" si="156"/>
        <v>0</v>
      </c>
      <c r="E5009" s="24">
        <f t="shared" si="157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1709</v>
      </c>
      <c r="B5010" s="111" t="s">
        <v>220</v>
      </c>
      <c r="C5010" s="112" t="s">
        <v>221</v>
      </c>
      <c r="D5010" s="21">
        <f t="shared" si="156"/>
        <v>0</v>
      </c>
      <c r="E5010" s="24">
        <f t="shared" si="157"/>
        <v>0</v>
      </c>
      <c r="F5010" s="104"/>
      <c r="G5010" s="104"/>
      <c r="H5010" s="113"/>
      <c r="I5010" s="113"/>
      <c r="J5010" s="106"/>
      <c r="K5010" s="107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1709</v>
      </c>
      <c r="B5011" s="111" t="s">
        <v>222</v>
      </c>
      <c r="C5011" s="112" t="s">
        <v>223</v>
      </c>
      <c r="D5011" s="21">
        <f t="shared" si="156"/>
        <v>0</v>
      </c>
      <c r="E5011" s="24">
        <f t="shared" si="157"/>
        <v>0</v>
      </c>
      <c r="F5011" s="104"/>
      <c r="G5011" s="104"/>
      <c r="H5011" s="105"/>
      <c r="I5011" s="105"/>
      <c r="J5011" s="31"/>
      <c r="K5011" s="32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1709</v>
      </c>
      <c r="B5012" s="111" t="s">
        <v>224</v>
      </c>
      <c r="C5012" s="112" t="s">
        <v>225</v>
      </c>
      <c r="D5012" s="21">
        <f t="shared" si="156"/>
        <v>0</v>
      </c>
      <c r="E5012" s="24">
        <f t="shared" si="157"/>
        <v>0</v>
      </c>
      <c r="F5012" s="104"/>
      <c r="G5012" s="104"/>
      <c r="H5012" s="113"/>
      <c r="I5012" s="113"/>
      <c r="J5012" s="106"/>
      <c r="K5012" s="107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1709</v>
      </c>
      <c r="B5013" s="111" t="s">
        <v>226</v>
      </c>
      <c r="C5013" s="112" t="s">
        <v>227</v>
      </c>
      <c r="D5013" s="21">
        <f t="shared" si="156"/>
        <v>0</v>
      </c>
      <c r="E5013" s="24">
        <f t="shared" si="157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1709</v>
      </c>
      <c r="B5014" s="111" t="s">
        <v>228</v>
      </c>
      <c r="C5014" s="112" t="s">
        <v>229</v>
      </c>
      <c r="D5014" s="21">
        <f t="shared" si="156"/>
        <v>0</v>
      </c>
      <c r="E5014" s="24">
        <f t="shared" si="157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>
        <v>0</v>
      </c>
      <c r="S5014" s="32">
        <v>0</v>
      </c>
      <c r="T5014" s="113">
        <v>0</v>
      </c>
      <c r="U5014" s="113">
        <v>0</v>
      </c>
      <c r="V5014" s="31">
        <v>0</v>
      </c>
      <c r="W5014" s="32">
        <v>0</v>
      </c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1709</v>
      </c>
      <c r="B5015" s="111" t="s">
        <v>230</v>
      </c>
      <c r="C5015" s="112" t="s">
        <v>231</v>
      </c>
      <c r="D5015" s="21">
        <f t="shared" si="156"/>
        <v>0</v>
      </c>
      <c r="E5015" s="24">
        <f t="shared" si="157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1709</v>
      </c>
      <c r="B5016" s="111" t="s">
        <v>232</v>
      </c>
      <c r="C5016" s="112" t="s">
        <v>233</v>
      </c>
      <c r="D5016" s="21">
        <f t="shared" si="156"/>
        <v>0</v>
      </c>
      <c r="E5016" s="24">
        <f t="shared" si="157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>
        <v>0</v>
      </c>
      <c r="S5016" s="32">
        <v>0</v>
      </c>
      <c r="T5016" s="113">
        <v>0</v>
      </c>
      <c r="U5016" s="113">
        <v>0</v>
      </c>
      <c r="V5016" s="31">
        <v>0</v>
      </c>
      <c r="W5016" s="32">
        <v>0</v>
      </c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1709</v>
      </c>
      <c r="B5017" s="111" t="s">
        <v>234</v>
      </c>
      <c r="C5017" s="112" t="s">
        <v>235</v>
      </c>
      <c r="D5017" s="21">
        <f t="shared" si="156"/>
        <v>0</v>
      </c>
      <c r="E5017" s="24">
        <f t="shared" si="157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>
        <v>0</v>
      </c>
      <c r="S5017" s="32">
        <v>0</v>
      </c>
      <c r="T5017" s="113">
        <v>0</v>
      </c>
      <c r="U5017" s="113">
        <v>0</v>
      </c>
      <c r="V5017" s="31">
        <v>0</v>
      </c>
      <c r="W5017" s="32">
        <v>0</v>
      </c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1709</v>
      </c>
      <c r="B5018" s="111" t="s">
        <v>236</v>
      </c>
      <c r="C5018" s="112" t="s">
        <v>237</v>
      </c>
      <c r="D5018" s="21">
        <f t="shared" si="156"/>
        <v>0</v>
      </c>
      <c r="E5018" s="24">
        <f t="shared" si="157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1709</v>
      </c>
      <c r="B5019" s="111" t="s">
        <v>238</v>
      </c>
      <c r="C5019" s="112" t="s">
        <v>239</v>
      </c>
      <c r="D5019" s="21">
        <f t="shared" si="156"/>
        <v>0</v>
      </c>
      <c r="E5019" s="24">
        <f t="shared" si="157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>
        <v>0</v>
      </c>
      <c r="S5019" s="32">
        <v>0</v>
      </c>
      <c r="T5019" s="113">
        <v>0</v>
      </c>
      <c r="U5019" s="113">
        <v>0</v>
      </c>
      <c r="V5019" s="31">
        <v>0</v>
      </c>
      <c r="W5019" s="32">
        <v>0</v>
      </c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1709</v>
      </c>
      <c r="B5020" s="111" t="s">
        <v>240</v>
      </c>
      <c r="C5020" s="112" t="s">
        <v>241</v>
      </c>
      <c r="D5020" s="21">
        <f t="shared" si="156"/>
        <v>0</v>
      </c>
      <c r="E5020" s="24">
        <f t="shared" si="157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>
        <v>0</v>
      </c>
      <c r="S5020" s="32">
        <v>0</v>
      </c>
      <c r="T5020" s="113">
        <v>0</v>
      </c>
      <c r="U5020" s="113">
        <v>0</v>
      </c>
      <c r="V5020" s="31">
        <v>0</v>
      </c>
      <c r="W5020" s="32">
        <v>0</v>
      </c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1709</v>
      </c>
      <c r="B5021" s="111" t="s">
        <v>242</v>
      </c>
      <c r="C5021" s="112" t="s">
        <v>243</v>
      </c>
      <c r="D5021" s="21">
        <f t="shared" si="156"/>
        <v>0</v>
      </c>
      <c r="E5021" s="24">
        <f t="shared" si="157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1709</v>
      </c>
      <c r="B5022" s="111" t="s">
        <v>244</v>
      </c>
      <c r="C5022" s="112" t="s">
        <v>245</v>
      </c>
      <c r="D5022" s="21">
        <f t="shared" si="156"/>
        <v>0</v>
      </c>
      <c r="E5022" s="24">
        <f t="shared" si="157"/>
        <v>0</v>
      </c>
      <c r="F5022" s="104">
        <v>0</v>
      </c>
      <c r="G5022" s="104">
        <v>0</v>
      </c>
      <c r="H5022" s="105">
        <v>0</v>
      </c>
      <c r="I5022" s="105">
        <v>0</v>
      </c>
      <c r="J5022" s="31">
        <v>0</v>
      </c>
      <c r="K5022" s="32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>
        <v>0</v>
      </c>
      <c r="S5022" s="107">
        <v>0</v>
      </c>
      <c r="T5022" s="105">
        <v>0</v>
      </c>
      <c r="U5022" s="105">
        <v>0</v>
      </c>
      <c r="V5022" s="106">
        <v>0</v>
      </c>
      <c r="W5022" s="107">
        <v>0</v>
      </c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1709</v>
      </c>
      <c r="B5023" s="111" t="s">
        <v>246</v>
      </c>
      <c r="C5023" s="112" t="s">
        <v>247</v>
      </c>
      <c r="D5023" s="21">
        <f t="shared" si="156"/>
        <v>0</v>
      </c>
      <c r="E5023" s="24">
        <f t="shared" si="157"/>
        <v>0</v>
      </c>
      <c r="F5023" s="104">
        <v>0</v>
      </c>
      <c r="G5023" s="104">
        <v>0</v>
      </c>
      <c r="H5023" s="113">
        <v>0</v>
      </c>
      <c r="I5023" s="113">
        <v>0</v>
      </c>
      <c r="J5023" s="106">
        <v>0</v>
      </c>
      <c r="K5023" s="107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>
        <v>0</v>
      </c>
      <c r="S5023" s="32">
        <v>0</v>
      </c>
      <c r="T5023" s="113">
        <v>0</v>
      </c>
      <c r="U5023" s="113">
        <v>0</v>
      </c>
      <c r="V5023" s="31">
        <v>0</v>
      </c>
      <c r="W5023" s="32">
        <v>0</v>
      </c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1709</v>
      </c>
      <c r="B5024" s="111" t="s">
        <v>248</v>
      </c>
      <c r="C5024" s="112" t="s">
        <v>249</v>
      </c>
      <c r="D5024" s="21">
        <f t="shared" si="156"/>
        <v>0</v>
      </c>
      <c r="E5024" s="24">
        <f t="shared" si="157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1709</v>
      </c>
      <c r="B5025" s="111" t="s">
        <v>250</v>
      </c>
      <c r="C5025" s="112" t="s">
        <v>251</v>
      </c>
      <c r="D5025" s="21">
        <f t="shared" si="156"/>
        <v>0</v>
      </c>
      <c r="E5025" s="24">
        <f t="shared" si="157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>
        <v>0</v>
      </c>
      <c r="S5025" s="32">
        <v>0</v>
      </c>
      <c r="T5025" s="113">
        <v>0</v>
      </c>
      <c r="U5025" s="113">
        <v>0</v>
      </c>
      <c r="V5025" s="31">
        <v>0</v>
      </c>
      <c r="W5025" s="32">
        <v>0</v>
      </c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1709</v>
      </c>
      <c r="B5026" s="111" t="s">
        <v>252</v>
      </c>
      <c r="C5026" s="112" t="s">
        <v>253</v>
      </c>
      <c r="D5026" s="21">
        <f t="shared" si="156"/>
        <v>0</v>
      </c>
      <c r="E5026" s="24">
        <f t="shared" si="157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>
        <v>0</v>
      </c>
      <c r="S5026" s="32">
        <v>0</v>
      </c>
      <c r="T5026" s="113">
        <v>0</v>
      </c>
      <c r="U5026" s="113">
        <v>0</v>
      </c>
      <c r="V5026" s="31">
        <v>0</v>
      </c>
      <c r="W5026" s="32">
        <v>0</v>
      </c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1709</v>
      </c>
      <c r="B5027" s="111" t="s">
        <v>254</v>
      </c>
      <c r="C5027" s="112" t="s">
        <v>255</v>
      </c>
      <c r="D5027" s="21">
        <f t="shared" si="156"/>
        <v>0</v>
      </c>
      <c r="E5027" s="24">
        <f t="shared" si="157"/>
        <v>0</v>
      </c>
      <c r="F5027" s="104"/>
      <c r="G5027" s="104"/>
      <c r="H5027" s="105"/>
      <c r="I5027" s="105"/>
      <c r="J5027" s="31"/>
      <c r="K5027" s="32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1709</v>
      </c>
      <c r="B5028" s="111" t="s">
        <v>256</v>
      </c>
      <c r="C5028" s="112" t="s">
        <v>257</v>
      </c>
      <c r="D5028" s="21">
        <f t="shared" si="156"/>
        <v>0</v>
      </c>
      <c r="E5028" s="24">
        <f t="shared" si="157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>
        <v>0</v>
      </c>
      <c r="S5028" s="107">
        <v>0</v>
      </c>
      <c r="T5028" s="105">
        <v>0</v>
      </c>
      <c r="U5028" s="105">
        <v>0</v>
      </c>
      <c r="V5028" s="106">
        <v>0</v>
      </c>
      <c r="W5028" s="107">
        <v>0</v>
      </c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1709</v>
      </c>
      <c r="B5029" s="111" t="s">
        <v>258</v>
      </c>
      <c r="C5029" s="112" t="s">
        <v>259</v>
      </c>
      <c r="D5029" s="21">
        <f t="shared" si="156"/>
        <v>0</v>
      </c>
      <c r="E5029" s="24">
        <f t="shared" si="157"/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>
        <v>0</v>
      </c>
      <c r="K5029" s="107">
        <v>0</v>
      </c>
      <c r="L5029" s="105">
        <v>0</v>
      </c>
      <c r="M5029" s="105">
        <v>0</v>
      </c>
      <c r="N5029" s="106">
        <v>0</v>
      </c>
      <c r="O5029" s="107">
        <v>0</v>
      </c>
      <c r="P5029" s="105">
        <v>0</v>
      </c>
      <c r="Q5029" s="105">
        <v>0</v>
      </c>
      <c r="R5029" s="106">
        <v>0</v>
      </c>
      <c r="S5029" s="107">
        <v>0</v>
      </c>
      <c r="T5029" s="105">
        <v>0</v>
      </c>
      <c r="U5029" s="105">
        <v>0</v>
      </c>
      <c r="V5029" s="106">
        <v>0</v>
      </c>
      <c r="W5029" s="107">
        <v>0</v>
      </c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1709</v>
      </c>
      <c r="B5030" s="111" t="s">
        <v>260</v>
      </c>
      <c r="C5030" s="112" t="s">
        <v>261</v>
      </c>
      <c r="D5030" s="21">
        <f t="shared" si="156"/>
        <v>0</v>
      </c>
      <c r="E5030" s="24">
        <f t="shared" si="15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1709</v>
      </c>
      <c r="B5031" s="111" t="s">
        <v>262</v>
      </c>
      <c r="C5031" s="112" t="s">
        <v>263</v>
      </c>
      <c r="D5031" s="21">
        <f t="shared" si="156"/>
        <v>0</v>
      </c>
      <c r="E5031" s="24">
        <f t="shared" si="15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>
        <v>0</v>
      </c>
      <c r="K5031" s="107">
        <v>0</v>
      </c>
      <c r="L5031" s="105">
        <v>0</v>
      </c>
      <c r="M5031" s="105">
        <v>0</v>
      </c>
      <c r="N5031" s="106">
        <v>0</v>
      </c>
      <c r="O5031" s="107">
        <v>0</v>
      </c>
      <c r="P5031" s="105">
        <v>0</v>
      </c>
      <c r="Q5031" s="105">
        <v>0</v>
      </c>
      <c r="R5031" s="106">
        <v>0</v>
      </c>
      <c r="S5031" s="107">
        <v>0</v>
      </c>
      <c r="T5031" s="105">
        <v>0</v>
      </c>
      <c r="U5031" s="105">
        <v>0</v>
      </c>
      <c r="V5031" s="106">
        <v>0</v>
      </c>
      <c r="W5031" s="107">
        <v>0</v>
      </c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1709</v>
      </c>
      <c r="B5032" s="111" t="s">
        <v>264</v>
      </c>
      <c r="C5032" s="112" t="s">
        <v>265</v>
      </c>
      <c r="D5032" s="21">
        <f t="shared" si="156"/>
        <v>0</v>
      </c>
      <c r="E5032" s="24">
        <f t="shared" si="15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>
        <v>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1709</v>
      </c>
      <c r="B5033" s="111" t="s">
        <v>266</v>
      </c>
      <c r="C5033" s="112" t="s">
        <v>267</v>
      </c>
      <c r="D5033" s="21">
        <f t="shared" si="156"/>
        <v>0</v>
      </c>
      <c r="E5033" s="24">
        <f t="shared" si="157"/>
        <v>15291.67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1709</v>
      </c>
      <c r="B5034" s="111" t="s">
        <v>268</v>
      </c>
      <c r="C5034" s="112" t="s">
        <v>269</v>
      </c>
      <c r="D5034" s="21">
        <f t="shared" si="156"/>
        <v>0</v>
      </c>
      <c r="E5034" s="24">
        <f t="shared" si="157"/>
        <v>122333.36</v>
      </c>
      <c r="F5034" s="104">
        <v>0</v>
      </c>
      <c r="G5034" s="104">
        <v>15291.67</v>
      </c>
      <c r="H5034" s="113">
        <v>0</v>
      </c>
      <c r="I5034" s="113">
        <v>15291.67</v>
      </c>
      <c r="J5034" s="106">
        <v>0</v>
      </c>
      <c r="K5034" s="107">
        <v>15291.67</v>
      </c>
      <c r="L5034" s="113">
        <v>0</v>
      </c>
      <c r="M5034" s="113">
        <v>15291.67</v>
      </c>
      <c r="N5034" s="31">
        <v>0</v>
      </c>
      <c r="O5034" s="32">
        <v>15291.67</v>
      </c>
      <c r="P5034" s="105">
        <v>0</v>
      </c>
      <c r="Q5034" s="105">
        <v>15291.67</v>
      </c>
      <c r="R5034" s="31">
        <v>0</v>
      </c>
      <c r="S5034" s="32">
        <v>15291.67</v>
      </c>
      <c r="T5034" s="113">
        <v>0</v>
      </c>
      <c r="U5034" s="113">
        <v>15291.67</v>
      </c>
      <c r="V5034" s="31">
        <v>0</v>
      </c>
      <c r="W5034" s="32">
        <v>15291.67</v>
      </c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1709</v>
      </c>
      <c r="B5035" s="111" t="s">
        <v>270</v>
      </c>
      <c r="C5035" s="112" t="s">
        <v>271</v>
      </c>
      <c r="D5035" s="21">
        <f t="shared" si="156"/>
        <v>0</v>
      </c>
      <c r="E5035" s="24">
        <f t="shared" si="157"/>
        <v>0</v>
      </c>
      <c r="F5035" s="104">
        <v>0</v>
      </c>
      <c r="G5035" s="104">
        <v>0</v>
      </c>
      <c r="H5035" s="105">
        <v>0</v>
      </c>
      <c r="I5035" s="105">
        <v>0</v>
      </c>
      <c r="J5035" s="31">
        <v>0</v>
      </c>
      <c r="K5035" s="32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>
        <v>0</v>
      </c>
      <c r="S5035" s="107">
        <v>0</v>
      </c>
      <c r="T5035" s="105">
        <v>0</v>
      </c>
      <c r="U5035" s="105">
        <v>0</v>
      </c>
      <c r="V5035" s="106">
        <v>0</v>
      </c>
      <c r="W5035" s="107">
        <v>0</v>
      </c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1709</v>
      </c>
      <c r="B5036" s="111" t="s">
        <v>272</v>
      </c>
      <c r="C5036" s="112" t="s">
        <v>273</v>
      </c>
      <c r="D5036" s="21">
        <f t="shared" si="156"/>
        <v>0</v>
      </c>
      <c r="E5036" s="24">
        <f t="shared" si="157"/>
        <v>0</v>
      </c>
      <c r="F5036" s="104"/>
      <c r="G5036" s="104"/>
      <c r="H5036" s="113"/>
      <c r="I5036" s="113"/>
      <c r="J5036" s="106"/>
      <c r="K5036" s="107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1709</v>
      </c>
      <c r="B5037" s="111" t="s">
        <v>274</v>
      </c>
      <c r="C5037" s="112" t="s">
        <v>275</v>
      </c>
      <c r="D5037" s="21">
        <f t="shared" si="156"/>
        <v>0</v>
      </c>
      <c r="E5037" s="24">
        <f t="shared" si="15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>
        <v>0</v>
      </c>
      <c r="S5037" s="32">
        <v>0</v>
      </c>
      <c r="T5037" s="113">
        <v>0</v>
      </c>
      <c r="U5037" s="113">
        <v>0</v>
      </c>
      <c r="V5037" s="31">
        <v>0</v>
      </c>
      <c r="W5037" s="32">
        <v>0</v>
      </c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1709</v>
      </c>
      <c r="B5038" s="111" t="s">
        <v>276</v>
      </c>
      <c r="C5038" s="112" t="s">
        <v>277</v>
      </c>
      <c r="D5038" s="21">
        <f t="shared" si="156"/>
        <v>0</v>
      </c>
      <c r="E5038" s="24">
        <f t="shared" si="157"/>
        <v>0</v>
      </c>
      <c r="F5038" s="104"/>
      <c r="G5038" s="104"/>
      <c r="H5038" s="105"/>
      <c r="I5038" s="105"/>
      <c r="J5038" s="31"/>
      <c r="K5038" s="32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1709</v>
      </c>
      <c r="B5039" s="111" t="s">
        <v>278</v>
      </c>
      <c r="C5039" s="112" t="s">
        <v>279</v>
      </c>
      <c r="D5039" s="21">
        <f t="shared" si="156"/>
        <v>0</v>
      </c>
      <c r="E5039" s="24">
        <f t="shared" si="157"/>
        <v>0</v>
      </c>
      <c r="F5039" s="104"/>
      <c r="G5039" s="104"/>
      <c r="H5039" s="113"/>
      <c r="I5039" s="113"/>
      <c r="J5039" s="106"/>
      <c r="K5039" s="107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1709</v>
      </c>
      <c r="B5040" s="111" t="s">
        <v>280</v>
      </c>
      <c r="C5040" s="112" t="s">
        <v>1566</v>
      </c>
      <c r="D5040" s="21">
        <f t="shared" si="156"/>
        <v>0</v>
      </c>
      <c r="E5040" s="24">
        <f t="shared" si="15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1709</v>
      </c>
      <c r="B5041" s="111" t="s">
        <v>281</v>
      </c>
      <c r="C5041" s="112" t="s">
        <v>282</v>
      </c>
      <c r="D5041" s="21">
        <f t="shared" si="156"/>
        <v>0</v>
      </c>
      <c r="E5041" s="24">
        <f t="shared" si="157"/>
        <v>0</v>
      </c>
      <c r="F5041" s="104">
        <v>0</v>
      </c>
      <c r="G5041" s="104">
        <v>0</v>
      </c>
      <c r="H5041" s="105">
        <v>0</v>
      </c>
      <c r="I5041" s="105">
        <v>0</v>
      </c>
      <c r="J5041" s="31">
        <v>0</v>
      </c>
      <c r="K5041" s="32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>
        <v>0</v>
      </c>
      <c r="S5041" s="107">
        <v>0</v>
      </c>
      <c r="T5041" s="105">
        <v>0</v>
      </c>
      <c r="U5041" s="105">
        <v>0</v>
      </c>
      <c r="V5041" s="106">
        <v>0</v>
      </c>
      <c r="W5041" s="107">
        <v>0</v>
      </c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1709</v>
      </c>
      <c r="B5042" s="111" t="s">
        <v>283</v>
      </c>
      <c r="C5042" s="112" t="s">
        <v>284</v>
      </c>
      <c r="D5042" s="21">
        <f t="shared" si="156"/>
        <v>0</v>
      </c>
      <c r="E5042" s="24">
        <f t="shared" si="157"/>
        <v>0</v>
      </c>
      <c r="F5042" s="104"/>
      <c r="G5042" s="104"/>
      <c r="H5042" s="113"/>
      <c r="I5042" s="113"/>
      <c r="J5042" s="106"/>
      <c r="K5042" s="107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1709</v>
      </c>
      <c r="B5043" s="111" t="s">
        <v>285</v>
      </c>
      <c r="C5043" s="112" t="s">
        <v>286</v>
      </c>
      <c r="D5043" s="21">
        <f t="shared" si="156"/>
        <v>0</v>
      </c>
      <c r="E5043" s="24">
        <f t="shared" si="15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>
        <v>0</v>
      </c>
      <c r="S5043" s="32">
        <v>0</v>
      </c>
      <c r="T5043" s="113">
        <v>0</v>
      </c>
      <c r="U5043" s="113">
        <v>0</v>
      </c>
      <c r="V5043" s="31">
        <v>0</v>
      </c>
      <c r="W5043" s="32">
        <v>0</v>
      </c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1709</v>
      </c>
      <c r="B5044" s="111" t="s">
        <v>287</v>
      </c>
      <c r="C5044" s="112" t="s">
        <v>288</v>
      </c>
      <c r="D5044" s="21">
        <f t="shared" si="156"/>
        <v>0</v>
      </c>
      <c r="E5044" s="24">
        <f t="shared" si="157"/>
        <v>0</v>
      </c>
      <c r="F5044" s="104"/>
      <c r="G5044" s="104"/>
      <c r="H5044" s="105"/>
      <c r="I5044" s="105"/>
      <c r="J5044" s="31"/>
      <c r="K5044" s="32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1709</v>
      </c>
      <c r="B5045" s="111" t="s">
        <v>289</v>
      </c>
      <c r="C5045" s="112" t="s">
        <v>290</v>
      </c>
      <c r="D5045" s="21">
        <f t="shared" si="156"/>
        <v>0</v>
      </c>
      <c r="E5045" s="24">
        <f t="shared" si="15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1709</v>
      </c>
      <c r="B5046" s="111" t="s">
        <v>291</v>
      </c>
      <c r="C5046" s="112" t="s">
        <v>1567</v>
      </c>
      <c r="D5046" s="21">
        <f t="shared" si="156"/>
        <v>0</v>
      </c>
      <c r="E5046" s="24">
        <f t="shared" si="15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1709</v>
      </c>
      <c r="B5047" s="111" t="s">
        <v>292</v>
      </c>
      <c r="C5047" s="112" t="s">
        <v>293</v>
      </c>
      <c r="D5047" s="21">
        <f t="shared" si="156"/>
        <v>0</v>
      </c>
      <c r="E5047" s="24">
        <f t="shared" si="15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1709</v>
      </c>
      <c r="B5048" s="111" t="s">
        <v>294</v>
      </c>
      <c r="C5048" s="112" t="s">
        <v>295</v>
      </c>
      <c r="D5048" s="21">
        <f t="shared" si="156"/>
        <v>0</v>
      </c>
      <c r="E5048" s="24">
        <f t="shared" si="157"/>
        <v>0</v>
      </c>
      <c r="F5048" s="104"/>
      <c r="G5048" s="104"/>
      <c r="H5048" s="113"/>
      <c r="I5048" s="113"/>
      <c r="J5048" s="106"/>
      <c r="K5048" s="107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1709</v>
      </c>
      <c r="B5049" s="111" t="s">
        <v>296</v>
      </c>
      <c r="C5049" s="112" t="s">
        <v>1568</v>
      </c>
      <c r="D5049" s="21">
        <f t="shared" si="156"/>
        <v>0</v>
      </c>
      <c r="E5049" s="24">
        <f t="shared" si="157"/>
        <v>0</v>
      </c>
      <c r="F5049" s="104"/>
      <c r="G5049" s="104"/>
      <c r="H5049" s="105"/>
      <c r="I5049" s="105"/>
      <c r="J5049" s="31"/>
      <c r="K5049" s="32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1709</v>
      </c>
      <c r="B5050" s="111" t="s">
        <v>297</v>
      </c>
      <c r="C5050" s="112" t="s">
        <v>298</v>
      </c>
      <c r="D5050" s="21">
        <f t="shared" si="156"/>
        <v>0</v>
      </c>
      <c r="E5050" s="24">
        <f t="shared" si="15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1709</v>
      </c>
      <c r="B5051" s="111" t="s">
        <v>299</v>
      </c>
      <c r="C5051" s="112" t="s">
        <v>300</v>
      </c>
      <c r="D5051" s="21">
        <f t="shared" si="156"/>
        <v>0</v>
      </c>
      <c r="E5051" s="24">
        <f t="shared" si="157"/>
        <v>0</v>
      </c>
      <c r="F5051" s="104"/>
      <c r="G5051" s="104"/>
      <c r="H5051" s="113"/>
      <c r="I5051" s="113"/>
      <c r="J5051" s="106"/>
      <c r="K5051" s="107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1709</v>
      </c>
      <c r="B5052" s="111" t="s">
        <v>301</v>
      </c>
      <c r="C5052" s="112" t="s">
        <v>1569</v>
      </c>
      <c r="D5052" s="21">
        <f t="shared" si="156"/>
        <v>0</v>
      </c>
      <c r="E5052" s="24">
        <f t="shared" si="157"/>
        <v>0</v>
      </c>
      <c r="F5052" s="104"/>
      <c r="G5052" s="104"/>
      <c r="H5052" s="105"/>
      <c r="I5052" s="105"/>
      <c r="J5052" s="31"/>
      <c r="K5052" s="32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1709</v>
      </c>
      <c r="B5053" s="111" t="s">
        <v>302</v>
      </c>
      <c r="C5053" s="112" t="s">
        <v>303</v>
      </c>
      <c r="D5053" s="21">
        <f t="shared" si="156"/>
        <v>0</v>
      </c>
      <c r="E5053" s="24">
        <f t="shared" si="15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1709</v>
      </c>
      <c r="B5054" s="111" t="s">
        <v>304</v>
      </c>
      <c r="C5054" s="112" t="s">
        <v>305</v>
      </c>
      <c r="D5054" s="21">
        <f t="shared" si="156"/>
        <v>0</v>
      </c>
      <c r="E5054" s="24">
        <f t="shared" si="15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1709</v>
      </c>
      <c r="B5055" s="111" t="s">
        <v>306</v>
      </c>
      <c r="C5055" s="112" t="s">
        <v>307</v>
      </c>
      <c r="D5055" s="21">
        <f t="shared" si="156"/>
        <v>0</v>
      </c>
      <c r="E5055" s="24">
        <f t="shared" si="157"/>
        <v>0</v>
      </c>
      <c r="F5055" s="104"/>
      <c r="G5055" s="104"/>
      <c r="H5055" s="113"/>
      <c r="I5055" s="113"/>
      <c r="J5055" s="106"/>
      <c r="K5055" s="107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1709</v>
      </c>
      <c r="B5056" s="111" t="s">
        <v>308</v>
      </c>
      <c r="C5056" s="112" t="s">
        <v>309</v>
      </c>
      <c r="D5056" s="21">
        <f t="shared" si="156"/>
        <v>84000</v>
      </c>
      <c r="E5056" s="24">
        <f t="shared" si="15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0</v>
      </c>
      <c r="S5056" s="32">
        <v>0</v>
      </c>
      <c r="T5056" s="113">
        <v>0</v>
      </c>
      <c r="U5056" s="113">
        <v>0</v>
      </c>
      <c r="V5056" s="31">
        <v>84000</v>
      </c>
      <c r="W5056" s="32">
        <v>0</v>
      </c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1709</v>
      </c>
      <c r="B5057" s="111" t="s">
        <v>310</v>
      </c>
      <c r="C5057" s="112" t="s">
        <v>311</v>
      </c>
      <c r="D5057" s="21">
        <f t="shared" si="156"/>
        <v>0</v>
      </c>
      <c r="E5057" s="24">
        <f t="shared" si="157"/>
        <v>0</v>
      </c>
      <c r="F5057" s="104">
        <v>0</v>
      </c>
      <c r="G5057" s="104">
        <v>0</v>
      </c>
      <c r="H5057" s="105">
        <v>0</v>
      </c>
      <c r="I5057" s="105">
        <v>0</v>
      </c>
      <c r="J5057" s="31">
        <v>0</v>
      </c>
      <c r="K5057" s="32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0</v>
      </c>
      <c r="U5057" s="105">
        <v>0</v>
      </c>
      <c r="V5057" s="106">
        <v>0</v>
      </c>
      <c r="W5057" s="107">
        <v>0</v>
      </c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1709</v>
      </c>
      <c r="B5058" s="111" t="s">
        <v>312</v>
      </c>
      <c r="C5058" s="112" t="s">
        <v>313</v>
      </c>
      <c r="D5058" s="21">
        <f t="shared" si="156"/>
        <v>0</v>
      </c>
      <c r="E5058" s="24">
        <f t="shared" si="15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1709</v>
      </c>
      <c r="B5059" s="111" t="s">
        <v>314</v>
      </c>
      <c r="C5059" s="112" t="s">
        <v>315</v>
      </c>
      <c r="D5059" s="21">
        <f t="shared" ref="D5059:D5122" si="158">F5059+H5059+J5060+L5059+N5059+P5059+R5059+T5059+V5059+X5059+Z5059+AB5059</f>
        <v>0</v>
      </c>
      <c r="E5059" s="24">
        <f t="shared" ref="E5059:E5122" si="159">G5059+I5059+K5060+M5059+O5059+Q5059+S5059+U5059+W5059+Y5059+AA5059+AC5059</f>
        <v>0</v>
      </c>
      <c r="F5059" s="104">
        <v>0</v>
      </c>
      <c r="G5059" s="104">
        <v>0</v>
      </c>
      <c r="H5059" s="113">
        <v>0</v>
      </c>
      <c r="I5059" s="113">
        <v>0</v>
      </c>
      <c r="J5059" s="106">
        <v>0</v>
      </c>
      <c r="K5059" s="107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1709</v>
      </c>
      <c r="B5060" s="111" t="s">
        <v>316</v>
      </c>
      <c r="C5060" s="112" t="s">
        <v>317</v>
      </c>
      <c r="D5060" s="21">
        <f t="shared" si="158"/>
        <v>13500</v>
      </c>
      <c r="E5060" s="24">
        <f t="shared" si="159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13500</v>
      </c>
      <c r="W5060" s="32">
        <v>0</v>
      </c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1709</v>
      </c>
      <c r="B5061" s="111" t="s">
        <v>318</v>
      </c>
      <c r="C5061" s="112" t="s">
        <v>319</v>
      </c>
      <c r="D5061" s="21">
        <f t="shared" si="158"/>
        <v>0</v>
      </c>
      <c r="E5061" s="24">
        <f t="shared" si="159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>
        <v>0</v>
      </c>
      <c r="S5061" s="32">
        <v>0</v>
      </c>
      <c r="T5061" s="113">
        <v>0</v>
      </c>
      <c r="U5061" s="113">
        <v>0</v>
      </c>
      <c r="V5061" s="31">
        <v>0</v>
      </c>
      <c r="W5061" s="32">
        <v>0</v>
      </c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1709</v>
      </c>
      <c r="B5062" s="111" t="s">
        <v>320</v>
      </c>
      <c r="C5062" s="112" t="s">
        <v>321</v>
      </c>
      <c r="D5062" s="21">
        <f t="shared" si="158"/>
        <v>1357250</v>
      </c>
      <c r="E5062" s="24">
        <f t="shared" si="159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>
        <v>0</v>
      </c>
      <c r="K5062" s="32">
        <v>0</v>
      </c>
      <c r="L5062" s="113">
        <v>213500</v>
      </c>
      <c r="M5062" s="113">
        <v>0</v>
      </c>
      <c r="N5062" s="31">
        <v>145000</v>
      </c>
      <c r="O5062" s="32">
        <v>0</v>
      </c>
      <c r="P5062" s="113">
        <v>580000</v>
      </c>
      <c r="Q5062" s="113">
        <v>0</v>
      </c>
      <c r="R5062" s="31">
        <v>0</v>
      </c>
      <c r="S5062" s="32">
        <v>0</v>
      </c>
      <c r="T5062" s="113">
        <v>273750</v>
      </c>
      <c r="U5062" s="113">
        <v>0</v>
      </c>
      <c r="V5062" s="31">
        <v>0</v>
      </c>
      <c r="W5062" s="32">
        <v>0</v>
      </c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1709</v>
      </c>
      <c r="B5063" s="111" t="s">
        <v>322</v>
      </c>
      <c r="C5063" s="112" t="s">
        <v>323</v>
      </c>
      <c r="D5063" s="21">
        <f t="shared" si="158"/>
        <v>407100</v>
      </c>
      <c r="E5063" s="24">
        <f t="shared" si="159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21700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>
        <v>0</v>
      </c>
      <c r="S5063" s="32">
        <v>0</v>
      </c>
      <c r="T5063" s="113">
        <v>77400</v>
      </c>
      <c r="U5063" s="113">
        <v>0</v>
      </c>
      <c r="V5063" s="31">
        <v>308000</v>
      </c>
      <c r="W5063" s="32">
        <v>0</v>
      </c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1709</v>
      </c>
      <c r="B5064" s="111" t="s">
        <v>324</v>
      </c>
      <c r="C5064" s="112" t="s">
        <v>325</v>
      </c>
      <c r="D5064" s="21">
        <f t="shared" si="158"/>
        <v>778292.05</v>
      </c>
      <c r="E5064" s="24">
        <f t="shared" si="159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>
        <v>0</v>
      </c>
      <c r="S5064" s="32">
        <v>0</v>
      </c>
      <c r="T5064" s="113">
        <v>759000</v>
      </c>
      <c r="U5064" s="113">
        <v>0</v>
      </c>
      <c r="V5064" s="31">
        <v>19292.05</v>
      </c>
      <c r="W5064" s="32">
        <v>0</v>
      </c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1709</v>
      </c>
      <c r="B5065" s="111" t="s">
        <v>326</v>
      </c>
      <c r="C5065" s="112" t="s">
        <v>327</v>
      </c>
      <c r="D5065" s="21">
        <f t="shared" si="158"/>
        <v>0</v>
      </c>
      <c r="E5065" s="24">
        <f t="shared" si="159"/>
        <v>32519.69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>
        <v>0</v>
      </c>
      <c r="S5065" s="32">
        <v>0</v>
      </c>
      <c r="T5065" s="113">
        <v>0</v>
      </c>
      <c r="U5065" s="113">
        <v>0</v>
      </c>
      <c r="V5065" s="31">
        <v>0</v>
      </c>
      <c r="W5065" s="32">
        <v>0</v>
      </c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1709</v>
      </c>
      <c r="B5066" s="111" t="s">
        <v>328</v>
      </c>
      <c r="C5066" s="112" t="s">
        <v>329</v>
      </c>
      <c r="D5066" s="21">
        <f t="shared" si="158"/>
        <v>0</v>
      </c>
      <c r="E5066" s="24">
        <f t="shared" si="159"/>
        <v>337807.52</v>
      </c>
      <c r="F5066" s="104">
        <v>0</v>
      </c>
      <c r="G5066" s="104">
        <v>32519.69</v>
      </c>
      <c r="H5066" s="113">
        <v>0</v>
      </c>
      <c r="I5066" s="113">
        <v>32519.69</v>
      </c>
      <c r="J5066" s="31">
        <v>0</v>
      </c>
      <c r="K5066" s="32">
        <v>32519.69</v>
      </c>
      <c r="L5066" s="113">
        <v>0</v>
      </c>
      <c r="M5066" s="113">
        <v>32519.69</v>
      </c>
      <c r="N5066" s="31">
        <v>0</v>
      </c>
      <c r="O5066" s="32">
        <v>32519.69</v>
      </c>
      <c r="P5066" s="113">
        <v>0</v>
      </c>
      <c r="Q5066" s="113">
        <v>32519.69</v>
      </c>
      <c r="R5066" s="31">
        <v>0</v>
      </c>
      <c r="S5066" s="32">
        <v>32519.69</v>
      </c>
      <c r="T5066" s="113">
        <v>0</v>
      </c>
      <c r="U5066" s="113">
        <v>32519.69</v>
      </c>
      <c r="V5066" s="31">
        <v>0</v>
      </c>
      <c r="W5066" s="32">
        <v>32519.69</v>
      </c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1709</v>
      </c>
      <c r="B5067" s="111" t="s">
        <v>330</v>
      </c>
      <c r="C5067" s="112" t="s">
        <v>331</v>
      </c>
      <c r="D5067" s="21">
        <f t="shared" si="158"/>
        <v>0</v>
      </c>
      <c r="E5067" s="24">
        <f t="shared" si="159"/>
        <v>675737.33000000007</v>
      </c>
      <c r="F5067" s="104">
        <v>0</v>
      </c>
      <c r="G5067" s="104">
        <v>77650</v>
      </c>
      <c r="H5067" s="113">
        <v>0</v>
      </c>
      <c r="I5067" s="113">
        <v>77650</v>
      </c>
      <c r="J5067" s="31">
        <v>0</v>
      </c>
      <c r="K5067" s="32">
        <v>77650</v>
      </c>
      <c r="L5067" s="113">
        <v>0</v>
      </c>
      <c r="M5067" s="113">
        <v>77650</v>
      </c>
      <c r="N5067" s="31">
        <v>0</v>
      </c>
      <c r="O5067" s="32">
        <v>77650</v>
      </c>
      <c r="P5067" s="113">
        <v>0</v>
      </c>
      <c r="Q5067" s="113">
        <v>77650</v>
      </c>
      <c r="R5067" s="31">
        <v>0</v>
      </c>
      <c r="S5067" s="32">
        <v>77650</v>
      </c>
      <c r="T5067" s="113">
        <v>0</v>
      </c>
      <c r="U5067" s="113">
        <v>77650</v>
      </c>
      <c r="V5067" s="31">
        <v>0</v>
      </c>
      <c r="W5067" s="32">
        <v>77650</v>
      </c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1709</v>
      </c>
      <c r="B5068" s="111" t="s">
        <v>332</v>
      </c>
      <c r="C5068" s="112" t="s">
        <v>333</v>
      </c>
      <c r="D5068" s="21">
        <f t="shared" si="158"/>
        <v>0</v>
      </c>
      <c r="E5068" s="24">
        <f t="shared" si="159"/>
        <v>439029.88000000006</v>
      </c>
      <c r="F5068" s="104">
        <v>0</v>
      </c>
      <c r="G5068" s="104">
        <v>54537.33</v>
      </c>
      <c r="H5068" s="113">
        <v>0</v>
      </c>
      <c r="I5068" s="113">
        <v>54537.33</v>
      </c>
      <c r="J5068" s="31">
        <v>0</v>
      </c>
      <c r="K5068" s="32">
        <v>54537.33</v>
      </c>
      <c r="L5068" s="113">
        <v>0</v>
      </c>
      <c r="M5068" s="113">
        <v>54537.33</v>
      </c>
      <c r="N5068" s="31">
        <v>0</v>
      </c>
      <c r="O5068" s="32">
        <v>54537.33</v>
      </c>
      <c r="P5068" s="113">
        <v>0</v>
      </c>
      <c r="Q5068" s="113">
        <v>54537.33</v>
      </c>
      <c r="R5068" s="31">
        <v>0</v>
      </c>
      <c r="S5068" s="32">
        <v>54537.33</v>
      </c>
      <c r="T5068" s="113">
        <v>0</v>
      </c>
      <c r="U5068" s="113">
        <v>54537.33</v>
      </c>
      <c r="V5068" s="31">
        <v>0</v>
      </c>
      <c r="W5068" s="32">
        <v>54537.33</v>
      </c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1709</v>
      </c>
      <c r="B5069" s="111" t="s">
        <v>334</v>
      </c>
      <c r="C5069" s="112" t="s">
        <v>335</v>
      </c>
      <c r="D5069" s="21">
        <f t="shared" si="158"/>
        <v>0</v>
      </c>
      <c r="E5069" s="24">
        <f t="shared" si="159"/>
        <v>23848.92</v>
      </c>
      <c r="F5069" s="104">
        <v>0</v>
      </c>
      <c r="G5069" s="104">
        <v>2731.24</v>
      </c>
      <c r="H5069" s="113">
        <v>0</v>
      </c>
      <c r="I5069" s="113">
        <v>2731.24</v>
      </c>
      <c r="J5069" s="31">
        <v>0</v>
      </c>
      <c r="K5069" s="32">
        <v>2731.24</v>
      </c>
      <c r="L5069" s="113">
        <v>0</v>
      </c>
      <c r="M5069" s="113">
        <v>2731.24</v>
      </c>
      <c r="N5069" s="31">
        <v>0</v>
      </c>
      <c r="O5069" s="32">
        <v>2731.24</v>
      </c>
      <c r="P5069" s="113">
        <v>0</v>
      </c>
      <c r="Q5069" s="113">
        <v>2731.24</v>
      </c>
      <c r="R5069" s="31">
        <v>0</v>
      </c>
      <c r="S5069" s="32">
        <v>2731.24</v>
      </c>
      <c r="T5069" s="113">
        <v>0</v>
      </c>
      <c r="U5069" s="113">
        <v>2731.24</v>
      </c>
      <c r="V5069" s="31">
        <v>0</v>
      </c>
      <c r="W5069" s="32">
        <v>2731.24</v>
      </c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1709</v>
      </c>
      <c r="B5070" s="111" t="s">
        <v>336</v>
      </c>
      <c r="C5070" s="112" t="s">
        <v>337</v>
      </c>
      <c r="D5070" s="21">
        <f t="shared" si="158"/>
        <v>0</v>
      </c>
      <c r="E5070" s="24">
        <f t="shared" si="159"/>
        <v>21683.67</v>
      </c>
      <c r="F5070" s="104">
        <v>0</v>
      </c>
      <c r="G5070" s="104">
        <v>1999</v>
      </c>
      <c r="H5070" s="113">
        <v>0</v>
      </c>
      <c r="I5070" s="113">
        <v>1999</v>
      </c>
      <c r="J5070" s="31">
        <v>0</v>
      </c>
      <c r="K5070" s="32">
        <v>1999</v>
      </c>
      <c r="L5070" s="113">
        <v>0</v>
      </c>
      <c r="M5070" s="113">
        <v>1999</v>
      </c>
      <c r="N5070" s="31">
        <v>0</v>
      </c>
      <c r="O5070" s="32">
        <v>1999</v>
      </c>
      <c r="P5070" s="113">
        <v>0</v>
      </c>
      <c r="Q5070" s="113">
        <v>1999</v>
      </c>
      <c r="R5070" s="31">
        <v>0</v>
      </c>
      <c r="S5070" s="32">
        <v>1999</v>
      </c>
      <c r="T5070" s="113">
        <v>0</v>
      </c>
      <c r="U5070" s="113">
        <v>1999</v>
      </c>
      <c r="V5070" s="31">
        <v>0</v>
      </c>
      <c r="W5070" s="32">
        <v>1999</v>
      </c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1709</v>
      </c>
      <c r="B5071" s="111" t="s">
        <v>338</v>
      </c>
      <c r="C5071" s="112" t="s">
        <v>339</v>
      </c>
      <c r="D5071" s="21">
        <f t="shared" si="158"/>
        <v>0</v>
      </c>
      <c r="E5071" s="24">
        <f t="shared" si="159"/>
        <v>284631.45999999996</v>
      </c>
      <c r="F5071" s="104">
        <v>0</v>
      </c>
      <c r="G5071" s="104">
        <v>5691.67</v>
      </c>
      <c r="H5071" s="113">
        <v>0</v>
      </c>
      <c r="I5071" s="113">
        <v>5691.67</v>
      </c>
      <c r="J5071" s="31">
        <v>0</v>
      </c>
      <c r="K5071" s="32">
        <v>5691.67</v>
      </c>
      <c r="L5071" s="113">
        <v>0</v>
      </c>
      <c r="M5071" s="113">
        <v>5691.67</v>
      </c>
      <c r="N5071" s="31">
        <v>0</v>
      </c>
      <c r="O5071" s="32">
        <v>5691.67</v>
      </c>
      <c r="P5071" s="113">
        <v>0</v>
      </c>
      <c r="Q5071" s="113">
        <v>5691.67</v>
      </c>
      <c r="R5071" s="31">
        <v>0</v>
      </c>
      <c r="S5071" s="32">
        <v>5691.67</v>
      </c>
      <c r="T5071" s="113">
        <v>0</v>
      </c>
      <c r="U5071" s="113">
        <v>5691.67</v>
      </c>
      <c r="V5071" s="31">
        <v>0</v>
      </c>
      <c r="W5071" s="32">
        <v>5691.67</v>
      </c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1709</v>
      </c>
      <c r="B5072" s="111" t="s">
        <v>340</v>
      </c>
      <c r="C5072" s="112" t="s">
        <v>341</v>
      </c>
      <c r="D5072" s="21">
        <f t="shared" si="158"/>
        <v>0</v>
      </c>
      <c r="E5072" s="24">
        <f t="shared" si="159"/>
        <v>1931385.6300000004</v>
      </c>
      <c r="F5072" s="104">
        <v>0</v>
      </c>
      <c r="G5072" s="104">
        <v>239098.1</v>
      </c>
      <c r="H5072" s="113">
        <v>0</v>
      </c>
      <c r="I5072" s="113">
        <v>239098.1</v>
      </c>
      <c r="J5072" s="31">
        <v>0</v>
      </c>
      <c r="K5072" s="32">
        <v>239098.1</v>
      </c>
      <c r="L5072" s="113">
        <v>0</v>
      </c>
      <c r="M5072" s="113">
        <v>239098.1</v>
      </c>
      <c r="N5072" s="31">
        <v>0</v>
      </c>
      <c r="O5072" s="32">
        <v>239098.1</v>
      </c>
      <c r="P5072" s="113">
        <v>0</v>
      </c>
      <c r="Q5072" s="113">
        <v>239098.1</v>
      </c>
      <c r="R5072" s="31">
        <v>0</v>
      </c>
      <c r="S5072" s="32">
        <v>239098.1</v>
      </c>
      <c r="T5072" s="113">
        <v>0</v>
      </c>
      <c r="U5072" s="113">
        <v>239098.1</v>
      </c>
      <c r="V5072" s="31">
        <v>0</v>
      </c>
      <c r="W5072" s="32">
        <v>239098.1</v>
      </c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1709</v>
      </c>
      <c r="B5073" s="111" t="s">
        <v>342</v>
      </c>
      <c r="C5073" s="112" t="s">
        <v>343</v>
      </c>
      <c r="D5073" s="21">
        <f t="shared" si="158"/>
        <v>0</v>
      </c>
      <c r="E5073" s="24">
        <f t="shared" si="159"/>
        <v>165804.42000000004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31">
        <v>0</v>
      </c>
      <c r="K5073" s="32">
        <v>18600.830000000002</v>
      </c>
      <c r="L5073" s="105">
        <v>0</v>
      </c>
      <c r="M5073" s="105">
        <v>18600.830000000002</v>
      </c>
      <c r="N5073" s="106">
        <v>0</v>
      </c>
      <c r="O5073" s="107">
        <v>18600.830000000002</v>
      </c>
      <c r="P5073" s="113">
        <v>0</v>
      </c>
      <c r="Q5073" s="113">
        <v>18600.830000000002</v>
      </c>
      <c r="R5073" s="106">
        <v>0</v>
      </c>
      <c r="S5073" s="107">
        <v>18600.830000000002</v>
      </c>
      <c r="T5073" s="105">
        <v>0</v>
      </c>
      <c r="U5073" s="105">
        <v>18600.830000000002</v>
      </c>
      <c r="V5073" s="106">
        <v>0</v>
      </c>
      <c r="W5073" s="107">
        <v>18600.830000000002</v>
      </c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1709</v>
      </c>
      <c r="B5074" s="111" t="s">
        <v>344</v>
      </c>
      <c r="C5074" s="112" t="s">
        <v>345</v>
      </c>
      <c r="D5074" s="21">
        <f t="shared" si="158"/>
        <v>0</v>
      </c>
      <c r="E5074" s="24">
        <f t="shared" si="159"/>
        <v>135982.24</v>
      </c>
      <c r="F5074" s="104">
        <v>0</v>
      </c>
      <c r="G5074" s="104">
        <v>16997.78</v>
      </c>
      <c r="H5074" s="113">
        <v>0</v>
      </c>
      <c r="I5074" s="113">
        <v>16997.78</v>
      </c>
      <c r="J5074" s="106">
        <v>0</v>
      </c>
      <c r="K5074" s="107">
        <v>16997.78</v>
      </c>
      <c r="L5074" s="113">
        <v>0</v>
      </c>
      <c r="M5074" s="113">
        <v>16997.78</v>
      </c>
      <c r="N5074" s="31">
        <v>0</v>
      </c>
      <c r="O5074" s="32">
        <v>16997.78</v>
      </c>
      <c r="P5074" s="105">
        <v>0</v>
      </c>
      <c r="Q5074" s="105">
        <v>16997.78</v>
      </c>
      <c r="R5074" s="31">
        <v>0</v>
      </c>
      <c r="S5074" s="32">
        <v>16997.78</v>
      </c>
      <c r="T5074" s="113">
        <v>0</v>
      </c>
      <c r="U5074" s="113">
        <v>16997.78</v>
      </c>
      <c r="V5074" s="31">
        <v>0</v>
      </c>
      <c r="W5074" s="32">
        <v>16997.78</v>
      </c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1709</v>
      </c>
      <c r="B5075" s="111" t="s">
        <v>346</v>
      </c>
      <c r="C5075" s="112" t="s">
        <v>347</v>
      </c>
      <c r="D5075" s="21">
        <f t="shared" si="158"/>
        <v>0</v>
      </c>
      <c r="E5075" s="24">
        <f t="shared" si="159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>
        <v>0</v>
      </c>
      <c r="S5075" s="32">
        <v>0</v>
      </c>
      <c r="T5075" s="113">
        <v>0</v>
      </c>
      <c r="U5075" s="113">
        <v>0</v>
      </c>
      <c r="V5075" s="31">
        <v>0</v>
      </c>
      <c r="W5075" s="32">
        <v>0</v>
      </c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1709</v>
      </c>
      <c r="B5076" s="111" t="s">
        <v>348</v>
      </c>
      <c r="C5076" s="112" t="s">
        <v>349</v>
      </c>
      <c r="D5076" s="21">
        <f t="shared" si="158"/>
        <v>0</v>
      </c>
      <c r="E5076" s="24">
        <f t="shared" si="159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1709</v>
      </c>
      <c r="B5077" s="111" t="s">
        <v>350</v>
      </c>
      <c r="C5077" s="112" t="s">
        <v>351</v>
      </c>
      <c r="D5077" s="21">
        <f t="shared" si="158"/>
        <v>0</v>
      </c>
      <c r="E5077" s="24">
        <f t="shared" si="159"/>
        <v>0</v>
      </c>
      <c r="F5077" s="104"/>
      <c r="G5077" s="104"/>
      <c r="H5077" s="105"/>
      <c r="I5077" s="105"/>
      <c r="J5077" s="31"/>
      <c r="K5077" s="32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1709</v>
      </c>
      <c r="B5078" s="111" t="s">
        <v>352</v>
      </c>
      <c r="C5078" s="112" t="s">
        <v>353</v>
      </c>
      <c r="D5078" s="21">
        <f t="shared" si="158"/>
        <v>0</v>
      </c>
      <c r="E5078" s="24">
        <f t="shared" si="159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1709</v>
      </c>
      <c r="B5079" s="111" t="s">
        <v>354</v>
      </c>
      <c r="C5079" s="112" t="s">
        <v>355</v>
      </c>
      <c r="D5079" s="21">
        <f t="shared" si="158"/>
        <v>0</v>
      </c>
      <c r="E5079" s="24">
        <f t="shared" si="159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1709</v>
      </c>
      <c r="B5080" s="111" t="s">
        <v>356</v>
      </c>
      <c r="C5080" s="112" t="s">
        <v>357</v>
      </c>
      <c r="D5080" s="21">
        <f t="shared" si="158"/>
        <v>0</v>
      </c>
      <c r="E5080" s="24">
        <f t="shared" si="159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1709</v>
      </c>
      <c r="B5081" s="111" t="s">
        <v>358</v>
      </c>
      <c r="C5081" s="112" t="s">
        <v>359</v>
      </c>
      <c r="D5081" s="21">
        <f t="shared" si="158"/>
        <v>0</v>
      </c>
      <c r="E5081" s="24">
        <f t="shared" si="159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>
        <v>0</v>
      </c>
      <c r="Q5081" s="105">
        <v>0</v>
      </c>
      <c r="R5081" s="106">
        <v>0</v>
      </c>
      <c r="S5081" s="107">
        <v>0</v>
      </c>
      <c r="T5081" s="105">
        <v>0</v>
      </c>
      <c r="U5081" s="105">
        <v>0</v>
      </c>
      <c r="V5081" s="106">
        <v>0</v>
      </c>
      <c r="W5081" s="107">
        <v>0</v>
      </c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1709</v>
      </c>
      <c r="B5082" s="111" t="s">
        <v>360</v>
      </c>
      <c r="C5082" s="112" t="s">
        <v>361</v>
      </c>
      <c r="D5082" s="21">
        <f t="shared" si="158"/>
        <v>0</v>
      </c>
      <c r="E5082" s="24">
        <f t="shared" si="159"/>
        <v>138.88999999999999</v>
      </c>
      <c r="F5082" s="104"/>
      <c r="G5082" s="104"/>
      <c r="H5082" s="113"/>
      <c r="I5082" s="113"/>
      <c r="J5082" s="106"/>
      <c r="K5082" s="107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1709</v>
      </c>
      <c r="B5083" s="111" t="s">
        <v>362</v>
      </c>
      <c r="C5083" s="112" t="s">
        <v>363</v>
      </c>
      <c r="D5083" s="21">
        <f t="shared" si="158"/>
        <v>0</v>
      </c>
      <c r="E5083" s="24">
        <f t="shared" si="159"/>
        <v>1111.1199999999999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>
        <v>0</v>
      </c>
      <c r="K5083" s="32">
        <v>138.88999999999999</v>
      </c>
      <c r="L5083" s="113">
        <v>0</v>
      </c>
      <c r="M5083" s="113">
        <v>138.88999999999999</v>
      </c>
      <c r="N5083" s="31">
        <v>0</v>
      </c>
      <c r="O5083" s="32">
        <v>138.88999999999999</v>
      </c>
      <c r="P5083" s="113">
        <v>0</v>
      </c>
      <c r="Q5083" s="113">
        <v>138.88999999999999</v>
      </c>
      <c r="R5083" s="31">
        <v>0</v>
      </c>
      <c r="S5083" s="32">
        <v>138.88999999999999</v>
      </c>
      <c r="T5083" s="113">
        <v>0</v>
      </c>
      <c r="U5083" s="113">
        <v>138.88999999999999</v>
      </c>
      <c r="V5083" s="31">
        <v>0</v>
      </c>
      <c r="W5083" s="32">
        <v>138.88999999999999</v>
      </c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1709</v>
      </c>
      <c r="B5084" s="111" t="s">
        <v>364</v>
      </c>
      <c r="C5084" s="112" t="s">
        <v>365</v>
      </c>
      <c r="D5084" s="21">
        <f t="shared" si="158"/>
        <v>0</v>
      </c>
      <c r="E5084" s="24">
        <f t="shared" si="159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1709</v>
      </c>
      <c r="B5085" s="111" t="s">
        <v>366</v>
      </c>
      <c r="C5085" s="112" t="s">
        <v>367</v>
      </c>
      <c r="D5085" s="21">
        <f t="shared" si="158"/>
        <v>0</v>
      </c>
      <c r="E5085" s="24">
        <f t="shared" si="159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1709</v>
      </c>
      <c r="B5086" s="111" t="s">
        <v>368</v>
      </c>
      <c r="C5086" s="112" t="s">
        <v>369</v>
      </c>
      <c r="D5086" s="21">
        <f t="shared" si="158"/>
        <v>0</v>
      </c>
      <c r="E5086" s="24">
        <f t="shared" si="159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1709</v>
      </c>
      <c r="B5087" s="111" t="s">
        <v>370</v>
      </c>
      <c r="C5087" s="112" t="s">
        <v>371</v>
      </c>
      <c r="D5087" s="21">
        <f t="shared" si="158"/>
        <v>0</v>
      </c>
      <c r="E5087" s="24">
        <f t="shared" si="159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1709</v>
      </c>
      <c r="B5088" s="111" t="s">
        <v>372</v>
      </c>
      <c r="C5088" s="112" t="s">
        <v>373</v>
      </c>
      <c r="D5088" s="21">
        <f t="shared" si="158"/>
        <v>0</v>
      </c>
      <c r="E5088" s="24">
        <f t="shared" si="159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1709</v>
      </c>
      <c r="B5089" s="111" t="s">
        <v>374</v>
      </c>
      <c r="C5089" s="112" t="s">
        <v>375</v>
      </c>
      <c r="D5089" s="21">
        <f t="shared" si="158"/>
        <v>0</v>
      </c>
      <c r="E5089" s="24">
        <f t="shared" si="159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1709</v>
      </c>
      <c r="B5090" s="111" t="s">
        <v>376</v>
      </c>
      <c r="C5090" s="112" t="s">
        <v>377</v>
      </c>
      <c r="D5090" s="21">
        <f t="shared" si="158"/>
        <v>0</v>
      </c>
      <c r="E5090" s="24">
        <f t="shared" si="159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1709</v>
      </c>
      <c r="B5091" s="111" t="s">
        <v>378</v>
      </c>
      <c r="C5091" s="112" t="s">
        <v>379</v>
      </c>
      <c r="D5091" s="21">
        <f t="shared" si="158"/>
        <v>0</v>
      </c>
      <c r="E5091" s="24">
        <f t="shared" si="159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1709</v>
      </c>
      <c r="B5092" s="111" t="s">
        <v>380</v>
      </c>
      <c r="C5092" s="112" t="s">
        <v>381</v>
      </c>
      <c r="D5092" s="21">
        <f t="shared" si="158"/>
        <v>0</v>
      </c>
      <c r="E5092" s="24">
        <f t="shared" si="159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1709</v>
      </c>
      <c r="B5093" s="111" t="s">
        <v>382</v>
      </c>
      <c r="C5093" s="112" t="s">
        <v>383</v>
      </c>
      <c r="D5093" s="21">
        <f t="shared" si="158"/>
        <v>0</v>
      </c>
      <c r="E5093" s="24">
        <f t="shared" si="159"/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1709</v>
      </c>
      <c r="B5094" s="111" t="s">
        <v>384</v>
      </c>
      <c r="C5094" s="112" t="s">
        <v>1570</v>
      </c>
      <c r="D5094" s="21">
        <f t="shared" si="158"/>
        <v>0</v>
      </c>
      <c r="E5094" s="24">
        <f t="shared" si="15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1709</v>
      </c>
      <c r="B5095" s="111" t="s">
        <v>386</v>
      </c>
      <c r="C5095" s="112" t="s">
        <v>1664</v>
      </c>
      <c r="D5095" s="21">
        <f t="shared" si="158"/>
        <v>0</v>
      </c>
      <c r="E5095" s="24">
        <f t="shared" si="15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1709</v>
      </c>
      <c r="B5096" s="111" t="s">
        <v>388</v>
      </c>
      <c r="C5096" s="112" t="s">
        <v>1665</v>
      </c>
      <c r="D5096" s="21">
        <f t="shared" si="158"/>
        <v>0</v>
      </c>
      <c r="E5096" s="24">
        <f t="shared" si="15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1709</v>
      </c>
      <c r="B5097" s="111" t="s">
        <v>390</v>
      </c>
      <c r="C5097" s="112" t="s">
        <v>391</v>
      </c>
      <c r="D5097" s="21">
        <f t="shared" si="158"/>
        <v>0</v>
      </c>
      <c r="E5097" s="24">
        <f t="shared" si="15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1709</v>
      </c>
      <c r="B5098" s="111" t="s">
        <v>392</v>
      </c>
      <c r="C5098" s="112" t="s">
        <v>393</v>
      </c>
      <c r="D5098" s="21">
        <f t="shared" si="158"/>
        <v>0</v>
      </c>
      <c r="E5098" s="24">
        <f t="shared" si="159"/>
        <v>0</v>
      </c>
      <c r="F5098" s="104"/>
      <c r="G5098" s="104"/>
      <c r="H5098" s="105"/>
      <c r="I5098" s="105"/>
      <c r="J5098" s="31"/>
      <c r="K5098" s="32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1709</v>
      </c>
      <c r="B5099" s="111" t="s">
        <v>394</v>
      </c>
      <c r="C5099" s="112" t="s">
        <v>395</v>
      </c>
      <c r="D5099" s="21">
        <f t="shared" si="158"/>
        <v>0</v>
      </c>
      <c r="E5099" s="24">
        <f t="shared" si="15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1709</v>
      </c>
      <c r="B5100" s="111" t="s">
        <v>396</v>
      </c>
      <c r="C5100" s="112" t="s">
        <v>397</v>
      </c>
      <c r="D5100" s="21">
        <f t="shared" si="158"/>
        <v>0</v>
      </c>
      <c r="E5100" s="24">
        <f t="shared" si="159"/>
        <v>0</v>
      </c>
      <c r="F5100" s="104"/>
      <c r="G5100" s="104"/>
      <c r="H5100" s="113"/>
      <c r="I5100" s="113"/>
      <c r="J5100" s="106"/>
      <c r="K5100" s="107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1709</v>
      </c>
      <c r="B5101" s="111" t="s">
        <v>398</v>
      </c>
      <c r="C5101" s="112" t="s">
        <v>1571</v>
      </c>
      <c r="D5101" s="21">
        <f t="shared" si="158"/>
        <v>0</v>
      </c>
      <c r="E5101" s="24">
        <f t="shared" si="159"/>
        <v>0</v>
      </c>
      <c r="F5101" s="104"/>
      <c r="G5101" s="104"/>
      <c r="H5101" s="105"/>
      <c r="I5101" s="105"/>
      <c r="J5101" s="31"/>
      <c r="K5101" s="32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1709</v>
      </c>
      <c r="B5102" s="111" t="s">
        <v>400</v>
      </c>
      <c r="C5102" s="112" t="s">
        <v>1666</v>
      </c>
      <c r="D5102" s="21">
        <f t="shared" si="158"/>
        <v>0</v>
      </c>
      <c r="E5102" s="24">
        <f t="shared" si="159"/>
        <v>0</v>
      </c>
      <c r="F5102" s="104"/>
      <c r="G5102" s="104"/>
      <c r="H5102" s="113"/>
      <c r="I5102" s="113"/>
      <c r="J5102" s="106"/>
      <c r="K5102" s="107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1709</v>
      </c>
      <c r="B5103" s="111" t="s">
        <v>402</v>
      </c>
      <c r="C5103" s="112" t="s">
        <v>403</v>
      </c>
      <c r="D5103" s="21">
        <f t="shared" si="158"/>
        <v>0</v>
      </c>
      <c r="E5103" s="24">
        <f t="shared" si="15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1709</v>
      </c>
      <c r="B5104" s="111" t="s">
        <v>404</v>
      </c>
      <c r="C5104" s="112" t="s">
        <v>1572</v>
      </c>
      <c r="D5104" s="21">
        <f t="shared" si="158"/>
        <v>0</v>
      </c>
      <c r="E5104" s="24">
        <f t="shared" si="15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1709</v>
      </c>
      <c r="B5105" s="111" t="s">
        <v>406</v>
      </c>
      <c r="C5105" s="112" t="s">
        <v>1573</v>
      </c>
      <c r="D5105" s="21">
        <f t="shared" si="158"/>
        <v>0</v>
      </c>
      <c r="E5105" s="24">
        <f t="shared" si="159"/>
        <v>0</v>
      </c>
      <c r="F5105" s="104"/>
      <c r="G5105" s="104"/>
      <c r="H5105" s="105"/>
      <c r="I5105" s="105"/>
      <c r="J5105" s="31"/>
      <c r="K5105" s="32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1709</v>
      </c>
      <c r="B5106" s="111" t="s">
        <v>408</v>
      </c>
      <c r="C5106" s="112" t="s">
        <v>1574</v>
      </c>
      <c r="D5106" s="21">
        <f t="shared" si="158"/>
        <v>0</v>
      </c>
      <c r="E5106" s="24">
        <f t="shared" si="15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1709</v>
      </c>
      <c r="B5107" s="111" t="s">
        <v>410</v>
      </c>
      <c r="C5107" s="112" t="s">
        <v>1575</v>
      </c>
      <c r="D5107" s="21">
        <f t="shared" si="158"/>
        <v>572480.75</v>
      </c>
      <c r="E5107" s="24">
        <f t="shared" si="159"/>
        <v>435531.7</v>
      </c>
      <c r="F5107" s="104"/>
      <c r="G5107" s="104"/>
      <c r="H5107" s="113"/>
      <c r="I5107" s="113"/>
      <c r="J5107" s="106"/>
      <c r="K5107" s="107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1709</v>
      </c>
      <c r="B5108" s="111" t="s">
        <v>412</v>
      </c>
      <c r="C5108" s="112" t="s">
        <v>413</v>
      </c>
      <c r="D5108" s="21">
        <f t="shared" si="158"/>
        <v>6901125.4499999993</v>
      </c>
      <c r="E5108" s="24">
        <f t="shared" si="159"/>
        <v>8067207.2700000005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>
        <v>572480.75</v>
      </c>
      <c r="K5108" s="32">
        <v>435531.7</v>
      </c>
      <c r="L5108" s="113">
        <v>1542751.35</v>
      </c>
      <c r="M5108" s="113">
        <v>1370665.52</v>
      </c>
      <c r="N5108" s="31">
        <v>842751.35</v>
      </c>
      <c r="O5108" s="32">
        <v>691731.9</v>
      </c>
      <c r="P5108" s="113">
        <v>542751.35</v>
      </c>
      <c r="Q5108" s="113">
        <v>849518.15</v>
      </c>
      <c r="R5108" s="31">
        <v>842751.35</v>
      </c>
      <c r="S5108" s="32">
        <v>550857.37</v>
      </c>
      <c r="T5108" s="113">
        <v>842751.35</v>
      </c>
      <c r="U5108" s="113">
        <v>1053116.4099999999</v>
      </c>
      <c r="V5108" s="31">
        <v>542751.35</v>
      </c>
      <c r="W5108" s="32">
        <v>1322736.01</v>
      </c>
      <c r="X5108" s="113"/>
      <c r="Y5108" s="113"/>
      <c r="Z5108" s="31"/>
      <c r="AA5108" s="32"/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1709</v>
      </c>
      <c r="B5109" s="111" t="s">
        <v>414</v>
      </c>
      <c r="C5109" s="112" t="s">
        <v>415</v>
      </c>
      <c r="D5109" s="21">
        <f t="shared" si="158"/>
        <v>2285333.4699999997</v>
      </c>
      <c r="E5109" s="24">
        <f t="shared" si="159"/>
        <v>2633672.9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>
        <v>225786</v>
      </c>
      <c r="K5109" s="32">
        <v>335636.7</v>
      </c>
      <c r="L5109" s="113">
        <v>124758.21</v>
      </c>
      <c r="M5109" s="113">
        <v>352689</v>
      </c>
      <c r="N5109" s="31">
        <v>124758.21</v>
      </c>
      <c r="O5109" s="32">
        <v>225543</v>
      </c>
      <c r="P5109" s="113">
        <v>124758.21</v>
      </c>
      <c r="Q5109" s="113">
        <v>556441.1</v>
      </c>
      <c r="R5109" s="31">
        <v>124758.21</v>
      </c>
      <c r="S5109" s="32">
        <v>63688.5</v>
      </c>
      <c r="T5109" s="113">
        <v>974758.21</v>
      </c>
      <c r="U5109" s="113">
        <v>460032</v>
      </c>
      <c r="V5109" s="31">
        <v>224758.21</v>
      </c>
      <c r="W5109" s="32">
        <v>339941.3</v>
      </c>
      <c r="X5109" s="113"/>
      <c r="Y5109" s="113"/>
      <c r="Z5109" s="31"/>
      <c r="AA5109" s="32"/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1709</v>
      </c>
      <c r="B5110" s="111" t="s">
        <v>416</v>
      </c>
      <c r="C5110" s="112" t="s">
        <v>417</v>
      </c>
      <c r="D5110" s="21">
        <f t="shared" si="158"/>
        <v>2353799</v>
      </c>
      <c r="E5110" s="24">
        <f t="shared" si="159"/>
        <v>3238589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>
        <v>236240</v>
      </c>
      <c r="K5110" s="32">
        <v>407095</v>
      </c>
      <c r="L5110" s="113">
        <v>213427</v>
      </c>
      <c r="M5110" s="113">
        <v>348248</v>
      </c>
      <c r="N5110" s="31">
        <v>213427</v>
      </c>
      <c r="O5110" s="32">
        <v>140400</v>
      </c>
      <c r="P5110" s="113">
        <v>213427</v>
      </c>
      <c r="Q5110" s="113">
        <v>555320</v>
      </c>
      <c r="R5110" s="31">
        <v>213427</v>
      </c>
      <c r="S5110" s="32">
        <v>140400</v>
      </c>
      <c r="T5110" s="113">
        <v>713427</v>
      </c>
      <c r="U5110" s="113">
        <v>348248</v>
      </c>
      <c r="V5110" s="31">
        <v>213427</v>
      </c>
      <c r="W5110" s="32">
        <v>502880</v>
      </c>
      <c r="X5110" s="113"/>
      <c r="Y5110" s="113"/>
      <c r="Z5110" s="31"/>
      <c r="AA5110" s="32"/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1709</v>
      </c>
      <c r="B5111" s="111" t="s">
        <v>418</v>
      </c>
      <c r="C5111" s="112" t="s">
        <v>419</v>
      </c>
      <c r="D5111" s="21">
        <f t="shared" si="158"/>
        <v>2932674.71</v>
      </c>
      <c r="E5111" s="24">
        <f t="shared" si="159"/>
        <v>3219190.68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31">
        <v>123570</v>
      </c>
      <c r="K5111" s="32">
        <v>240939</v>
      </c>
      <c r="L5111" s="105">
        <v>248698</v>
      </c>
      <c r="M5111" s="105">
        <v>461614</v>
      </c>
      <c r="N5111" s="106">
        <v>248698</v>
      </c>
      <c r="O5111" s="107">
        <v>461614</v>
      </c>
      <c r="P5111" s="113">
        <v>248698</v>
      </c>
      <c r="Q5111" s="113">
        <v>311936</v>
      </c>
      <c r="R5111" s="106">
        <v>248698</v>
      </c>
      <c r="S5111" s="107">
        <v>461614</v>
      </c>
      <c r="T5111" s="105">
        <v>958642.85</v>
      </c>
      <c r="U5111" s="105">
        <v>461614</v>
      </c>
      <c r="V5111" s="106">
        <v>486752.86</v>
      </c>
      <c r="W5111" s="107">
        <v>305242</v>
      </c>
      <c r="X5111" s="105"/>
      <c r="Y5111" s="105"/>
      <c r="Z5111" s="106"/>
      <c r="AA5111" s="107"/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1709</v>
      </c>
      <c r="B5112" s="111" t="s">
        <v>420</v>
      </c>
      <c r="C5112" s="112" t="s">
        <v>421</v>
      </c>
      <c r="D5112" s="21">
        <f t="shared" si="158"/>
        <v>1285918.5900000001</v>
      </c>
      <c r="E5112" s="24">
        <f t="shared" si="159"/>
        <v>1430364.0599999998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>
        <v>120219</v>
      </c>
      <c r="K5112" s="107">
        <v>37583.68</v>
      </c>
      <c r="L5112" s="105">
        <v>72349.210000000006</v>
      </c>
      <c r="M5112" s="105">
        <v>210047.58</v>
      </c>
      <c r="N5112" s="106">
        <v>72349.210000000006</v>
      </c>
      <c r="O5112" s="107">
        <v>210047.58</v>
      </c>
      <c r="P5112" s="105">
        <v>72349.210000000006</v>
      </c>
      <c r="Q5112" s="105">
        <v>247624.58</v>
      </c>
      <c r="R5112" s="106">
        <v>72349.210000000006</v>
      </c>
      <c r="S5112" s="107">
        <v>210047.58</v>
      </c>
      <c r="T5112" s="105">
        <v>217526.29</v>
      </c>
      <c r="U5112" s="105">
        <v>210047.58</v>
      </c>
      <c r="V5112" s="106">
        <v>586427.25</v>
      </c>
      <c r="W5112" s="107">
        <v>76917.899999999994</v>
      </c>
      <c r="X5112" s="105"/>
      <c r="Y5112" s="105"/>
      <c r="Z5112" s="106"/>
      <c r="AA5112" s="107"/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1709</v>
      </c>
      <c r="B5113" s="111" t="s">
        <v>422</v>
      </c>
      <c r="C5113" s="112" t="s">
        <v>423</v>
      </c>
      <c r="D5113" s="21">
        <f t="shared" si="158"/>
        <v>1657480.05</v>
      </c>
      <c r="E5113" s="24">
        <f t="shared" si="159"/>
        <v>1886642.05</v>
      </c>
      <c r="F5113" s="104">
        <v>0</v>
      </c>
      <c r="G5113" s="104">
        <v>5500</v>
      </c>
      <c r="H5113" s="105">
        <v>95000</v>
      </c>
      <c r="I5113" s="105">
        <v>145000</v>
      </c>
      <c r="J5113" s="106">
        <v>0</v>
      </c>
      <c r="K5113" s="107">
        <v>18000</v>
      </c>
      <c r="L5113" s="105">
        <v>125460</v>
      </c>
      <c r="M5113" s="105">
        <v>235200</v>
      </c>
      <c r="N5113" s="106">
        <v>95000</v>
      </c>
      <c r="O5113" s="107">
        <v>145000</v>
      </c>
      <c r="P5113" s="105">
        <v>0</v>
      </c>
      <c r="Q5113" s="105">
        <v>580000</v>
      </c>
      <c r="R5113" s="106">
        <v>125000</v>
      </c>
      <c r="S5113" s="107">
        <v>0</v>
      </c>
      <c r="T5113" s="105">
        <v>458600</v>
      </c>
      <c r="U5113" s="105">
        <v>351150</v>
      </c>
      <c r="V5113" s="106">
        <v>758420.05</v>
      </c>
      <c r="W5113" s="107">
        <v>424792.05</v>
      </c>
      <c r="X5113" s="105"/>
      <c r="Y5113" s="105"/>
      <c r="Z5113" s="106"/>
      <c r="AA5113" s="107"/>
      <c r="AB5113" s="105"/>
      <c r="AC5113" s="105"/>
      <c r="AD5113" s="33"/>
      <c r="AF5113" s="19" t="s">
        <v>1699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1709</v>
      </c>
      <c r="B5114" s="111" t="s">
        <v>424</v>
      </c>
      <c r="C5114" s="112" t="s">
        <v>425</v>
      </c>
      <c r="D5114" s="21">
        <f t="shared" si="158"/>
        <v>0</v>
      </c>
      <c r="E5114" s="24">
        <f t="shared" si="15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1699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1709</v>
      </c>
      <c r="B5115" s="111" t="s">
        <v>426</v>
      </c>
      <c r="C5115" s="112" t="s">
        <v>427</v>
      </c>
      <c r="D5115" s="21">
        <f t="shared" si="158"/>
        <v>0</v>
      </c>
      <c r="E5115" s="24">
        <f t="shared" si="15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1709</v>
      </c>
      <c r="B5116" s="111" t="s">
        <v>428</v>
      </c>
      <c r="C5116" s="112" t="s">
        <v>429</v>
      </c>
      <c r="D5116" s="21">
        <f t="shared" si="158"/>
        <v>0</v>
      </c>
      <c r="E5116" s="24">
        <f t="shared" si="15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1709</v>
      </c>
      <c r="B5117" s="111" t="s">
        <v>430</v>
      </c>
      <c r="C5117" s="112" t="s">
        <v>431</v>
      </c>
      <c r="D5117" s="21">
        <f t="shared" si="158"/>
        <v>34460</v>
      </c>
      <c r="E5117" s="24">
        <f t="shared" si="159"/>
        <v>24580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1709</v>
      </c>
      <c r="B5118" s="111" t="s">
        <v>432</v>
      </c>
      <c r="C5118" s="112" t="s">
        <v>433</v>
      </c>
      <c r="D5118" s="21">
        <f t="shared" si="158"/>
        <v>375724</v>
      </c>
      <c r="E5118" s="24">
        <f t="shared" si="159"/>
        <v>498634.89999999997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>
        <v>34460</v>
      </c>
      <c r="K5118" s="107">
        <v>24580</v>
      </c>
      <c r="L5118" s="105">
        <v>48752</v>
      </c>
      <c r="M5118" s="105">
        <v>50099.91</v>
      </c>
      <c r="N5118" s="106">
        <v>48752</v>
      </c>
      <c r="O5118" s="107">
        <v>113644.21</v>
      </c>
      <c r="P5118" s="105">
        <v>48752</v>
      </c>
      <c r="Q5118" s="105">
        <v>18990</v>
      </c>
      <c r="R5118" s="106">
        <v>48752</v>
      </c>
      <c r="S5118" s="107">
        <v>36620.980000000003</v>
      </c>
      <c r="T5118" s="105">
        <v>48752</v>
      </c>
      <c r="U5118" s="105">
        <v>50099.91</v>
      </c>
      <c r="V5118" s="106">
        <v>48752</v>
      </c>
      <c r="W5118" s="107">
        <v>49207.67</v>
      </c>
      <c r="X5118" s="105"/>
      <c r="Y5118" s="105"/>
      <c r="Z5118" s="106"/>
      <c r="AA5118" s="107"/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1709</v>
      </c>
      <c r="B5119" s="111" t="s">
        <v>434</v>
      </c>
      <c r="C5119" s="112" t="s">
        <v>435</v>
      </c>
      <c r="D5119" s="21">
        <f t="shared" si="158"/>
        <v>0</v>
      </c>
      <c r="E5119" s="24">
        <f t="shared" si="15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1709</v>
      </c>
      <c r="B5120" s="111" t="s">
        <v>436</v>
      </c>
      <c r="C5120" s="112" t="s">
        <v>437</v>
      </c>
      <c r="D5120" s="21">
        <f t="shared" si="158"/>
        <v>0</v>
      </c>
      <c r="E5120" s="24">
        <f t="shared" si="15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1709</v>
      </c>
      <c r="B5121" s="111" t="s">
        <v>438</v>
      </c>
      <c r="C5121" s="112" t="s">
        <v>1576</v>
      </c>
      <c r="D5121" s="21">
        <f t="shared" si="158"/>
        <v>0</v>
      </c>
      <c r="E5121" s="24">
        <f t="shared" si="159"/>
        <v>51352.5</v>
      </c>
      <c r="F5121" s="104">
        <v>0</v>
      </c>
      <c r="G5121" s="104">
        <v>0</v>
      </c>
      <c r="H5121" s="113">
        <v>0</v>
      </c>
      <c r="I5121" s="113">
        <v>5380</v>
      </c>
      <c r="J5121" s="106">
        <v>0</v>
      </c>
      <c r="K5121" s="107">
        <v>0</v>
      </c>
      <c r="L5121" s="113">
        <v>0</v>
      </c>
      <c r="M5121" s="113">
        <v>5380</v>
      </c>
      <c r="N5121" s="31">
        <v>0</v>
      </c>
      <c r="O5121" s="32">
        <v>7490</v>
      </c>
      <c r="P5121" s="105">
        <v>0</v>
      </c>
      <c r="Q5121" s="105">
        <v>5380</v>
      </c>
      <c r="R5121" s="31">
        <v>0</v>
      </c>
      <c r="S5121" s="32">
        <v>7490</v>
      </c>
      <c r="T5121" s="113">
        <v>0</v>
      </c>
      <c r="U5121" s="113">
        <v>5380</v>
      </c>
      <c r="V5121" s="31">
        <v>0</v>
      </c>
      <c r="W5121" s="32">
        <v>14852.5</v>
      </c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1709</v>
      </c>
      <c r="B5122" s="111" t="s">
        <v>439</v>
      </c>
      <c r="C5122" s="112" t="s">
        <v>1577</v>
      </c>
      <c r="D5122" s="21">
        <f t="shared" si="158"/>
        <v>0</v>
      </c>
      <c r="E5122" s="24">
        <f t="shared" si="15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1709</v>
      </c>
      <c r="B5123" s="111" t="s">
        <v>440</v>
      </c>
      <c r="C5123" s="112" t="s">
        <v>441</v>
      </c>
      <c r="D5123" s="21">
        <f t="shared" ref="D5123:D5186" si="160">F5123+H5123+J5124+L5123+N5123+P5123+R5123+T5123+V5123+X5123+Z5123+AB5123</f>
        <v>0</v>
      </c>
      <c r="E5123" s="24">
        <f t="shared" ref="E5123:E5186" si="161">G5123+I5123+K5124+M5123+O5123+Q5123+S5123+U5123+W5123+Y5123+AA5123+AC5123</f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1709</v>
      </c>
      <c r="B5124" s="111" t="s">
        <v>442</v>
      </c>
      <c r="C5124" s="112" t="s">
        <v>443</v>
      </c>
      <c r="D5124" s="21">
        <f t="shared" si="160"/>
        <v>0</v>
      </c>
      <c r="E5124" s="24">
        <f t="shared" si="161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1709</v>
      </c>
      <c r="B5125" s="111" t="s">
        <v>1578</v>
      </c>
      <c r="C5125" s="112" t="s">
        <v>1579</v>
      </c>
      <c r="D5125" s="21">
        <f t="shared" si="160"/>
        <v>0</v>
      </c>
      <c r="E5125" s="24">
        <f t="shared" si="161"/>
        <v>0</v>
      </c>
      <c r="F5125" s="104"/>
      <c r="G5125" s="104"/>
      <c r="H5125" s="105"/>
      <c r="I5125" s="105"/>
      <c r="J5125" s="31"/>
      <c r="K5125" s="32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1709</v>
      </c>
      <c r="B5126" s="111" t="s">
        <v>444</v>
      </c>
      <c r="C5126" s="112" t="s">
        <v>445</v>
      </c>
      <c r="D5126" s="21">
        <f t="shared" si="160"/>
        <v>0</v>
      </c>
      <c r="E5126" s="24">
        <f t="shared" si="161"/>
        <v>759000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>
        <v>0</v>
      </c>
      <c r="U5126" s="105">
        <v>759000</v>
      </c>
      <c r="V5126" s="106">
        <v>0</v>
      </c>
      <c r="W5126" s="107">
        <v>0</v>
      </c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1709</v>
      </c>
      <c r="B5127" s="111" t="s">
        <v>446</v>
      </c>
      <c r="C5127" s="112" t="s">
        <v>447</v>
      </c>
      <c r="D5127" s="21">
        <f t="shared" si="160"/>
        <v>0</v>
      </c>
      <c r="E5127" s="24">
        <f t="shared" si="161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1709</v>
      </c>
      <c r="B5128" s="111" t="s">
        <v>448</v>
      </c>
      <c r="C5128" s="112" t="s">
        <v>449</v>
      </c>
      <c r="D5128" s="21">
        <f t="shared" si="160"/>
        <v>0</v>
      </c>
      <c r="E5128" s="24">
        <f t="shared" si="161"/>
        <v>0</v>
      </c>
      <c r="F5128" s="104"/>
      <c r="G5128" s="104"/>
      <c r="H5128" s="113"/>
      <c r="I5128" s="113"/>
      <c r="J5128" s="106"/>
      <c r="K5128" s="107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1709</v>
      </c>
      <c r="B5129" s="111" t="s">
        <v>450</v>
      </c>
      <c r="C5129" s="112" t="s">
        <v>1580</v>
      </c>
      <c r="D5129" s="21">
        <f t="shared" si="160"/>
        <v>0</v>
      </c>
      <c r="E5129" s="24">
        <f t="shared" si="161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1709</v>
      </c>
      <c r="B5130" s="111" t="s">
        <v>452</v>
      </c>
      <c r="C5130" s="112" t="s">
        <v>453</v>
      </c>
      <c r="D5130" s="21">
        <f t="shared" si="160"/>
        <v>0</v>
      </c>
      <c r="E5130" s="24">
        <f t="shared" si="161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1709</v>
      </c>
      <c r="B5131" s="111" t="s">
        <v>454</v>
      </c>
      <c r="C5131" s="112" t="s">
        <v>1581</v>
      </c>
      <c r="D5131" s="21">
        <f t="shared" si="160"/>
        <v>0</v>
      </c>
      <c r="E5131" s="24">
        <f t="shared" si="161"/>
        <v>0</v>
      </c>
      <c r="F5131" s="104"/>
      <c r="G5131" s="104"/>
      <c r="H5131" s="105"/>
      <c r="I5131" s="105"/>
      <c r="J5131" s="31"/>
      <c r="K5131" s="32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1709</v>
      </c>
      <c r="B5132" s="111" t="s">
        <v>456</v>
      </c>
      <c r="C5132" s="112" t="s">
        <v>1582</v>
      </c>
      <c r="D5132" s="21">
        <f t="shared" si="160"/>
        <v>0</v>
      </c>
      <c r="E5132" s="24">
        <f t="shared" si="161"/>
        <v>0</v>
      </c>
      <c r="F5132" s="104"/>
      <c r="G5132" s="104"/>
      <c r="H5132" s="113"/>
      <c r="I5132" s="113"/>
      <c r="J5132" s="106"/>
      <c r="K5132" s="107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1709</v>
      </c>
      <c r="B5133" s="111" t="s">
        <v>458</v>
      </c>
      <c r="C5133" s="112" t="s">
        <v>459</v>
      </c>
      <c r="D5133" s="21">
        <f t="shared" si="160"/>
        <v>0</v>
      </c>
      <c r="E5133" s="24">
        <f t="shared" si="161"/>
        <v>0</v>
      </c>
      <c r="F5133" s="104"/>
      <c r="G5133" s="104"/>
      <c r="H5133" s="105"/>
      <c r="I5133" s="105"/>
      <c r="J5133" s="31"/>
      <c r="K5133" s="32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1709</v>
      </c>
      <c r="B5134" s="111" t="s">
        <v>460</v>
      </c>
      <c r="C5134" s="112" t="s">
        <v>461</v>
      </c>
      <c r="D5134" s="21">
        <f t="shared" si="160"/>
        <v>0</v>
      </c>
      <c r="E5134" s="24">
        <f t="shared" si="161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1709</v>
      </c>
      <c r="B5135" s="111" t="s">
        <v>462</v>
      </c>
      <c r="C5135" s="112" t="s">
        <v>463</v>
      </c>
      <c r="D5135" s="21">
        <f t="shared" si="160"/>
        <v>0</v>
      </c>
      <c r="E5135" s="24">
        <f t="shared" si="161"/>
        <v>0</v>
      </c>
      <c r="F5135" s="104"/>
      <c r="G5135" s="104"/>
      <c r="H5135" s="113"/>
      <c r="I5135" s="113"/>
      <c r="J5135" s="106"/>
      <c r="K5135" s="107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1709</v>
      </c>
      <c r="B5136" s="111" t="s">
        <v>464</v>
      </c>
      <c r="C5136" s="112" t="s">
        <v>465</v>
      </c>
      <c r="D5136" s="21">
        <f t="shared" si="160"/>
        <v>0</v>
      </c>
      <c r="E5136" s="24">
        <f t="shared" si="161"/>
        <v>0</v>
      </c>
      <c r="F5136" s="104"/>
      <c r="G5136" s="104"/>
      <c r="H5136" s="105"/>
      <c r="I5136" s="105"/>
      <c r="J5136" s="31"/>
      <c r="K5136" s="32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1709</v>
      </c>
      <c r="B5137" s="111" t="s">
        <v>466</v>
      </c>
      <c r="C5137" s="112" t="s">
        <v>467</v>
      </c>
      <c r="D5137" s="21">
        <f t="shared" si="160"/>
        <v>0</v>
      </c>
      <c r="E5137" s="24">
        <f t="shared" si="161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1709</v>
      </c>
      <c r="B5138" s="111" t="s">
        <v>468</v>
      </c>
      <c r="C5138" s="112" t="s">
        <v>469</v>
      </c>
      <c r="D5138" s="21">
        <f t="shared" si="160"/>
        <v>0</v>
      </c>
      <c r="E5138" s="24">
        <f t="shared" si="161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1709</v>
      </c>
      <c r="B5139" s="111" t="s">
        <v>470</v>
      </c>
      <c r="C5139" s="112" t="s">
        <v>471</v>
      </c>
      <c r="D5139" s="21">
        <f t="shared" si="160"/>
        <v>0</v>
      </c>
      <c r="E5139" s="24">
        <f t="shared" si="161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1709</v>
      </c>
      <c r="B5140" s="111" t="s">
        <v>472</v>
      </c>
      <c r="C5140" s="112" t="s">
        <v>473</v>
      </c>
      <c r="D5140" s="21">
        <f t="shared" si="160"/>
        <v>0</v>
      </c>
      <c r="E5140" s="24">
        <f t="shared" si="161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1709</v>
      </c>
      <c r="B5141" s="111" t="s">
        <v>474</v>
      </c>
      <c r="C5141" s="112" t="s">
        <v>475</v>
      </c>
      <c r="D5141" s="21">
        <f t="shared" si="160"/>
        <v>222115</v>
      </c>
      <c r="E5141" s="24">
        <f t="shared" si="161"/>
        <v>273315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1709</v>
      </c>
      <c r="B5142" s="111" t="s">
        <v>476</v>
      </c>
      <c r="C5142" s="112" t="s">
        <v>477</v>
      </c>
      <c r="D5142" s="21">
        <f t="shared" si="160"/>
        <v>1963225</v>
      </c>
      <c r="E5142" s="24">
        <f t="shared" si="161"/>
        <v>1852175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>
        <v>222115</v>
      </c>
      <c r="K5142" s="107">
        <v>273315</v>
      </c>
      <c r="L5142" s="105">
        <v>273315</v>
      </c>
      <c r="M5142" s="105">
        <v>276170</v>
      </c>
      <c r="N5142" s="106">
        <v>276170</v>
      </c>
      <c r="O5142" s="107">
        <v>222115</v>
      </c>
      <c r="P5142" s="105">
        <v>222115</v>
      </c>
      <c r="Q5142" s="105">
        <v>235960</v>
      </c>
      <c r="R5142" s="106">
        <v>235960</v>
      </c>
      <c r="S5142" s="107">
        <v>222115</v>
      </c>
      <c r="T5142" s="105">
        <v>222115</v>
      </c>
      <c r="U5142" s="105">
        <v>276170</v>
      </c>
      <c r="V5142" s="106">
        <v>276170</v>
      </c>
      <c r="W5142" s="107">
        <v>172935</v>
      </c>
      <c r="X5142" s="105"/>
      <c r="Y5142" s="105"/>
      <c r="Z5142" s="106"/>
      <c r="AA5142" s="107"/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1709</v>
      </c>
      <c r="B5143" s="111" t="s">
        <v>478</v>
      </c>
      <c r="C5143" s="112" t="s">
        <v>479</v>
      </c>
      <c r="D5143" s="21">
        <f t="shared" si="160"/>
        <v>0</v>
      </c>
      <c r="E5143" s="24">
        <f t="shared" si="161"/>
        <v>0</v>
      </c>
      <c r="F5143" s="104"/>
      <c r="G5143" s="104"/>
      <c r="H5143" s="113"/>
      <c r="I5143" s="113"/>
      <c r="J5143" s="106"/>
      <c r="K5143" s="107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1709</v>
      </c>
      <c r="B5144" s="111" t="s">
        <v>480</v>
      </c>
      <c r="C5144" s="112" t="s">
        <v>481</v>
      </c>
      <c r="D5144" s="21">
        <f t="shared" si="160"/>
        <v>0</v>
      </c>
      <c r="E5144" s="24">
        <f t="shared" si="161"/>
        <v>0</v>
      </c>
      <c r="F5144" s="104"/>
      <c r="G5144" s="104"/>
      <c r="H5144" s="105"/>
      <c r="I5144" s="105"/>
      <c r="J5144" s="31"/>
      <c r="K5144" s="32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1709</v>
      </c>
      <c r="B5145" s="111" t="s">
        <v>482</v>
      </c>
      <c r="C5145" s="112" t="s">
        <v>483</v>
      </c>
      <c r="D5145" s="21">
        <f t="shared" si="160"/>
        <v>80000</v>
      </c>
      <c r="E5145" s="24">
        <f t="shared" si="161"/>
        <v>80000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1709</v>
      </c>
      <c r="B5146" s="111" t="s">
        <v>484</v>
      </c>
      <c r="C5146" s="112" t="s">
        <v>485</v>
      </c>
      <c r="D5146" s="21">
        <f t="shared" si="160"/>
        <v>1274510</v>
      </c>
      <c r="E5146" s="24">
        <f t="shared" si="161"/>
        <v>1303050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>
        <v>80000</v>
      </c>
      <c r="K5146" s="107">
        <v>80000</v>
      </c>
      <c r="L5146" s="105">
        <v>80000</v>
      </c>
      <c r="M5146" s="105">
        <v>80000</v>
      </c>
      <c r="N5146" s="106">
        <v>80000</v>
      </c>
      <c r="O5146" s="107">
        <v>80000</v>
      </c>
      <c r="P5146" s="105">
        <v>80000</v>
      </c>
      <c r="Q5146" s="105">
        <v>80000</v>
      </c>
      <c r="R5146" s="106">
        <v>80000</v>
      </c>
      <c r="S5146" s="107">
        <v>80000</v>
      </c>
      <c r="T5146" s="105">
        <v>80000</v>
      </c>
      <c r="U5146" s="105">
        <v>80000</v>
      </c>
      <c r="V5146" s="106">
        <v>80000</v>
      </c>
      <c r="W5146" s="107">
        <v>80000</v>
      </c>
      <c r="X5146" s="105"/>
      <c r="Y5146" s="105"/>
      <c r="Z5146" s="106"/>
      <c r="AA5146" s="107"/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1709</v>
      </c>
      <c r="B5147" s="111" t="s">
        <v>486</v>
      </c>
      <c r="C5147" s="112" t="s">
        <v>1583</v>
      </c>
      <c r="D5147" s="21">
        <f t="shared" si="160"/>
        <v>5265090</v>
      </c>
      <c r="E5147" s="24">
        <f t="shared" si="161"/>
        <v>5226985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>
        <v>644510</v>
      </c>
      <c r="K5147" s="107">
        <v>663050</v>
      </c>
      <c r="L5147" s="105">
        <v>663050</v>
      </c>
      <c r="M5147" s="105">
        <v>678120</v>
      </c>
      <c r="N5147" s="106">
        <v>678120</v>
      </c>
      <c r="O5147" s="107">
        <v>644510</v>
      </c>
      <c r="P5147" s="105">
        <v>644510</v>
      </c>
      <c r="Q5147" s="105">
        <v>646905</v>
      </c>
      <c r="R5147" s="106">
        <v>646905</v>
      </c>
      <c r="S5147" s="107">
        <v>644510</v>
      </c>
      <c r="T5147" s="105">
        <v>644510</v>
      </c>
      <c r="U5147" s="105">
        <v>678120</v>
      </c>
      <c r="V5147" s="106">
        <v>678120</v>
      </c>
      <c r="W5147" s="107">
        <v>627260</v>
      </c>
      <c r="X5147" s="105"/>
      <c r="Y5147" s="105"/>
      <c r="Z5147" s="106"/>
      <c r="AA5147" s="107"/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1709</v>
      </c>
      <c r="B5148" s="111" t="s">
        <v>488</v>
      </c>
      <c r="C5148" s="112" t="s">
        <v>489</v>
      </c>
      <c r="D5148" s="21">
        <f t="shared" si="160"/>
        <v>14500</v>
      </c>
      <c r="E5148" s="24">
        <f t="shared" si="161"/>
        <v>14500</v>
      </c>
      <c r="F5148" s="104"/>
      <c r="G5148" s="104"/>
      <c r="H5148" s="113"/>
      <c r="I5148" s="113"/>
      <c r="J5148" s="106"/>
      <c r="K5148" s="107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1709</v>
      </c>
      <c r="B5149" s="111" t="s">
        <v>490</v>
      </c>
      <c r="C5149" s="112" t="s">
        <v>1584</v>
      </c>
      <c r="D5149" s="21">
        <f t="shared" si="160"/>
        <v>84500</v>
      </c>
      <c r="E5149" s="24">
        <f t="shared" si="161"/>
        <v>74500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>
        <v>14500</v>
      </c>
      <c r="K5149" s="32">
        <v>14500</v>
      </c>
      <c r="L5149" s="113">
        <v>14500</v>
      </c>
      <c r="M5149" s="113">
        <v>14500</v>
      </c>
      <c r="N5149" s="31">
        <v>14500</v>
      </c>
      <c r="O5149" s="32">
        <v>14500</v>
      </c>
      <c r="P5149" s="113">
        <v>14500</v>
      </c>
      <c r="Q5149" s="113">
        <v>3000</v>
      </c>
      <c r="R5149" s="31">
        <v>3000</v>
      </c>
      <c r="S5149" s="32">
        <v>4500</v>
      </c>
      <c r="T5149" s="113">
        <v>4500</v>
      </c>
      <c r="U5149" s="113">
        <v>4500</v>
      </c>
      <c r="V5149" s="31">
        <v>4500</v>
      </c>
      <c r="W5149" s="32">
        <v>4500</v>
      </c>
      <c r="X5149" s="113"/>
      <c r="Y5149" s="113"/>
      <c r="Z5149" s="31"/>
      <c r="AA5149" s="32"/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1709</v>
      </c>
      <c r="B5150" s="111" t="s">
        <v>492</v>
      </c>
      <c r="C5150" s="112" t="s">
        <v>493</v>
      </c>
      <c r="D5150" s="21">
        <f t="shared" si="160"/>
        <v>0</v>
      </c>
      <c r="E5150" s="24">
        <f t="shared" si="161"/>
        <v>416100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1709</v>
      </c>
      <c r="B5151" s="111" t="s">
        <v>494</v>
      </c>
      <c r="C5151" s="112" t="s">
        <v>495</v>
      </c>
      <c r="D5151" s="21">
        <f t="shared" si="160"/>
        <v>1652900</v>
      </c>
      <c r="E5151" s="24">
        <f t="shared" si="161"/>
        <v>3328800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31">
        <v>0</v>
      </c>
      <c r="K5151" s="32">
        <v>416100</v>
      </c>
      <c r="L5151" s="105">
        <v>0</v>
      </c>
      <c r="M5151" s="105">
        <v>416100</v>
      </c>
      <c r="N5151" s="106">
        <v>416100</v>
      </c>
      <c r="O5151" s="107">
        <v>416100</v>
      </c>
      <c r="P5151" s="113">
        <v>0</v>
      </c>
      <c r="Q5151" s="113">
        <v>416100</v>
      </c>
      <c r="R5151" s="106">
        <v>416100</v>
      </c>
      <c r="S5151" s="107">
        <v>416100</v>
      </c>
      <c r="T5151" s="105">
        <v>0</v>
      </c>
      <c r="U5151" s="105">
        <v>416100</v>
      </c>
      <c r="V5151" s="106">
        <v>0</v>
      </c>
      <c r="W5151" s="107">
        <v>416100</v>
      </c>
      <c r="X5151" s="105"/>
      <c r="Y5151" s="105"/>
      <c r="Z5151" s="106"/>
      <c r="AA5151" s="107"/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1709</v>
      </c>
      <c r="B5152" s="111" t="s">
        <v>496</v>
      </c>
      <c r="C5152" s="112" t="s">
        <v>497</v>
      </c>
      <c r="D5152" s="21">
        <f t="shared" si="160"/>
        <v>0</v>
      </c>
      <c r="E5152" s="24">
        <f t="shared" si="161"/>
        <v>102400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1709</v>
      </c>
      <c r="B5153" s="111" t="s">
        <v>498</v>
      </c>
      <c r="C5153" s="112" t="s">
        <v>461</v>
      </c>
      <c r="D5153" s="21">
        <f t="shared" si="160"/>
        <v>819200</v>
      </c>
      <c r="E5153" s="24">
        <f t="shared" si="161"/>
        <v>819200</v>
      </c>
      <c r="F5153" s="104">
        <v>0</v>
      </c>
      <c r="G5153" s="104">
        <v>102400</v>
      </c>
      <c r="H5153" s="113">
        <v>204800</v>
      </c>
      <c r="I5153" s="113">
        <v>102400</v>
      </c>
      <c r="J5153" s="106">
        <v>0</v>
      </c>
      <c r="K5153" s="107">
        <v>102400</v>
      </c>
      <c r="L5153" s="113">
        <v>204800</v>
      </c>
      <c r="M5153" s="113">
        <v>102400</v>
      </c>
      <c r="N5153" s="31">
        <v>102400</v>
      </c>
      <c r="O5153" s="32">
        <v>102400</v>
      </c>
      <c r="P5153" s="105">
        <v>102400</v>
      </c>
      <c r="Q5153" s="105">
        <v>102400</v>
      </c>
      <c r="R5153" s="31">
        <v>102400</v>
      </c>
      <c r="S5153" s="32">
        <v>102400</v>
      </c>
      <c r="T5153" s="113">
        <v>0</v>
      </c>
      <c r="U5153" s="113">
        <v>102400</v>
      </c>
      <c r="V5153" s="31">
        <v>102400</v>
      </c>
      <c r="W5153" s="32">
        <v>102400</v>
      </c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1709</v>
      </c>
      <c r="B5154" s="111" t="s">
        <v>499</v>
      </c>
      <c r="C5154" s="112" t="s">
        <v>500</v>
      </c>
      <c r="D5154" s="21">
        <f t="shared" si="160"/>
        <v>0</v>
      </c>
      <c r="E5154" s="24">
        <f t="shared" si="161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1709</v>
      </c>
      <c r="B5155" s="111" t="s">
        <v>501</v>
      </c>
      <c r="C5155" s="112" t="s">
        <v>502</v>
      </c>
      <c r="D5155" s="21">
        <f t="shared" si="160"/>
        <v>0</v>
      </c>
      <c r="E5155" s="24">
        <f t="shared" si="161"/>
        <v>0</v>
      </c>
      <c r="F5155" s="104"/>
      <c r="G5155" s="104"/>
      <c r="H5155" s="105"/>
      <c r="I5155" s="105"/>
      <c r="J5155" s="31"/>
      <c r="K5155" s="32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1709</v>
      </c>
      <c r="B5156" s="111" t="s">
        <v>503</v>
      </c>
      <c r="C5156" s="112" t="s">
        <v>504</v>
      </c>
      <c r="D5156" s="21">
        <f t="shared" si="160"/>
        <v>0</v>
      </c>
      <c r="E5156" s="24">
        <f t="shared" si="161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1709</v>
      </c>
      <c r="B5157" s="111" t="s">
        <v>505</v>
      </c>
      <c r="C5157" s="112" t="s">
        <v>506</v>
      </c>
      <c r="D5157" s="21">
        <f t="shared" si="160"/>
        <v>0</v>
      </c>
      <c r="E5157" s="24">
        <f t="shared" si="161"/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1709</v>
      </c>
      <c r="B5158" s="111" t="s">
        <v>507</v>
      </c>
      <c r="C5158" s="112" t="s">
        <v>508</v>
      </c>
      <c r="D5158" s="21">
        <f t="shared" si="160"/>
        <v>0</v>
      </c>
      <c r="E5158" s="24">
        <f t="shared" si="161"/>
        <v>0</v>
      </c>
      <c r="F5158" s="104"/>
      <c r="G5158" s="104"/>
      <c r="H5158" s="113"/>
      <c r="I5158" s="113"/>
      <c r="J5158" s="106"/>
      <c r="K5158" s="107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1709</v>
      </c>
      <c r="B5159" s="111" t="s">
        <v>509</v>
      </c>
      <c r="C5159" s="112" t="s">
        <v>510</v>
      </c>
      <c r="D5159" s="21">
        <f t="shared" si="160"/>
        <v>65000</v>
      </c>
      <c r="E5159" s="24">
        <f t="shared" si="16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31"/>
      <c r="K5159" s="32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1709</v>
      </c>
      <c r="B5160" s="111" t="s">
        <v>511</v>
      </c>
      <c r="C5160" s="112" t="s">
        <v>512</v>
      </c>
      <c r="D5160" s="21">
        <f t="shared" si="160"/>
        <v>0</v>
      </c>
      <c r="E5160" s="24">
        <f t="shared" si="16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1709</v>
      </c>
      <c r="B5161" s="111" t="s">
        <v>513</v>
      </c>
      <c r="C5161" s="112" t="s">
        <v>514</v>
      </c>
      <c r="D5161" s="21">
        <f t="shared" si="160"/>
        <v>0</v>
      </c>
      <c r="E5161" s="24">
        <f t="shared" si="161"/>
        <v>0</v>
      </c>
      <c r="F5161" s="104"/>
      <c r="G5161" s="104"/>
      <c r="H5161" s="113"/>
      <c r="I5161" s="113"/>
      <c r="J5161" s="106"/>
      <c r="K5161" s="107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1709</v>
      </c>
      <c r="B5162" s="111" t="s">
        <v>515</v>
      </c>
      <c r="C5162" s="112" t="s">
        <v>516</v>
      </c>
      <c r="D5162" s="21">
        <f t="shared" si="160"/>
        <v>0</v>
      </c>
      <c r="E5162" s="24">
        <f t="shared" si="161"/>
        <v>0</v>
      </c>
      <c r="F5162" s="104"/>
      <c r="G5162" s="104"/>
      <c r="H5162" s="105"/>
      <c r="I5162" s="105"/>
      <c r="J5162" s="31"/>
      <c r="K5162" s="32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1709</v>
      </c>
      <c r="B5163" s="111" t="s">
        <v>517</v>
      </c>
      <c r="C5163" s="112" t="s">
        <v>518</v>
      </c>
      <c r="D5163" s="21">
        <f t="shared" si="160"/>
        <v>21425.360000000001</v>
      </c>
      <c r="E5163" s="24">
        <f t="shared" si="161"/>
        <v>18425.62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1709</v>
      </c>
      <c r="B5164" s="111" t="s">
        <v>519</v>
      </c>
      <c r="C5164" s="112" t="s">
        <v>520</v>
      </c>
      <c r="D5164" s="21">
        <f t="shared" si="160"/>
        <v>176434.97999999998</v>
      </c>
      <c r="E5164" s="24">
        <f t="shared" si="161"/>
        <v>172801.06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>
        <v>21425.360000000001</v>
      </c>
      <c r="K5164" s="107">
        <v>18425.62</v>
      </c>
      <c r="L5164" s="105">
        <v>18425.62</v>
      </c>
      <c r="M5164" s="105">
        <v>21425.360000000001</v>
      </c>
      <c r="N5164" s="106">
        <v>21425.360000000001</v>
      </c>
      <c r="O5164" s="107">
        <v>17852.650000000001</v>
      </c>
      <c r="P5164" s="105">
        <v>17852.650000000001</v>
      </c>
      <c r="Q5164" s="105">
        <v>21425.360000000001</v>
      </c>
      <c r="R5164" s="106">
        <v>21425.360000000001</v>
      </c>
      <c r="S5164" s="107">
        <v>17852.650000000001</v>
      </c>
      <c r="T5164" s="105">
        <v>17852.650000000001</v>
      </c>
      <c r="U5164" s="105">
        <v>24752.35</v>
      </c>
      <c r="V5164" s="106">
        <v>24752.35</v>
      </c>
      <c r="W5164" s="107">
        <v>31428.52</v>
      </c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1709</v>
      </c>
      <c r="B5165" s="111" t="s">
        <v>521</v>
      </c>
      <c r="C5165" s="112" t="s">
        <v>1585</v>
      </c>
      <c r="D5165" s="21">
        <f t="shared" si="160"/>
        <v>0</v>
      </c>
      <c r="E5165" s="24">
        <f t="shared" si="16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1709</v>
      </c>
      <c r="B5166" s="111" t="s">
        <v>522</v>
      </c>
      <c r="C5166" s="112" t="s">
        <v>1586</v>
      </c>
      <c r="D5166" s="21">
        <f t="shared" si="160"/>
        <v>25077</v>
      </c>
      <c r="E5166" s="24">
        <f t="shared" si="161"/>
        <v>25077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1709</v>
      </c>
      <c r="B5167" s="111" t="s">
        <v>523</v>
      </c>
      <c r="C5167" s="112" t="s">
        <v>1667</v>
      </c>
      <c r="D5167" s="21">
        <f t="shared" si="160"/>
        <v>71898</v>
      </c>
      <c r="E5167" s="24">
        <f t="shared" si="161"/>
        <v>71898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>
        <v>25077</v>
      </c>
      <c r="K5167" s="107">
        <v>25077</v>
      </c>
      <c r="L5167" s="105">
        <v>15252</v>
      </c>
      <c r="M5167" s="105">
        <v>15252</v>
      </c>
      <c r="N5167" s="106">
        <v>2430</v>
      </c>
      <c r="O5167" s="107">
        <v>2430</v>
      </c>
      <c r="P5167" s="105">
        <v>2768</v>
      </c>
      <c r="Q5167" s="105">
        <v>2768</v>
      </c>
      <c r="R5167" s="106">
        <v>2430</v>
      </c>
      <c r="S5167" s="107">
        <v>2430</v>
      </c>
      <c r="T5167" s="105">
        <v>15252</v>
      </c>
      <c r="U5167" s="105">
        <v>15252</v>
      </c>
      <c r="V5167" s="106">
        <v>7626</v>
      </c>
      <c r="W5167" s="107">
        <v>7626</v>
      </c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1709</v>
      </c>
      <c r="B5168" s="111" t="s">
        <v>524</v>
      </c>
      <c r="C5168" s="112" t="s">
        <v>525</v>
      </c>
      <c r="D5168" s="21">
        <f t="shared" si="160"/>
        <v>0</v>
      </c>
      <c r="E5168" s="24">
        <f t="shared" si="16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1709</v>
      </c>
      <c r="B5169" s="111" t="s">
        <v>526</v>
      </c>
      <c r="C5169" s="112" t="s">
        <v>527</v>
      </c>
      <c r="D5169" s="21">
        <f t="shared" si="160"/>
        <v>120785.24</v>
      </c>
      <c r="E5169" s="24">
        <f t="shared" si="161"/>
        <v>0</v>
      </c>
      <c r="F5169" s="104"/>
      <c r="G5169" s="104"/>
      <c r="H5169" s="113"/>
      <c r="I5169" s="113"/>
      <c r="J5169" s="106"/>
      <c r="K5169" s="107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1709</v>
      </c>
      <c r="B5170" s="111" t="s">
        <v>528</v>
      </c>
      <c r="C5170" s="112" t="s">
        <v>529</v>
      </c>
      <c r="D5170" s="21">
        <f t="shared" si="160"/>
        <v>2550612.0000000005</v>
      </c>
      <c r="E5170" s="24">
        <f t="shared" si="161"/>
        <v>700000</v>
      </c>
      <c r="F5170" s="104"/>
      <c r="G5170" s="104"/>
      <c r="H5170" s="113">
        <v>86547.09</v>
      </c>
      <c r="I5170" s="113">
        <v>700000</v>
      </c>
      <c r="J5170" s="31">
        <v>120785.24</v>
      </c>
      <c r="K5170" s="32">
        <v>0</v>
      </c>
      <c r="L5170" s="113">
        <v>72183.929999999993</v>
      </c>
      <c r="M5170" s="113">
        <v>0</v>
      </c>
      <c r="N5170" s="31">
        <v>75462.179999999993</v>
      </c>
      <c r="O5170" s="32">
        <v>0</v>
      </c>
      <c r="P5170" s="113">
        <v>62617.72</v>
      </c>
      <c r="Q5170" s="113">
        <v>0</v>
      </c>
      <c r="R5170" s="31">
        <v>62702.06</v>
      </c>
      <c r="S5170" s="32">
        <v>0</v>
      </c>
      <c r="T5170" s="113">
        <v>58563.23</v>
      </c>
      <c r="U5170" s="113">
        <v>0</v>
      </c>
      <c r="V5170" s="31">
        <v>63835.79</v>
      </c>
      <c r="W5170" s="32">
        <v>0</v>
      </c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1709</v>
      </c>
      <c r="B5171" s="111" t="s">
        <v>530</v>
      </c>
      <c r="C5171" s="112" t="s">
        <v>531</v>
      </c>
      <c r="D5171" s="21">
        <f t="shared" si="160"/>
        <v>0</v>
      </c>
      <c r="E5171" s="24">
        <f t="shared" si="161"/>
        <v>2068700</v>
      </c>
      <c r="F5171" s="104"/>
      <c r="G5171" s="104"/>
      <c r="H5171" s="113">
        <v>0</v>
      </c>
      <c r="I5171" s="113">
        <v>2068700</v>
      </c>
      <c r="J5171" s="31">
        <v>2068700</v>
      </c>
      <c r="K5171" s="32">
        <v>0</v>
      </c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1709</v>
      </c>
      <c r="B5172" s="111" t="s">
        <v>532</v>
      </c>
      <c r="C5172" s="112" t="s">
        <v>533</v>
      </c>
      <c r="D5172" s="21">
        <f t="shared" si="160"/>
        <v>0</v>
      </c>
      <c r="E5172" s="24">
        <f t="shared" si="16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1709</v>
      </c>
      <c r="B5173" s="111" t="s">
        <v>534</v>
      </c>
      <c r="C5173" s="112" t="s">
        <v>535</v>
      </c>
      <c r="D5173" s="21">
        <f t="shared" si="160"/>
        <v>0</v>
      </c>
      <c r="E5173" s="24">
        <f t="shared" si="16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1709</v>
      </c>
      <c r="B5174" s="111" t="s">
        <v>536</v>
      </c>
      <c r="C5174" s="112" t="s">
        <v>537</v>
      </c>
      <c r="D5174" s="21">
        <f t="shared" si="160"/>
        <v>0</v>
      </c>
      <c r="E5174" s="24">
        <f t="shared" si="161"/>
        <v>0</v>
      </c>
      <c r="F5174" s="104"/>
      <c r="G5174" s="104"/>
      <c r="H5174" s="105"/>
      <c r="I5174" s="105"/>
      <c r="J5174" s="31"/>
      <c r="K5174" s="32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1709</v>
      </c>
      <c r="B5175" s="111" t="s">
        <v>538</v>
      </c>
      <c r="C5175" s="112" t="s">
        <v>1668</v>
      </c>
      <c r="D5175" s="21">
        <f t="shared" si="160"/>
        <v>0</v>
      </c>
      <c r="E5175" s="24">
        <f t="shared" si="16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1709</v>
      </c>
      <c r="B5176" s="111" t="s">
        <v>539</v>
      </c>
      <c r="C5176" s="112" t="s">
        <v>540</v>
      </c>
      <c r="D5176" s="21">
        <f t="shared" si="160"/>
        <v>0</v>
      </c>
      <c r="E5176" s="24">
        <f t="shared" si="16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1709</v>
      </c>
      <c r="B5177" s="111" t="s">
        <v>541</v>
      </c>
      <c r="C5177" s="112" t="s">
        <v>542</v>
      </c>
      <c r="D5177" s="21">
        <f t="shared" si="160"/>
        <v>0</v>
      </c>
      <c r="E5177" s="24">
        <f t="shared" si="16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1709</v>
      </c>
      <c r="B5178" s="111" t="s">
        <v>543</v>
      </c>
      <c r="C5178" s="112" t="s">
        <v>544</v>
      </c>
      <c r="D5178" s="21">
        <f t="shared" si="160"/>
        <v>0</v>
      </c>
      <c r="E5178" s="24">
        <f t="shared" si="161"/>
        <v>0</v>
      </c>
      <c r="F5178" s="104"/>
      <c r="G5178" s="104"/>
      <c r="H5178" s="113"/>
      <c r="I5178" s="113"/>
      <c r="J5178" s="106"/>
      <c r="K5178" s="107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1709</v>
      </c>
      <c r="B5179" s="111" t="s">
        <v>545</v>
      </c>
      <c r="C5179" s="112" t="s">
        <v>546</v>
      </c>
      <c r="D5179" s="21">
        <f t="shared" si="160"/>
        <v>0</v>
      </c>
      <c r="E5179" s="24">
        <f t="shared" si="16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1709</v>
      </c>
      <c r="B5180" s="111" t="s">
        <v>547</v>
      </c>
      <c r="C5180" s="112" t="s">
        <v>548</v>
      </c>
      <c r="D5180" s="21">
        <f t="shared" si="160"/>
        <v>0</v>
      </c>
      <c r="E5180" s="24">
        <f t="shared" si="16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1709</v>
      </c>
      <c r="B5181" s="111" t="s">
        <v>549</v>
      </c>
      <c r="C5181" s="112" t="s">
        <v>550</v>
      </c>
      <c r="D5181" s="21">
        <f t="shared" si="160"/>
        <v>8475</v>
      </c>
      <c r="E5181" s="24">
        <f t="shared" si="16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>
        <v>0</v>
      </c>
      <c r="K5181" s="32">
        <v>0</v>
      </c>
      <c r="L5181" s="113">
        <v>8475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>
        <v>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1709</v>
      </c>
      <c r="B5182" s="111" t="s">
        <v>551</v>
      </c>
      <c r="C5182" s="112" t="s">
        <v>552</v>
      </c>
      <c r="D5182" s="21">
        <f t="shared" si="160"/>
        <v>0</v>
      </c>
      <c r="E5182" s="24">
        <f t="shared" si="16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1709</v>
      </c>
      <c r="B5183" s="111" t="s">
        <v>553</v>
      </c>
      <c r="C5183" s="112" t="s">
        <v>554</v>
      </c>
      <c r="D5183" s="21">
        <f t="shared" si="160"/>
        <v>0</v>
      </c>
      <c r="E5183" s="24">
        <f t="shared" si="16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1709</v>
      </c>
      <c r="B5184" s="111" t="s">
        <v>555</v>
      </c>
      <c r="C5184" s="112" t="s">
        <v>556</v>
      </c>
      <c r="D5184" s="21">
        <f t="shared" si="160"/>
        <v>0</v>
      </c>
      <c r="E5184" s="24">
        <f t="shared" si="16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1709</v>
      </c>
      <c r="B5185" s="111" t="s">
        <v>557</v>
      </c>
      <c r="C5185" s="112" t="s">
        <v>558</v>
      </c>
      <c r="D5185" s="21">
        <f t="shared" si="160"/>
        <v>0</v>
      </c>
      <c r="E5185" s="24">
        <f t="shared" si="161"/>
        <v>0</v>
      </c>
      <c r="F5185" s="104"/>
      <c r="G5185" s="104"/>
      <c r="H5185" s="105"/>
      <c r="I5185" s="105"/>
      <c r="J5185" s="31"/>
      <c r="K5185" s="32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1709</v>
      </c>
      <c r="B5186" s="111" t="s">
        <v>559</v>
      </c>
      <c r="C5186" s="112" t="s">
        <v>560</v>
      </c>
      <c r="D5186" s="21">
        <f t="shared" si="160"/>
        <v>0</v>
      </c>
      <c r="E5186" s="24">
        <f t="shared" si="161"/>
        <v>0</v>
      </c>
      <c r="F5186" s="104"/>
      <c r="G5186" s="104"/>
      <c r="H5186" s="113"/>
      <c r="I5186" s="113"/>
      <c r="J5186" s="106"/>
      <c r="K5186" s="107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1709</v>
      </c>
      <c r="B5187" s="111" t="s">
        <v>561</v>
      </c>
      <c r="C5187" s="112" t="s">
        <v>562</v>
      </c>
      <c r="D5187" s="21">
        <f t="shared" ref="D5187:D5250" si="162">F5187+H5187+J5188+L5187+N5187+P5187+R5187+T5187+V5187+X5187+Z5187+AB5187</f>
        <v>0</v>
      </c>
      <c r="E5187" s="24">
        <f t="shared" ref="E5187:E5250" si="163">G5187+I5187+K5188+M5187+O5187+Q5187+S5187+U5187+W5187+Y5187+AA5187+AC5187</f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1709</v>
      </c>
      <c r="B5188" s="111" t="s">
        <v>563</v>
      </c>
      <c r="C5188" s="112" t="s">
        <v>564</v>
      </c>
      <c r="D5188" s="21">
        <f t="shared" si="162"/>
        <v>0</v>
      </c>
      <c r="E5188" s="24">
        <f t="shared" si="163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1709</v>
      </c>
      <c r="B5189" s="111" t="s">
        <v>565</v>
      </c>
      <c r="C5189" s="112" t="s">
        <v>566</v>
      </c>
      <c r="D5189" s="21">
        <f t="shared" si="162"/>
        <v>0</v>
      </c>
      <c r="E5189" s="24">
        <f t="shared" si="163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1709</v>
      </c>
      <c r="B5190" s="111" t="s">
        <v>567</v>
      </c>
      <c r="C5190" s="112" t="s">
        <v>568</v>
      </c>
      <c r="D5190" s="21">
        <f t="shared" si="162"/>
        <v>0</v>
      </c>
      <c r="E5190" s="24">
        <f t="shared" si="163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1709</v>
      </c>
      <c r="B5191" s="111" t="s">
        <v>569</v>
      </c>
      <c r="C5191" s="112" t="s">
        <v>570</v>
      </c>
      <c r="D5191" s="21">
        <f t="shared" si="162"/>
        <v>0</v>
      </c>
      <c r="E5191" s="24">
        <f t="shared" si="163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1709</v>
      </c>
      <c r="B5192" s="111" t="s">
        <v>571</v>
      </c>
      <c r="C5192" s="112" t="s">
        <v>572</v>
      </c>
      <c r="D5192" s="21">
        <f t="shared" si="162"/>
        <v>0</v>
      </c>
      <c r="E5192" s="24">
        <f t="shared" si="163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1709</v>
      </c>
      <c r="B5193" s="111" t="s">
        <v>573</v>
      </c>
      <c r="C5193" s="112" t="s">
        <v>574</v>
      </c>
      <c r="D5193" s="21">
        <f t="shared" si="162"/>
        <v>0</v>
      </c>
      <c r="E5193" s="24">
        <f t="shared" si="163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1709</v>
      </c>
      <c r="B5194" s="111" t="s">
        <v>575</v>
      </c>
      <c r="C5194" s="112" t="s">
        <v>576</v>
      </c>
      <c r="D5194" s="21">
        <f t="shared" si="162"/>
        <v>0</v>
      </c>
      <c r="E5194" s="24">
        <f t="shared" si="163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1709</v>
      </c>
      <c r="B5195" s="111" t="s">
        <v>577</v>
      </c>
      <c r="C5195" s="112" t="s">
        <v>1587</v>
      </c>
      <c r="D5195" s="21">
        <f t="shared" si="162"/>
        <v>0</v>
      </c>
      <c r="E5195" s="24">
        <f t="shared" si="163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1709</v>
      </c>
      <c r="B5196" s="111" t="s">
        <v>578</v>
      </c>
      <c r="C5196" s="112" t="s">
        <v>579</v>
      </c>
      <c r="D5196" s="21">
        <f t="shared" si="162"/>
        <v>0</v>
      </c>
      <c r="E5196" s="24">
        <f t="shared" si="163"/>
        <v>1996373.71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1709</v>
      </c>
      <c r="B5197" s="111" t="s">
        <v>580</v>
      </c>
      <c r="C5197" s="112" t="s">
        <v>581</v>
      </c>
      <c r="D5197" s="21">
        <f t="shared" si="162"/>
        <v>5400634.9099999992</v>
      </c>
      <c r="E5197" s="24">
        <f t="shared" si="163"/>
        <v>1858079.9100000001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>
        <v>0</v>
      </c>
      <c r="K5197" s="32">
        <v>1996373.71</v>
      </c>
      <c r="L5197" s="113">
        <v>1191174.1299999999</v>
      </c>
      <c r="M5197" s="113">
        <v>0</v>
      </c>
      <c r="N5197" s="31">
        <v>70025.210000000006</v>
      </c>
      <c r="O5197" s="32">
        <v>169609.35</v>
      </c>
      <c r="P5197" s="113">
        <v>1662171.55</v>
      </c>
      <c r="Q5197" s="113">
        <v>0</v>
      </c>
      <c r="R5197" s="31">
        <v>560677.59</v>
      </c>
      <c r="S5197" s="32">
        <v>0</v>
      </c>
      <c r="T5197" s="113">
        <v>0</v>
      </c>
      <c r="U5197" s="113">
        <v>38045.78</v>
      </c>
      <c r="V5197" s="31">
        <v>0</v>
      </c>
      <c r="W5197" s="32">
        <v>1650424.78</v>
      </c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1709</v>
      </c>
      <c r="B5198" s="111" t="s">
        <v>582</v>
      </c>
      <c r="C5198" s="112" t="s">
        <v>1588</v>
      </c>
      <c r="D5198" s="21">
        <f t="shared" si="162"/>
        <v>0</v>
      </c>
      <c r="E5198" s="24">
        <f t="shared" si="163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1709</v>
      </c>
      <c r="B5199" s="111" t="s">
        <v>583</v>
      </c>
      <c r="C5199" s="112" t="s">
        <v>584</v>
      </c>
      <c r="D5199" s="21">
        <f t="shared" si="162"/>
        <v>0</v>
      </c>
      <c r="E5199" s="24">
        <f t="shared" si="163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1709</v>
      </c>
      <c r="B5200" s="111" t="s">
        <v>585</v>
      </c>
      <c r="C5200" s="112" t="s">
        <v>586</v>
      </c>
      <c r="D5200" s="21">
        <f t="shared" si="162"/>
        <v>0</v>
      </c>
      <c r="E5200" s="24">
        <f t="shared" si="163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1709</v>
      </c>
      <c r="B5201" s="111" t="s">
        <v>587</v>
      </c>
      <c r="C5201" s="112" t="s">
        <v>588</v>
      </c>
      <c r="D5201" s="21">
        <f t="shared" si="162"/>
        <v>0</v>
      </c>
      <c r="E5201" s="24">
        <f t="shared" si="163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1709</v>
      </c>
      <c r="B5202" s="111" t="s">
        <v>589</v>
      </c>
      <c r="C5202" s="112" t="s">
        <v>590</v>
      </c>
      <c r="D5202" s="21">
        <f t="shared" si="162"/>
        <v>0</v>
      </c>
      <c r="E5202" s="24">
        <f t="shared" si="163"/>
        <v>0</v>
      </c>
      <c r="F5202" s="104"/>
      <c r="G5202" s="104"/>
      <c r="H5202" s="105"/>
      <c r="I5202" s="105"/>
      <c r="J5202" s="31"/>
      <c r="K5202" s="32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1709</v>
      </c>
      <c r="B5203" s="111" t="s">
        <v>591</v>
      </c>
      <c r="C5203" s="112" t="s">
        <v>592</v>
      </c>
      <c r="D5203" s="21">
        <f t="shared" si="162"/>
        <v>0</v>
      </c>
      <c r="E5203" s="24">
        <f t="shared" si="163"/>
        <v>0</v>
      </c>
      <c r="F5203" s="104"/>
      <c r="G5203" s="104"/>
      <c r="H5203" s="113"/>
      <c r="I5203" s="113"/>
      <c r="J5203" s="106"/>
      <c r="K5203" s="107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1709</v>
      </c>
      <c r="B5204" s="111" t="s">
        <v>593</v>
      </c>
      <c r="C5204" s="112" t="s">
        <v>1589</v>
      </c>
      <c r="D5204" s="21">
        <f t="shared" si="162"/>
        <v>0</v>
      </c>
      <c r="E5204" s="24">
        <f t="shared" si="163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1709</v>
      </c>
      <c r="B5205" s="111" t="s">
        <v>594</v>
      </c>
      <c r="C5205" s="112" t="s">
        <v>595</v>
      </c>
      <c r="D5205" s="21">
        <f t="shared" si="162"/>
        <v>0</v>
      </c>
      <c r="E5205" s="24">
        <f t="shared" si="163"/>
        <v>0</v>
      </c>
      <c r="F5205" s="104"/>
      <c r="G5205" s="104"/>
      <c r="H5205" s="105"/>
      <c r="I5205" s="105"/>
      <c r="J5205" s="31"/>
      <c r="K5205" s="32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1709</v>
      </c>
      <c r="B5206" s="111" t="s">
        <v>596</v>
      </c>
      <c r="C5206" s="112" t="s">
        <v>597</v>
      </c>
      <c r="D5206" s="21">
        <f t="shared" si="162"/>
        <v>0</v>
      </c>
      <c r="E5206" s="24">
        <f t="shared" si="163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1709</v>
      </c>
      <c r="B5207" s="111" t="s">
        <v>598</v>
      </c>
      <c r="C5207" s="112" t="s">
        <v>599</v>
      </c>
      <c r="D5207" s="21">
        <f t="shared" si="162"/>
        <v>0</v>
      </c>
      <c r="E5207" s="24">
        <f t="shared" si="163"/>
        <v>0</v>
      </c>
      <c r="F5207" s="104"/>
      <c r="G5207" s="104"/>
      <c r="H5207" s="113"/>
      <c r="I5207" s="113"/>
      <c r="J5207" s="106"/>
      <c r="K5207" s="107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1709</v>
      </c>
      <c r="B5208" s="111" t="s">
        <v>600</v>
      </c>
      <c r="C5208" s="112" t="s">
        <v>601</v>
      </c>
      <c r="D5208" s="21">
        <f t="shared" si="162"/>
        <v>0</v>
      </c>
      <c r="E5208" s="24">
        <f t="shared" si="163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1709</v>
      </c>
      <c r="B5209" s="111" t="s">
        <v>602</v>
      </c>
      <c r="C5209" s="112" t="s">
        <v>1669</v>
      </c>
      <c r="D5209" s="21">
        <f t="shared" si="162"/>
        <v>0</v>
      </c>
      <c r="E5209" s="24">
        <f t="shared" si="163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1709</v>
      </c>
      <c r="B5210" s="111" t="s">
        <v>1590</v>
      </c>
      <c r="C5210" s="112" t="s">
        <v>1591</v>
      </c>
      <c r="D5210" s="21">
        <f t="shared" si="162"/>
        <v>0</v>
      </c>
      <c r="E5210" s="24">
        <f t="shared" si="163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1709</v>
      </c>
      <c r="B5211" s="111" t="s">
        <v>603</v>
      </c>
      <c r="C5211" s="112" t="s">
        <v>604</v>
      </c>
      <c r="D5211" s="21">
        <f t="shared" si="162"/>
        <v>0</v>
      </c>
      <c r="E5211" s="24">
        <f t="shared" si="163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1709</v>
      </c>
      <c r="B5212" s="111" t="s">
        <v>605</v>
      </c>
      <c r="C5212" s="112" t="s">
        <v>606</v>
      </c>
      <c r="D5212" s="21">
        <f t="shared" si="162"/>
        <v>0</v>
      </c>
      <c r="E5212" s="24">
        <f t="shared" si="163"/>
        <v>0</v>
      </c>
      <c r="F5212" s="104"/>
      <c r="G5212" s="104"/>
      <c r="H5212" s="105"/>
      <c r="I5212" s="105"/>
      <c r="J5212" s="31"/>
      <c r="K5212" s="32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1709</v>
      </c>
      <c r="B5213" s="111" t="s">
        <v>607</v>
      </c>
      <c r="C5213" s="112" t="s">
        <v>608</v>
      </c>
      <c r="D5213" s="21">
        <f t="shared" si="162"/>
        <v>0</v>
      </c>
      <c r="E5213" s="24">
        <f t="shared" si="163"/>
        <v>0</v>
      </c>
      <c r="F5213" s="104"/>
      <c r="G5213" s="104"/>
      <c r="H5213" s="113"/>
      <c r="I5213" s="113"/>
      <c r="J5213" s="106"/>
      <c r="K5213" s="107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1709</v>
      </c>
      <c r="B5214" s="111" t="s">
        <v>609</v>
      </c>
      <c r="C5214" s="112" t="s">
        <v>610</v>
      </c>
      <c r="D5214" s="21">
        <f t="shared" si="162"/>
        <v>0</v>
      </c>
      <c r="E5214" s="24">
        <f t="shared" si="163"/>
        <v>0</v>
      </c>
      <c r="F5214" s="104"/>
      <c r="G5214" s="104"/>
      <c r="H5214" s="105"/>
      <c r="I5214" s="105"/>
      <c r="J5214" s="31"/>
      <c r="K5214" s="32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1709</v>
      </c>
      <c r="B5215" s="111" t="s">
        <v>611</v>
      </c>
      <c r="C5215" s="112" t="s">
        <v>612</v>
      </c>
      <c r="D5215" s="21">
        <f t="shared" si="162"/>
        <v>0</v>
      </c>
      <c r="E5215" s="24">
        <f t="shared" si="163"/>
        <v>0</v>
      </c>
      <c r="F5215" s="104"/>
      <c r="G5215" s="104"/>
      <c r="H5215" s="113"/>
      <c r="I5215" s="113"/>
      <c r="J5215" s="106"/>
      <c r="K5215" s="107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1709</v>
      </c>
      <c r="B5216" s="111" t="s">
        <v>613</v>
      </c>
      <c r="C5216" s="112" t="s">
        <v>614</v>
      </c>
      <c r="D5216" s="21">
        <f t="shared" si="162"/>
        <v>0</v>
      </c>
      <c r="E5216" s="24">
        <f t="shared" si="163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1709</v>
      </c>
      <c r="B5217" s="111" t="s">
        <v>615</v>
      </c>
      <c r="C5217" s="112" t="s">
        <v>616</v>
      </c>
      <c r="D5217" s="21">
        <f t="shared" si="162"/>
        <v>0</v>
      </c>
      <c r="E5217" s="24">
        <f t="shared" si="163"/>
        <v>0</v>
      </c>
      <c r="F5217" s="104"/>
      <c r="G5217" s="104"/>
      <c r="H5217" s="105"/>
      <c r="I5217" s="105"/>
      <c r="J5217" s="31"/>
      <c r="K5217" s="32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1709</v>
      </c>
      <c r="B5218" s="111" t="s">
        <v>617</v>
      </c>
      <c r="C5218" s="112" t="s">
        <v>618</v>
      </c>
      <c r="D5218" s="21">
        <f t="shared" si="162"/>
        <v>0</v>
      </c>
      <c r="E5218" s="24">
        <f t="shared" si="163"/>
        <v>0</v>
      </c>
      <c r="F5218" s="104"/>
      <c r="G5218" s="104"/>
      <c r="H5218" s="113"/>
      <c r="I5218" s="113"/>
      <c r="J5218" s="106"/>
      <c r="K5218" s="107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1709</v>
      </c>
      <c r="B5219" s="111" t="s">
        <v>619</v>
      </c>
      <c r="C5219" s="112" t="s">
        <v>620</v>
      </c>
      <c r="D5219" s="21">
        <f t="shared" si="162"/>
        <v>0</v>
      </c>
      <c r="E5219" s="24">
        <f t="shared" si="163"/>
        <v>34250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1709</v>
      </c>
      <c r="B5220" s="111" t="s">
        <v>621</v>
      </c>
      <c r="C5220" s="112" t="s">
        <v>622</v>
      </c>
      <c r="D5220" s="21">
        <f t="shared" si="162"/>
        <v>0</v>
      </c>
      <c r="E5220" s="24">
        <f t="shared" si="163"/>
        <v>269250</v>
      </c>
      <c r="F5220" s="104">
        <v>0</v>
      </c>
      <c r="G5220" s="104">
        <v>34250</v>
      </c>
      <c r="H5220" s="113">
        <v>0</v>
      </c>
      <c r="I5220" s="113">
        <v>46850</v>
      </c>
      <c r="J5220" s="31">
        <v>0</v>
      </c>
      <c r="K5220" s="32">
        <v>34250</v>
      </c>
      <c r="L5220" s="113">
        <v>0</v>
      </c>
      <c r="M5220" s="113">
        <v>42150</v>
      </c>
      <c r="N5220" s="31">
        <v>0</v>
      </c>
      <c r="O5220" s="32">
        <v>37550</v>
      </c>
      <c r="P5220" s="113">
        <v>0</v>
      </c>
      <c r="Q5220" s="113">
        <v>14400</v>
      </c>
      <c r="R5220" s="31">
        <v>0</v>
      </c>
      <c r="S5220" s="32">
        <v>37550</v>
      </c>
      <c r="T5220" s="113">
        <v>0</v>
      </c>
      <c r="U5220" s="113">
        <v>46850</v>
      </c>
      <c r="V5220" s="31">
        <v>0</v>
      </c>
      <c r="W5220" s="32">
        <v>9650</v>
      </c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1709</v>
      </c>
      <c r="B5221" s="111" t="s">
        <v>623</v>
      </c>
      <c r="C5221" s="112" t="s">
        <v>624</v>
      </c>
      <c r="D5221" s="21">
        <f t="shared" si="162"/>
        <v>0</v>
      </c>
      <c r="E5221" s="24">
        <f t="shared" si="163"/>
        <v>1676731.64</v>
      </c>
      <c r="F5221" s="104"/>
      <c r="G5221" s="104"/>
      <c r="H5221" s="113">
        <v>0</v>
      </c>
      <c r="I5221" s="113">
        <v>169829.92</v>
      </c>
      <c r="J5221" s="31">
        <v>0</v>
      </c>
      <c r="K5221" s="32">
        <v>0</v>
      </c>
      <c r="L5221" s="113">
        <v>0</v>
      </c>
      <c r="M5221" s="113">
        <v>498292.64</v>
      </c>
      <c r="N5221" s="31">
        <v>0</v>
      </c>
      <c r="O5221" s="32">
        <v>84733.71</v>
      </c>
      <c r="P5221" s="113">
        <v>0</v>
      </c>
      <c r="Q5221" s="113">
        <v>323321.7</v>
      </c>
      <c r="R5221" s="31">
        <v>0</v>
      </c>
      <c r="S5221" s="32">
        <v>84733.71</v>
      </c>
      <c r="T5221" s="113">
        <v>0</v>
      </c>
      <c r="U5221" s="113">
        <v>192498.26</v>
      </c>
      <c r="V5221" s="31">
        <v>0</v>
      </c>
      <c r="W5221" s="32">
        <v>323321.7</v>
      </c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1709</v>
      </c>
      <c r="B5222" s="111" t="s">
        <v>625</v>
      </c>
      <c r="C5222" s="112" t="s">
        <v>626</v>
      </c>
      <c r="D5222" s="21">
        <f t="shared" si="162"/>
        <v>0</v>
      </c>
      <c r="E5222" s="24">
        <f t="shared" si="16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1709</v>
      </c>
      <c r="B5223" s="111" t="s">
        <v>627</v>
      </c>
      <c r="C5223" s="112" t="s">
        <v>628</v>
      </c>
      <c r="D5223" s="21">
        <f t="shared" si="162"/>
        <v>0</v>
      </c>
      <c r="E5223" s="24">
        <f t="shared" si="163"/>
        <v>319843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>
        <v>0</v>
      </c>
      <c r="Q5223" s="113">
        <v>3492</v>
      </c>
      <c r="R5223" s="31">
        <v>0</v>
      </c>
      <c r="S5223" s="32">
        <v>8221</v>
      </c>
      <c r="T5223" s="113">
        <v>0</v>
      </c>
      <c r="U5223" s="113">
        <v>7125</v>
      </c>
      <c r="V5223" s="31">
        <v>0</v>
      </c>
      <c r="W5223" s="32">
        <v>7919</v>
      </c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1709</v>
      </c>
      <c r="B5224" s="111" t="s">
        <v>629</v>
      </c>
      <c r="C5224" s="112" t="s">
        <v>630</v>
      </c>
      <c r="D5224" s="21">
        <f t="shared" si="162"/>
        <v>0</v>
      </c>
      <c r="E5224" s="24">
        <f t="shared" si="163"/>
        <v>2811542</v>
      </c>
      <c r="F5224" s="104">
        <v>0</v>
      </c>
      <c r="G5224" s="104">
        <v>293086</v>
      </c>
      <c r="H5224" s="113">
        <v>0</v>
      </c>
      <c r="I5224" s="113">
        <v>286742</v>
      </c>
      <c r="J5224" s="31">
        <v>0</v>
      </c>
      <c r="K5224" s="32">
        <v>293086</v>
      </c>
      <c r="L5224" s="113">
        <v>0</v>
      </c>
      <c r="M5224" s="113">
        <v>231752</v>
      </c>
      <c r="N5224" s="31">
        <v>0</v>
      </c>
      <c r="O5224" s="32">
        <v>286742</v>
      </c>
      <c r="P5224" s="113">
        <v>0</v>
      </c>
      <c r="Q5224" s="113">
        <v>224862</v>
      </c>
      <c r="R5224" s="31">
        <v>0</v>
      </c>
      <c r="S5224" s="32">
        <v>286742</v>
      </c>
      <c r="T5224" s="113">
        <v>0</v>
      </c>
      <c r="U5224" s="113">
        <v>625330</v>
      </c>
      <c r="V5224" s="31">
        <v>0</v>
      </c>
      <c r="W5224" s="32">
        <v>238485</v>
      </c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1709</v>
      </c>
      <c r="B5225" s="111" t="s">
        <v>631</v>
      </c>
      <c r="C5225" s="112" t="s">
        <v>632</v>
      </c>
      <c r="D5225" s="21">
        <f t="shared" si="162"/>
        <v>0</v>
      </c>
      <c r="E5225" s="24">
        <f t="shared" si="163"/>
        <v>1832719</v>
      </c>
      <c r="F5225" s="104">
        <v>0</v>
      </c>
      <c r="G5225" s="104">
        <v>337801</v>
      </c>
      <c r="H5225" s="105">
        <v>0</v>
      </c>
      <c r="I5225" s="105">
        <v>218935</v>
      </c>
      <c r="J5225" s="31">
        <v>0</v>
      </c>
      <c r="K5225" s="32">
        <v>337801</v>
      </c>
      <c r="L5225" s="105">
        <v>0</v>
      </c>
      <c r="M5225" s="105">
        <v>218624</v>
      </c>
      <c r="N5225" s="106">
        <v>0</v>
      </c>
      <c r="O5225" s="107">
        <v>218935</v>
      </c>
      <c r="P5225" s="113">
        <v>0</v>
      </c>
      <c r="Q5225" s="113">
        <v>214785</v>
      </c>
      <c r="R5225" s="106">
        <v>0</v>
      </c>
      <c r="S5225" s="107">
        <v>218935</v>
      </c>
      <c r="T5225" s="105">
        <v>0</v>
      </c>
      <c r="U5225" s="105">
        <v>218935</v>
      </c>
      <c r="V5225" s="106">
        <v>0</v>
      </c>
      <c r="W5225" s="107">
        <v>185769</v>
      </c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1709</v>
      </c>
      <c r="B5226" s="111" t="s">
        <v>633</v>
      </c>
      <c r="C5226" s="112" t="s">
        <v>1592</v>
      </c>
      <c r="D5226" s="21">
        <f t="shared" si="162"/>
        <v>0</v>
      </c>
      <c r="E5226" s="24">
        <f t="shared" si="163"/>
        <v>0</v>
      </c>
      <c r="F5226" s="104"/>
      <c r="G5226" s="104"/>
      <c r="H5226" s="113"/>
      <c r="I5226" s="113"/>
      <c r="J5226" s="106"/>
      <c r="K5226" s="107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1709</v>
      </c>
      <c r="B5227" s="111" t="s">
        <v>634</v>
      </c>
      <c r="C5227" s="112" t="s">
        <v>1593</v>
      </c>
      <c r="D5227" s="21">
        <f t="shared" si="162"/>
        <v>0</v>
      </c>
      <c r="E5227" s="24">
        <f t="shared" si="16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1709</v>
      </c>
      <c r="B5228" s="111" t="s">
        <v>635</v>
      </c>
      <c r="C5228" s="112" t="s">
        <v>636</v>
      </c>
      <c r="D5228" s="21">
        <f t="shared" si="162"/>
        <v>0</v>
      </c>
      <c r="E5228" s="24">
        <f t="shared" si="16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1709</v>
      </c>
      <c r="B5229" s="111" t="s">
        <v>637</v>
      </c>
      <c r="C5229" s="112" t="s">
        <v>638</v>
      </c>
      <c r="D5229" s="21">
        <f t="shared" si="162"/>
        <v>0</v>
      </c>
      <c r="E5229" s="24">
        <f t="shared" si="163"/>
        <v>386604</v>
      </c>
      <c r="F5229" s="104"/>
      <c r="G5229" s="104"/>
      <c r="H5229" s="105"/>
      <c r="I5229" s="105"/>
      <c r="J5229" s="31"/>
      <c r="K5229" s="32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1709</v>
      </c>
      <c r="B5230" s="111" t="s">
        <v>639</v>
      </c>
      <c r="C5230" s="112" t="s">
        <v>640</v>
      </c>
      <c r="D5230" s="21">
        <f t="shared" si="162"/>
        <v>0</v>
      </c>
      <c r="E5230" s="24">
        <f t="shared" si="163"/>
        <v>2998237</v>
      </c>
      <c r="F5230" s="104">
        <v>0</v>
      </c>
      <c r="G5230" s="104">
        <v>276097</v>
      </c>
      <c r="H5230" s="113">
        <v>0</v>
      </c>
      <c r="I5230" s="113">
        <v>299640</v>
      </c>
      <c r="J5230" s="106">
        <v>0</v>
      </c>
      <c r="K5230" s="107">
        <v>386604</v>
      </c>
      <c r="L5230" s="113">
        <v>0</v>
      </c>
      <c r="M5230" s="113">
        <v>356334</v>
      </c>
      <c r="N5230" s="31">
        <v>0</v>
      </c>
      <c r="O5230" s="32">
        <v>338982</v>
      </c>
      <c r="P5230" s="105">
        <v>0</v>
      </c>
      <c r="Q5230" s="105">
        <v>450025</v>
      </c>
      <c r="R5230" s="31">
        <v>0</v>
      </c>
      <c r="S5230" s="32">
        <v>351480</v>
      </c>
      <c r="T5230" s="113">
        <v>0</v>
      </c>
      <c r="U5230" s="113">
        <v>411130</v>
      </c>
      <c r="V5230" s="31">
        <v>0</v>
      </c>
      <c r="W5230" s="32">
        <v>388840</v>
      </c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1709</v>
      </c>
      <c r="B5231" s="111" t="s">
        <v>641</v>
      </c>
      <c r="C5231" s="112" t="s">
        <v>642</v>
      </c>
      <c r="D5231" s="21">
        <f t="shared" si="162"/>
        <v>5124.84</v>
      </c>
      <c r="E5231" s="24">
        <f t="shared" si="163"/>
        <v>1350034</v>
      </c>
      <c r="F5231" s="104">
        <v>0</v>
      </c>
      <c r="G5231" s="104">
        <v>122609</v>
      </c>
      <c r="H5231" s="113">
        <v>0</v>
      </c>
      <c r="I5231" s="113">
        <v>76488</v>
      </c>
      <c r="J5231" s="31">
        <v>0</v>
      </c>
      <c r="K5231" s="32">
        <v>125709</v>
      </c>
      <c r="L5231" s="113">
        <v>0</v>
      </c>
      <c r="M5231" s="113">
        <v>185231</v>
      </c>
      <c r="N5231" s="31">
        <v>0</v>
      </c>
      <c r="O5231" s="32">
        <v>71364</v>
      </c>
      <c r="P5231" s="113">
        <v>0</v>
      </c>
      <c r="Q5231" s="113">
        <v>201245</v>
      </c>
      <c r="R5231" s="31">
        <v>0</v>
      </c>
      <c r="S5231" s="32">
        <v>194814</v>
      </c>
      <c r="T5231" s="113">
        <v>0</v>
      </c>
      <c r="U5231" s="113">
        <v>292495</v>
      </c>
      <c r="V5231" s="31">
        <v>0</v>
      </c>
      <c r="W5231" s="32">
        <v>205788</v>
      </c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1709</v>
      </c>
      <c r="B5232" s="111" t="s">
        <v>643</v>
      </c>
      <c r="C5232" s="112" t="s">
        <v>644</v>
      </c>
      <c r="D5232" s="21">
        <f t="shared" si="162"/>
        <v>58646.15</v>
      </c>
      <c r="E5232" s="24">
        <f t="shared" si="163"/>
        <v>7278.56</v>
      </c>
      <c r="F5232" s="104">
        <v>5124.84</v>
      </c>
      <c r="G5232" s="104">
        <v>0</v>
      </c>
      <c r="H5232" s="105">
        <v>8754.25</v>
      </c>
      <c r="I5232" s="105">
        <v>0</v>
      </c>
      <c r="J5232" s="31">
        <v>5124.84</v>
      </c>
      <c r="K5232" s="32">
        <v>0</v>
      </c>
      <c r="L5232" s="105">
        <v>8754.25</v>
      </c>
      <c r="M5232" s="105">
        <v>0</v>
      </c>
      <c r="N5232" s="106">
        <v>8754.25</v>
      </c>
      <c r="O5232" s="107">
        <v>0</v>
      </c>
      <c r="P5232" s="113">
        <v>4875.03</v>
      </c>
      <c r="Q5232" s="113">
        <v>0</v>
      </c>
      <c r="R5232" s="106">
        <v>8754.25</v>
      </c>
      <c r="S5232" s="107">
        <v>0</v>
      </c>
      <c r="T5232" s="105">
        <v>8754.25</v>
      </c>
      <c r="U5232" s="105">
        <v>0</v>
      </c>
      <c r="V5232" s="106">
        <v>4875.03</v>
      </c>
      <c r="W5232" s="107">
        <v>0</v>
      </c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1709</v>
      </c>
      <c r="B5233" s="111" t="s">
        <v>645</v>
      </c>
      <c r="C5233" s="112" t="s">
        <v>646</v>
      </c>
      <c r="D5233" s="21">
        <f t="shared" si="162"/>
        <v>0</v>
      </c>
      <c r="E5233" s="24">
        <f t="shared" si="163"/>
        <v>51409.41</v>
      </c>
      <c r="F5233" s="104">
        <v>0</v>
      </c>
      <c r="G5233" s="104">
        <v>7278.56</v>
      </c>
      <c r="H5233" s="113">
        <v>0</v>
      </c>
      <c r="I5233" s="113">
        <v>4653.87</v>
      </c>
      <c r="J5233" s="106">
        <v>0</v>
      </c>
      <c r="K5233" s="107">
        <v>7278.56</v>
      </c>
      <c r="L5233" s="113">
        <v>0</v>
      </c>
      <c r="M5233" s="113">
        <v>4653.87</v>
      </c>
      <c r="N5233" s="31">
        <v>0</v>
      </c>
      <c r="O5233" s="32">
        <v>4653.87</v>
      </c>
      <c r="P5233" s="105">
        <v>0</v>
      </c>
      <c r="Q5233" s="105">
        <v>5846.25</v>
      </c>
      <c r="R5233" s="31">
        <v>0</v>
      </c>
      <c r="S5233" s="32">
        <v>4653.87</v>
      </c>
      <c r="T5233" s="113">
        <v>0</v>
      </c>
      <c r="U5233" s="113">
        <v>4653.87</v>
      </c>
      <c r="V5233" s="31">
        <v>0</v>
      </c>
      <c r="W5233" s="32">
        <v>5846.25</v>
      </c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1709</v>
      </c>
      <c r="B5234" s="111" t="s">
        <v>647</v>
      </c>
      <c r="C5234" s="112" t="s">
        <v>648</v>
      </c>
      <c r="D5234" s="21">
        <f t="shared" si="162"/>
        <v>0</v>
      </c>
      <c r="E5234" s="24">
        <f t="shared" si="163"/>
        <v>50229</v>
      </c>
      <c r="F5234" s="104">
        <v>0</v>
      </c>
      <c r="G5234" s="104">
        <v>710</v>
      </c>
      <c r="H5234" s="113">
        <v>0</v>
      </c>
      <c r="I5234" s="113">
        <v>8945</v>
      </c>
      <c r="J5234" s="31">
        <v>0</v>
      </c>
      <c r="K5234" s="32">
        <v>9169</v>
      </c>
      <c r="L5234" s="113">
        <v>0</v>
      </c>
      <c r="M5234" s="113">
        <v>2769</v>
      </c>
      <c r="N5234" s="31">
        <v>0</v>
      </c>
      <c r="O5234" s="32">
        <v>4507</v>
      </c>
      <c r="P5234" s="113">
        <v>0</v>
      </c>
      <c r="Q5234" s="113">
        <v>5255</v>
      </c>
      <c r="R5234" s="31">
        <v>0</v>
      </c>
      <c r="S5234" s="32">
        <v>65</v>
      </c>
      <c r="T5234" s="113">
        <v>0</v>
      </c>
      <c r="U5234" s="113">
        <v>2769</v>
      </c>
      <c r="V5234" s="31">
        <v>0</v>
      </c>
      <c r="W5234" s="32">
        <v>22630</v>
      </c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1709</v>
      </c>
      <c r="B5235" s="111" t="s">
        <v>649</v>
      </c>
      <c r="C5235" s="112" t="s">
        <v>650</v>
      </c>
      <c r="D5235" s="21">
        <f t="shared" si="162"/>
        <v>0</v>
      </c>
      <c r="E5235" s="24">
        <f t="shared" si="163"/>
        <v>215332</v>
      </c>
      <c r="F5235" s="104">
        <v>0</v>
      </c>
      <c r="G5235" s="104">
        <v>9632</v>
      </c>
      <c r="H5235" s="113">
        <v>0</v>
      </c>
      <c r="I5235" s="113">
        <v>2768</v>
      </c>
      <c r="J5235" s="31">
        <v>0</v>
      </c>
      <c r="K5235" s="32">
        <v>2579</v>
      </c>
      <c r="L5235" s="113">
        <v>0</v>
      </c>
      <c r="M5235" s="113">
        <v>27252</v>
      </c>
      <c r="N5235" s="31">
        <v>0</v>
      </c>
      <c r="O5235" s="32">
        <v>40378</v>
      </c>
      <c r="P5235" s="113">
        <v>0</v>
      </c>
      <c r="Q5235" s="113">
        <v>6913</v>
      </c>
      <c r="R5235" s="31">
        <v>0</v>
      </c>
      <c r="S5235" s="32">
        <v>23854</v>
      </c>
      <c r="T5235" s="113">
        <v>0</v>
      </c>
      <c r="U5235" s="113">
        <v>7481</v>
      </c>
      <c r="V5235" s="31">
        <v>0</v>
      </c>
      <c r="W5235" s="32">
        <v>9648</v>
      </c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1709</v>
      </c>
      <c r="B5236" s="111" t="s">
        <v>651</v>
      </c>
      <c r="C5236" s="112" t="s">
        <v>652</v>
      </c>
      <c r="D5236" s="21">
        <f t="shared" si="162"/>
        <v>0</v>
      </c>
      <c r="E5236" s="24">
        <f t="shared" si="163"/>
        <v>493598</v>
      </c>
      <c r="F5236" s="104">
        <v>0</v>
      </c>
      <c r="G5236" s="104">
        <v>44063</v>
      </c>
      <c r="H5236" s="113">
        <v>0</v>
      </c>
      <c r="I5236" s="113">
        <v>54197</v>
      </c>
      <c r="J5236" s="31">
        <v>0</v>
      </c>
      <c r="K5236" s="32">
        <v>87406</v>
      </c>
      <c r="L5236" s="113">
        <v>0</v>
      </c>
      <c r="M5236" s="113">
        <v>47783</v>
      </c>
      <c r="N5236" s="31">
        <v>0</v>
      </c>
      <c r="O5236" s="32">
        <v>65620</v>
      </c>
      <c r="P5236" s="113">
        <v>0</v>
      </c>
      <c r="Q5236" s="113">
        <v>81219</v>
      </c>
      <c r="R5236" s="31">
        <v>0</v>
      </c>
      <c r="S5236" s="32">
        <v>48707</v>
      </c>
      <c r="T5236" s="113">
        <v>0</v>
      </c>
      <c r="U5236" s="113">
        <v>62809</v>
      </c>
      <c r="V5236" s="31">
        <v>0</v>
      </c>
      <c r="W5236" s="32">
        <v>74894</v>
      </c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1709</v>
      </c>
      <c r="B5237" s="111" t="s">
        <v>653</v>
      </c>
      <c r="C5237" s="112" t="s">
        <v>1594</v>
      </c>
      <c r="D5237" s="21">
        <f t="shared" si="162"/>
        <v>1245.8699999999999</v>
      </c>
      <c r="E5237" s="24">
        <f t="shared" si="163"/>
        <v>44147</v>
      </c>
      <c r="F5237" s="104"/>
      <c r="G5237" s="104"/>
      <c r="H5237" s="113">
        <v>0</v>
      </c>
      <c r="I5237" s="113">
        <v>3633</v>
      </c>
      <c r="J5237" s="31">
        <v>0</v>
      </c>
      <c r="K5237" s="32">
        <v>14306</v>
      </c>
      <c r="L5237" s="113">
        <v>0</v>
      </c>
      <c r="M5237" s="113">
        <v>0</v>
      </c>
      <c r="N5237" s="31">
        <v>0</v>
      </c>
      <c r="O5237" s="32">
        <v>3633</v>
      </c>
      <c r="P5237" s="113">
        <v>0</v>
      </c>
      <c r="Q5237" s="113">
        <v>5286</v>
      </c>
      <c r="R5237" s="31">
        <v>0</v>
      </c>
      <c r="S5237" s="32">
        <v>14391</v>
      </c>
      <c r="T5237" s="113">
        <v>0</v>
      </c>
      <c r="U5237" s="113">
        <v>11499</v>
      </c>
      <c r="V5237" s="31">
        <v>0</v>
      </c>
      <c r="W5237" s="32">
        <v>5705</v>
      </c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1709</v>
      </c>
      <c r="B5238" s="111" t="s">
        <v>654</v>
      </c>
      <c r="C5238" s="112" t="s">
        <v>1595</v>
      </c>
      <c r="D5238" s="21">
        <f t="shared" si="162"/>
        <v>17494.690000000002</v>
      </c>
      <c r="E5238" s="24">
        <f t="shared" si="163"/>
        <v>1086.52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>
        <v>1245.8699999999999</v>
      </c>
      <c r="K5238" s="32">
        <v>0</v>
      </c>
      <c r="L5238" s="113">
        <v>2321.2600000000002</v>
      </c>
      <c r="M5238" s="113">
        <v>0</v>
      </c>
      <c r="N5238" s="31">
        <v>2321.2600000000002</v>
      </c>
      <c r="O5238" s="32">
        <v>0</v>
      </c>
      <c r="P5238" s="113">
        <v>2321.2600000000002</v>
      </c>
      <c r="Q5238" s="113">
        <v>0</v>
      </c>
      <c r="R5238" s="31">
        <v>2321.2600000000002</v>
      </c>
      <c r="S5238" s="32">
        <v>0</v>
      </c>
      <c r="T5238" s="113">
        <v>2321.2600000000002</v>
      </c>
      <c r="U5238" s="113">
        <v>0</v>
      </c>
      <c r="V5238" s="31">
        <v>2321.2600000000002</v>
      </c>
      <c r="W5238" s="32">
        <v>0</v>
      </c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1709</v>
      </c>
      <c r="B5239" s="111" t="s">
        <v>655</v>
      </c>
      <c r="C5239" s="112" t="s">
        <v>1596</v>
      </c>
      <c r="D5239" s="21">
        <f t="shared" si="162"/>
        <v>0</v>
      </c>
      <c r="E5239" s="24">
        <f t="shared" si="163"/>
        <v>19840.900000000001</v>
      </c>
      <c r="F5239" s="104">
        <v>0</v>
      </c>
      <c r="G5239" s="104">
        <v>1086.52</v>
      </c>
      <c r="H5239" s="113">
        <v>0</v>
      </c>
      <c r="I5239" s="113">
        <v>1845.34</v>
      </c>
      <c r="J5239" s="31">
        <v>0</v>
      </c>
      <c r="K5239" s="32">
        <v>1086.52</v>
      </c>
      <c r="L5239" s="113">
        <v>0</v>
      </c>
      <c r="M5239" s="113">
        <v>1845.34</v>
      </c>
      <c r="N5239" s="31">
        <v>0</v>
      </c>
      <c r="O5239" s="32">
        <v>1845.34</v>
      </c>
      <c r="P5239" s="113">
        <v>0</v>
      </c>
      <c r="Q5239" s="113">
        <v>1845.34</v>
      </c>
      <c r="R5239" s="31">
        <v>0</v>
      </c>
      <c r="S5239" s="32">
        <v>1845.34</v>
      </c>
      <c r="T5239" s="113">
        <v>0</v>
      </c>
      <c r="U5239" s="113">
        <v>1845.34</v>
      </c>
      <c r="V5239" s="31">
        <v>0</v>
      </c>
      <c r="W5239" s="32">
        <v>1845.34</v>
      </c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1709</v>
      </c>
      <c r="B5240" s="111" t="s">
        <v>656</v>
      </c>
      <c r="C5240" s="112" t="s">
        <v>1597</v>
      </c>
      <c r="D5240" s="21">
        <f t="shared" si="162"/>
        <v>0</v>
      </c>
      <c r="E5240" s="24">
        <f t="shared" si="163"/>
        <v>26657</v>
      </c>
      <c r="F5240" s="104"/>
      <c r="G5240" s="104"/>
      <c r="H5240" s="105">
        <v>0</v>
      </c>
      <c r="I5240" s="105">
        <v>1324</v>
      </c>
      <c r="J5240" s="31">
        <v>0</v>
      </c>
      <c r="K5240" s="32">
        <v>5837</v>
      </c>
      <c r="L5240" s="105">
        <v>0</v>
      </c>
      <c r="M5240" s="105">
        <v>2373</v>
      </c>
      <c r="N5240" s="106">
        <v>0</v>
      </c>
      <c r="O5240" s="107">
        <v>1324</v>
      </c>
      <c r="P5240" s="113">
        <v>0</v>
      </c>
      <c r="Q5240" s="113">
        <v>5744</v>
      </c>
      <c r="R5240" s="106">
        <v>0</v>
      </c>
      <c r="S5240" s="107">
        <v>2099</v>
      </c>
      <c r="T5240" s="105">
        <v>0</v>
      </c>
      <c r="U5240" s="105">
        <v>2243</v>
      </c>
      <c r="V5240" s="106">
        <v>0</v>
      </c>
      <c r="W5240" s="107">
        <v>11550</v>
      </c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1709</v>
      </c>
      <c r="B5241" s="111" t="s">
        <v>657</v>
      </c>
      <c r="C5241" s="112" t="s">
        <v>658</v>
      </c>
      <c r="D5241" s="21">
        <f t="shared" si="162"/>
        <v>0</v>
      </c>
      <c r="E5241" s="24">
        <f t="shared" si="163"/>
        <v>26839</v>
      </c>
      <c r="F5241" s="104"/>
      <c r="G5241" s="104"/>
      <c r="H5241" s="113">
        <v>0</v>
      </c>
      <c r="I5241" s="113">
        <v>6450</v>
      </c>
      <c r="J5241" s="106">
        <v>0</v>
      </c>
      <c r="K5241" s="107">
        <v>0</v>
      </c>
      <c r="L5241" s="113">
        <v>0</v>
      </c>
      <c r="M5241" s="113">
        <v>8947</v>
      </c>
      <c r="N5241" s="31">
        <v>0</v>
      </c>
      <c r="O5241" s="32">
        <v>5372</v>
      </c>
      <c r="P5241" s="105">
        <v>0</v>
      </c>
      <c r="Q5241" s="105">
        <v>0</v>
      </c>
      <c r="R5241" s="31">
        <v>0</v>
      </c>
      <c r="S5241" s="32">
        <v>0</v>
      </c>
      <c r="T5241" s="113">
        <v>0</v>
      </c>
      <c r="U5241" s="113">
        <v>6070</v>
      </c>
      <c r="V5241" s="31">
        <v>0</v>
      </c>
      <c r="W5241" s="32">
        <v>0</v>
      </c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1709</v>
      </c>
      <c r="B5242" s="111" t="s">
        <v>659</v>
      </c>
      <c r="C5242" s="112" t="s">
        <v>660</v>
      </c>
      <c r="D5242" s="21">
        <f t="shared" si="162"/>
        <v>0</v>
      </c>
      <c r="E5242" s="24">
        <f t="shared" si="163"/>
        <v>0</v>
      </c>
      <c r="F5242" s="104"/>
      <c r="G5242" s="104"/>
      <c r="H5242" s="105"/>
      <c r="I5242" s="105"/>
      <c r="J5242" s="31"/>
      <c r="K5242" s="32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1709</v>
      </c>
      <c r="B5243" s="111" t="s">
        <v>661</v>
      </c>
      <c r="C5243" s="112" t="s">
        <v>662</v>
      </c>
      <c r="D5243" s="21">
        <f t="shared" si="162"/>
        <v>0</v>
      </c>
      <c r="E5243" s="24">
        <f t="shared" si="163"/>
        <v>2767251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1709</v>
      </c>
      <c r="B5244" s="111" t="s">
        <v>663</v>
      </c>
      <c r="C5244" s="112" t="s">
        <v>664</v>
      </c>
      <c r="D5244" s="21">
        <f t="shared" si="162"/>
        <v>0</v>
      </c>
      <c r="E5244" s="24">
        <f t="shared" si="163"/>
        <v>21557724</v>
      </c>
      <c r="F5244" s="104">
        <v>0</v>
      </c>
      <c r="G5244" s="104">
        <v>2944781</v>
      </c>
      <c r="H5244" s="105">
        <v>0</v>
      </c>
      <c r="I5244" s="105">
        <v>2181323</v>
      </c>
      <c r="J5244" s="106">
        <v>0</v>
      </c>
      <c r="K5244" s="107">
        <v>2767251</v>
      </c>
      <c r="L5244" s="105">
        <v>0</v>
      </c>
      <c r="M5244" s="105">
        <v>2576596</v>
      </c>
      <c r="N5244" s="106">
        <v>0</v>
      </c>
      <c r="O5244" s="107">
        <v>2323686</v>
      </c>
      <c r="P5244" s="105">
        <v>0</v>
      </c>
      <c r="Q5244" s="105">
        <v>3284309</v>
      </c>
      <c r="R5244" s="106">
        <v>0</v>
      </c>
      <c r="S5244" s="107">
        <v>2472920</v>
      </c>
      <c r="T5244" s="105">
        <v>0</v>
      </c>
      <c r="U5244" s="105">
        <v>2208993</v>
      </c>
      <c r="V5244" s="106">
        <v>0</v>
      </c>
      <c r="W5244" s="107">
        <v>2599581</v>
      </c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1709</v>
      </c>
      <c r="B5245" s="111" t="s">
        <v>665</v>
      </c>
      <c r="C5245" s="112" t="s">
        <v>666</v>
      </c>
      <c r="D5245" s="21">
        <f t="shared" si="162"/>
        <v>0</v>
      </c>
      <c r="E5245" s="24">
        <f t="shared" si="163"/>
        <v>7641229</v>
      </c>
      <c r="F5245" s="104">
        <v>0</v>
      </c>
      <c r="G5245" s="104">
        <v>834291</v>
      </c>
      <c r="H5245" s="105">
        <v>0</v>
      </c>
      <c r="I5245" s="105">
        <v>991028</v>
      </c>
      <c r="J5245" s="106">
        <v>0</v>
      </c>
      <c r="K5245" s="107">
        <v>965535</v>
      </c>
      <c r="L5245" s="105">
        <v>0</v>
      </c>
      <c r="M5245" s="105">
        <v>775825</v>
      </c>
      <c r="N5245" s="106">
        <v>0</v>
      </c>
      <c r="O5245" s="107">
        <v>804006</v>
      </c>
      <c r="P5245" s="105">
        <v>0</v>
      </c>
      <c r="Q5245" s="105">
        <v>1198395</v>
      </c>
      <c r="R5245" s="106">
        <v>0</v>
      </c>
      <c r="S5245" s="107">
        <v>1050582</v>
      </c>
      <c r="T5245" s="105">
        <v>0</v>
      </c>
      <c r="U5245" s="105">
        <v>1083590</v>
      </c>
      <c r="V5245" s="106">
        <v>0</v>
      </c>
      <c r="W5245" s="107">
        <v>895386</v>
      </c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1709</v>
      </c>
      <c r="B5246" s="111" t="s">
        <v>667</v>
      </c>
      <c r="C5246" s="112" t="s">
        <v>668</v>
      </c>
      <c r="D5246" s="21">
        <f t="shared" si="162"/>
        <v>0</v>
      </c>
      <c r="E5246" s="24">
        <f t="shared" si="163"/>
        <v>78840</v>
      </c>
      <c r="F5246" s="104">
        <v>0</v>
      </c>
      <c r="G5246" s="104">
        <v>1876</v>
      </c>
      <c r="H5246" s="113">
        <v>0</v>
      </c>
      <c r="I5246" s="113">
        <v>4459</v>
      </c>
      <c r="J5246" s="106">
        <v>0</v>
      </c>
      <c r="K5246" s="107">
        <v>8126</v>
      </c>
      <c r="L5246" s="113">
        <v>0</v>
      </c>
      <c r="M5246" s="113">
        <v>4948</v>
      </c>
      <c r="N5246" s="31">
        <v>0</v>
      </c>
      <c r="O5246" s="32">
        <v>1527</v>
      </c>
      <c r="P5246" s="105">
        <v>0</v>
      </c>
      <c r="Q5246" s="105">
        <v>12159</v>
      </c>
      <c r="R5246" s="31">
        <v>0</v>
      </c>
      <c r="S5246" s="32">
        <v>19474</v>
      </c>
      <c r="T5246" s="113">
        <v>0</v>
      </c>
      <c r="U5246" s="113">
        <v>15241</v>
      </c>
      <c r="V5246" s="31">
        <v>0</v>
      </c>
      <c r="W5246" s="32">
        <v>19156</v>
      </c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1709</v>
      </c>
      <c r="B5247" s="111" t="s">
        <v>669</v>
      </c>
      <c r="C5247" s="112" t="s">
        <v>670</v>
      </c>
      <c r="D5247" s="21">
        <f t="shared" si="162"/>
        <v>0</v>
      </c>
      <c r="E5247" s="24">
        <f t="shared" si="163"/>
        <v>0</v>
      </c>
      <c r="F5247" s="104"/>
      <c r="G5247" s="104"/>
      <c r="H5247" s="105"/>
      <c r="I5247" s="105"/>
      <c r="J5247" s="31"/>
      <c r="K5247" s="32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1709</v>
      </c>
      <c r="B5248" s="111" t="s">
        <v>671</v>
      </c>
      <c r="C5248" s="112" t="s">
        <v>1598</v>
      </c>
      <c r="D5248" s="21">
        <f t="shared" si="162"/>
        <v>0</v>
      </c>
      <c r="E5248" s="24">
        <f t="shared" si="163"/>
        <v>2144292.2999999998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1709</v>
      </c>
      <c r="B5249" s="111" t="s">
        <v>672</v>
      </c>
      <c r="C5249" s="112" t="s">
        <v>673</v>
      </c>
      <c r="D5249" s="21">
        <f t="shared" si="162"/>
        <v>2767251</v>
      </c>
      <c r="E5249" s="24">
        <f t="shared" si="163"/>
        <v>0</v>
      </c>
      <c r="F5249" s="104"/>
      <c r="G5249" s="104"/>
      <c r="H5249" s="113"/>
      <c r="I5249" s="113"/>
      <c r="J5249" s="106">
        <v>0</v>
      </c>
      <c r="K5249" s="107">
        <v>2144292.2999999998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1709</v>
      </c>
      <c r="B5250" s="111" t="s">
        <v>674</v>
      </c>
      <c r="C5250" s="112" t="s">
        <v>675</v>
      </c>
      <c r="D5250" s="21">
        <f t="shared" si="162"/>
        <v>23212421.039999999</v>
      </c>
      <c r="E5250" s="24">
        <f t="shared" si="163"/>
        <v>26250077.030000001</v>
      </c>
      <c r="F5250" s="104"/>
      <c r="G5250" s="104"/>
      <c r="H5250" s="113">
        <v>5126104</v>
      </c>
      <c r="I5250" s="113">
        <v>18346410.52</v>
      </c>
      <c r="J5250" s="31">
        <v>2767251</v>
      </c>
      <c r="K5250" s="32">
        <v>0</v>
      </c>
      <c r="L5250" s="113">
        <v>2576596</v>
      </c>
      <c r="M5250" s="113">
        <v>3698961.12</v>
      </c>
      <c r="N5250" s="31">
        <v>2181323</v>
      </c>
      <c r="O5250" s="32">
        <v>3919740.39</v>
      </c>
      <c r="P5250" s="113">
        <v>3284309</v>
      </c>
      <c r="Q5250" s="113">
        <v>284965</v>
      </c>
      <c r="R5250" s="31">
        <v>4867912.04</v>
      </c>
      <c r="S5250" s="32">
        <v>0</v>
      </c>
      <c r="T5250" s="113">
        <v>2576596</v>
      </c>
      <c r="U5250" s="113">
        <v>0</v>
      </c>
      <c r="V5250" s="31">
        <v>2599581</v>
      </c>
      <c r="W5250" s="32">
        <v>0</v>
      </c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1709</v>
      </c>
      <c r="B5251" s="111" t="s">
        <v>676</v>
      </c>
      <c r="C5251" s="112" t="s">
        <v>677</v>
      </c>
      <c r="D5251" s="21">
        <f t="shared" ref="D5251:D5314" si="164">F5251+H5251+J5252+L5251+N5251+P5251+R5251+T5251+V5251+X5251+Z5251+AB5251</f>
        <v>36177</v>
      </c>
      <c r="E5251" s="24">
        <f t="shared" ref="E5251:E5314" si="165">G5251+I5251+K5252+M5251+O5251+Q5251+S5251+U5251+W5251+Y5251+AA5251+AC5251</f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1709</v>
      </c>
      <c r="B5252" s="111" t="s">
        <v>678</v>
      </c>
      <c r="C5252" s="112" t="s">
        <v>679</v>
      </c>
      <c r="D5252" s="21">
        <f t="shared" si="164"/>
        <v>543802</v>
      </c>
      <c r="E5252" s="24">
        <f t="shared" si="165"/>
        <v>6446331.3700000001</v>
      </c>
      <c r="F5252" s="104"/>
      <c r="G5252" s="104"/>
      <c r="H5252" s="113">
        <v>56597</v>
      </c>
      <c r="I5252" s="113">
        <v>4663337.09</v>
      </c>
      <c r="J5252" s="31">
        <v>36177</v>
      </c>
      <c r="K5252" s="32">
        <v>0</v>
      </c>
      <c r="L5252" s="113">
        <v>64878</v>
      </c>
      <c r="M5252" s="113">
        <v>861403.32</v>
      </c>
      <c r="N5252" s="31">
        <v>36997</v>
      </c>
      <c r="O5252" s="32">
        <v>861403.32</v>
      </c>
      <c r="P5252" s="113">
        <v>57808</v>
      </c>
      <c r="Q5252" s="113">
        <v>0</v>
      </c>
      <c r="R5252" s="31">
        <v>36997</v>
      </c>
      <c r="S5252" s="32">
        <v>0</v>
      </c>
      <c r="T5252" s="113">
        <v>110008</v>
      </c>
      <c r="U5252" s="113">
        <v>0</v>
      </c>
      <c r="V5252" s="31">
        <v>180517</v>
      </c>
      <c r="W5252" s="32">
        <v>0</v>
      </c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1709</v>
      </c>
      <c r="B5253" s="111" t="s">
        <v>680</v>
      </c>
      <c r="C5253" s="112" t="s">
        <v>681</v>
      </c>
      <c r="D5253" s="21">
        <f t="shared" si="164"/>
        <v>0</v>
      </c>
      <c r="E5253" s="24">
        <f t="shared" si="165"/>
        <v>995718.64</v>
      </c>
      <c r="F5253" s="104">
        <v>0</v>
      </c>
      <c r="G5253" s="104">
        <v>60187.64</v>
      </c>
      <c r="H5253" s="113">
        <v>0</v>
      </c>
      <c r="I5253" s="113">
        <v>12651.4</v>
      </c>
      <c r="J5253" s="31">
        <v>0</v>
      </c>
      <c r="K5253" s="32">
        <v>60187.64</v>
      </c>
      <c r="L5253" s="113">
        <v>0</v>
      </c>
      <c r="M5253" s="113">
        <v>12651.4</v>
      </c>
      <c r="N5253" s="31">
        <v>0</v>
      </c>
      <c r="O5253" s="32">
        <v>12651.4</v>
      </c>
      <c r="P5253" s="113">
        <v>0</v>
      </c>
      <c r="Q5253" s="113">
        <v>769124</v>
      </c>
      <c r="R5253" s="31">
        <v>0</v>
      </c>
      <c r="S5253" s="32">
        <v>12651.4</v>
      </c>
      <c r="T5253" s="113">
        <v>0</v>
      </c>
      <c r="U5253" s="113">
        <v>12651.4</v>
      </c>
      <c r="V5253" s="31">
        <v>0</v>
      </c>
      <c r="W5253" s="32">
        <v>0</v>
      </c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1709</v>
      </c>
      <c r="B5254" s="111" t="s">
        <v>682</v>
      </c>
      <c r="C5254" s="112" t="s">
        <v>683</v>
      </c>
      <c r="D5254" s="21">
        <f t="shared" si="164"/>
        <v>0</v>
      </c>
      <c r="E5254" s="24">
        <f t="shared" si="165"/>
        <v>103150</v>
      </c>
      <c r="F5254" s="104">
        <v>0</v>
      </c>
      <c r="G5254" s="104">
        <v>103150</v>
      </c>
      <c r="H5254" s="105">
        <v>0</v>
      </c>
      <c r="I5254" s="105">
        <v>0</v>
      </c>
      <c r="J5254" s="31">
        <v>0</v>
      </c>
      <c r="K5254" s="32">
        <v>103150</v>
      </c>
      <c r="L5254" s="105">
        <v>0</v>
      </c>
      <c r="M5254" s="105">
        <v>0</v>
      </c>
      <c r="N5254" s="106">
        <v>0</v>
      </c>
      <c r="O5254" s="107">
        <v>0</v>
      </c>
      <c r="P5254" s="113">
        <v>0</v>
      </c>
      <c r="Q5254" s="113">
        <v>0</v>
      </c>
      <c r="R5254" s="106">
        <v>0</v>
      </c>
      <c r="S5254" s="107">
        <v>0</v>
      </c>
      <c r="T5254" s="105">
        <v>0</v>
      </c>
      <c r="U5254" s="105">
        <v>0</v>
      </c>
      <c r="V5254" s="106">
        <v>0</v>
      </c>
      <c r="W5254" s="107">
        <v>0</v>
      </c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1709</v>
      </c>
      <c r="B5255" s="111" t="s">
        <v>684</v>
      </c>
      <c r="C5255" s="112" t="s">
        <v>685</v>
      </c>
      <c r="D5255" s="21">
        <f t="shared" si="164"/>
        <v>0</v>
      </c>
      <c r="E5255" s="24">
        <f t="shared" si="165"/>
        <v>25070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>
        <v>0</v>
      </c>
      <c r="W5255" s="107">
        <v>25070</v>
      </c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1709</v>
      </c>
      <c r="B5256" s="111" t="s">
        <v>686</v>
      </c>
      <c r="C5256" s="112" t="s">
        <v>687</v>
      </c>
      <c r="D5256" s="21">
        <f t="shared" si="164"/>
        <v>2944781</v>
      </c>
      <c r="E5256" s="24">
        <f t="shared" si="165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1709</v>
      </c>
      <c r="B5257" s="111" t="s">
        <v>688</v>
      </c>
      <c r="C5257" s="112" t="s">
        <v>689</v>
      </c>
      <c r="D5257" s="21">
        <f t="shared" si="164"/>
        <v>894964.98</v>
      </c>
      <c r="E5257" s="24">
        <f t="shared" si="165"/>
        <v>475091.67</v>
      </c>
      <c r="F5257" s="104"/>
      <c r="G5257" s="104"/>
      <c r="H5257" s="105">
        <v>127852.14</v>
      </c>
      <c r="I5257" s="105">
        <v>0</v>
      </c>
      <c r="J5257" s="106">
        <v>0</v>
      </c>
      <c r="K5257" s="107">
        <v>0</v>
      </c>
      <c r="L5257" s="105">
        <v>127852.14</v>
      </c>
      <c r="M5257" s="105">
        <v>0</v>
      </c>
      <c r="N5257" s="106">
        <v>127852.14</v>
      </c>
      <c r="O5257" s="107">
        <v>0</v>
      </c>
      <c r="P5257" s="105">
        <v>127852.14</v>
      </c>
      <c r="Q5257" s="105">
        <v>0</v>
      </c>
      <c r="R5257" s="106">
        <v>127852.14</v>
      </c>
      <c r="S5257" s="107">
        <v>0</v>
      </c>
      <c r="T5257" s="105">
        <v>127852.14</v>
      </c>
      <c r="U5257" s="105">
        <v>0</v>
      </c>
      <c r="V5257" s="106">
        <v>127852.14</v>
      </c>
      <c r="W5257" s="107">
        <v>0</v>
      </c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1709</v>
      </c>
      <c r="B5258" s="111" t="s">
        <v>690</v>
      </c>
      <c r="C5258" s="112" t="s">
        <v>691</v>
      </c>
      <c r="D5258" s="21">
        <f t="shared" si="164"/>
        <v>0</v>
      </c>
      <c r="E5258" s="24">
        <f t="shared" si="165"/>
        <v>1285861.49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>
        <v>0</v>
      </c>
      <c r="K5258" s="107">
        <v>475091.67</v>
      </c>
      <c r="L5258" s="105">
        <v>0</v>
      </c>
      <c r="M5258" s="105">
        <v>115824.26</v>
      </c>
      <c r="N5258" s="106">
        <v>0</v>
      </c>
      <c r="O5258" s="107">
        <v>115824.26</v>
      </c>
      <c r="P5258" s="105">
        <v>0</v>
      </c>
      <c r="Q5258" s="105">
        <v>115824.26</v>
      </c>
      <c r="R5258" s="106">
        <v>0</v>
      </c>
      <c r="S5258" s="107">
        <v>115824.26</v>
      </c>
      <c r="T5258" s="105">
        <v>0</v>
      </c>
      <c r="U5258" s="105">
        <v>115824.26</v>
      </c>
      <c r="V5258" s="106">
        <v>0</v>
      </c>
      <c r="W5258" s="107">
        <v>115824.26</v>
      </c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1709</v>
      </c>
      <c r="B5259" s="111" t="s">
        <v>692</v>
      </c>
      <c r="C5259" s="112" t="s">
        <v>693</v>
      </c>
      <c r="D5259" s="21">
        <f t="shared" si="164"/>
        <v>0</v>
      </c>
      <c r="E5259" s="24">
        <f t="shared" si="165"/>
        <v>171888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1709</v>
      </c>
      <c r="B5260" s="111" t="s">
        <v>694</v>
      </c>
      <c r="C5260" s="112" t="s">
        <v>695</v>
      </c>
      <c r="D5260" s="21">
        <f t="shared" si="164"/>
        <v>0</v>
      </c>
      <c r="E5260" s="24">
        <f t="shared" si="165"/>
        <v>1557343</v>
      </c>
      <c r="F5260" s="104">
        <v>0</v>
      </c>
      <c r="G5260" s="104">
        <v>171888</v>
      </c>
      <c r="H5260" s="113">
        <v>0</v>
      </c>
      <c r="I5260" s="113">
        <v>192754</v>
      </c>
      <c r="J5260" s="106">
        <v>0</v>
      </c>
      <c r="K5260" s="107">
        <v>171888</v>
      </c>
      <c r="L5260" s="113">
        <v>0</v>
      </c>
      <c r="M5260" s="113">
        <v>192754</v>
      </c>
      <c r="N5260" s="31">
        <v>0</v>
      </c>
      <c r="O5260" s="32">
        <v>192754</v>
      </c>
      <c r="P5260" s="105">
        <v>0</v>
      </c>
      <c r="Q5260" s="105">
        <v>192754</v>
      </c>
      <c r="R5260" s="31">
        <v>0</v>
      </c>
      <c r="S5260" s="32">
        <v>192754</v>
      </c>
      <c r="T5260" s="113">
        <v>0</v>
      </c>
      <c r="U5260" s="113">
        <v>192754</v>
      </c>
      <c r="V5260" s="31">
        <v>0</v>
      </c>
      <c r="W5260" s="32">
        <v>192754</v>
      </c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1709</v>
      </c>
      <c r="B5261" s="111" t="s">
        <v>696</v>
      </c>
      <c r="C5261" s="112" t="s">
        <v>697</v>
      </c>
      <c r="D5261" s="21">
        <f t="shared" si="164"/>
        <v>0</v>
      </c>
      <c r="E5261" s="24">
        <f t="shared" si="165"/>
        <v>560126</v>
      </c>
      <c r="F5261" s="104">
        <v>0</v>
      </c>
      <c r="G5261" s="104">
        <v>32426</v>
      </c>
      <c r="H5261" s="113">
        <v>0</v>
      </c>
      <c r="I5261" s="113">
        <v>24171</v>
      </c>
      <c r="J5261" s="31">
        <v>0</v>
      </c>
      <c r="K5261" s="32">
        <v>36177</v>
      </c>
      <c r="L5261" s="113">
        <v>0</v>
      </c>
      <c r="M5261" s="113">
        <v>64878</v>
      </c>
      <c r="N5261" s="31">
        <v>0</v>
      </c>
      <c r="O5261" s="32">
        <v>36997</v>
      </c>
      <c r="P5261" s="113">
        <v>0</v>
      </c>
      <c r="Q5261" s="113">
        <v>57808</v>
      </c>
      <c r="R5261" s="31">
        <v>0</v>
      </c>
      <c r="S5261" s="32">
        <v>53321</v>
      </c>
      <c r="T5261" s="113">
        <v>0</v>
      </c>
      <c r="U5261" s="113">
        <v>110008</v>
      </c>
      <c r="V5261" s="31">
        <v>0</v>
      </c>
      <c r="W5261" s="32">
        <v>180517</v>
      </c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1709</v>
      </c>
      <c r="B5262" s="111" t="s">
        <v>698</v>
      </c>
      <c r="C5262" s="112" t="s">
        <v>699</v>
      </c>
      <c r="D5262" s="21">
        <f t="shared" si="164"/>
        <v>0</v>
      </c>
      <c r="E5262" s="24">
        <f t="shared" si="165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1709</v>
      </c>
      <c r="B5263" s="111" t="s">
        <v>700</v>
      </c>
      <c r="C5263" s="112" t="s">
        <v>701</v>
      </c>
      <c r="D5263" s="21">
        <f t="shared" si="164"/>
        <v>0</v>
      </c>
      <c r="E5263" s="24">
        <f t="shared" si="165"/>
        <v>2006406</v>
      </c>
      <c r="F5263" s="104"/>
      <c r="G5263" s="104"/>
      <c r="H5263" s="105">
        <v>0</v>
      </c>
      <c r="I5263" s="105">
        <v>2000000</v>
      </c>
      <c r="J5263" s="31">
        <v>0</v>
      </c>
      <c r="K5263" s="32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0</v>
      </c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1709</v>
      </c>
      <c r="B5264" s="111" t="s">
        <v>702</v>
      </c>
      <c r="C5264" s="112" t="s">
        <v>1599</v>
      </c>
      <c r="D5264" s="21">
        <f t="shared" si="164"/>
        <v>0</v>
      </c>
      <c r="E5264" s="24">
        <f t="shared" si="165"/>
        <v>135622</v>
      </c>
      <c r="F5264" s="104">
        <v>0</v>
      </c>
      <c r="G5264" s="104">
        <v>5330</v>
      </c>
      <c r="H5264" s="105">
        <v>0</v>
      </c>
      <c r="I5264" s="105">
        <v>11037</v>
      </c>
      <c r="J5264" s="106">
        <v>0</v>
      </c>
      <c r="K5264" s="107">
        <v>6406</v>
      </c>
      <c r="L5264" s="105">
        <v>0</v>
      </c>
      <c r="M5264" s="105">
        <v>7619</v>
      </c>
      <c r="N5264" s="106">
        <v>0</v>
      </c>
      <c r="O5264" s="107">
        <v>2733</v>
      </c>
      <c r="P5264" s="105">
        <v>0</v>
      </c>
      <c r="Q5264" s="105">
        <v>12898</v>
      </c>
      <c r="R5264" s="106">
        <v>0</v>
      </c>
      <c r="S5264" s="107">
        <v>10085</v>
      </c>
      <c r="T5264" s="105">
        <v>0</v>
      </c>
      <c r="U5264" s="105">
        <v>65265</v>
      </c>
      <c r="V5264" s="106">
        <v>0</v>
      </c>
      <c r="W5264" s="107">
        <v>7894</v>
      </c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1709</v>
      </c>
      <c r="B5265" s="111" t="s">
        <v>703</v>
      </c>
      <c r="C5265" s="112" t="s">
        <v>704</v>
      </c>
      <c r="D5265" s="21">
        <f t="shared" si="164"/>
        <v>0</v>
      </c>
      <c r="E5265" s="24">
        <f t="shared" si="165"/>
        <v>95001</v>
      </c>
      <c r="F5265" s="104"/>
      <c r="G5265" s="104"/>
      <c r="H5265" s="113">
        <v>0</v>
      </c>
      <c r="I5265" s="113">
        <v>4927</v>
      </c>
      <c r="J5265" s="106">
        <v>0</v>
      </c>
      <c r="K5265" s="107">
        <v>12761</v>
      </c>
      <c r="L5265" s="113">
        <v>0</v>
      </c>
      <c r="M5265" s="113">
        <v>4927</v>
      </c>
      <c r="N5265" s="31">
        <v>0</v>
      </c>
      <c r="O5265" s="32">
        <v>4500</v>
      </c>
      <c r="P5265" s="105">
        <v>0</v>
      </c>
      <c r="Q5265" s="105">
        <v>13432</v>
      </c>
      <c r="R5265" s="31">
        <v>0</v>
      </c>
      <c r="S5265" s="32">
        <v>4500</v>
      </c>
      <c r="T5265" s="113">
        <v>0</v>
      </c>
      <c r="U5265" s="113">
        <v>59115</v>
      </c>
      <c r="V5265" s="31">
        <v>0</v>
      </c>
      <c r="W5265" s="32">
        <v>3600</v>
      </c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1709</v>
      </c>
      <c r="B5266" s="111" t="s">
        <v>705</v>
      </c>
      <c r="C5266" s="112" t="s">
        <v>1670</v>
      </c>
      <c r="D5266" s="21">
        <f t="shared" si="164"/>
        <v>0</v>
      </c>
      <c r="E5266" s="24">
        <f t="shared" si="165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1709</v>
      </c>
      <c r="B5267" s="111" t="s">
        <v>706</v>
      </c>
      <c r="C5267" s="112" t="s">
        <v>1671</v>
      </c>
      <c r="D5267" s="21">
        <f t="shared" si="164"/>
        <v>0</v>
      </c>
      <c r="E5267" s="24">
        <f t="shared" si="165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1709</v>
      </c>
      <c r="B5268" s="111" t="s">
        <v>707</v>
      </c>
      <c r="C5268" s="112" t="s">
        <v>708</v>
      </c>
      <c r="D5268" s="21">
        <f t="shared" si="164"/>
        <v>0</v>
      </c>
      <c r="E5268" s="24">
        <f t="shared" si="165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1709</v>
      </c>
      <c r="B5269" s="111" t="s">
        <v>709</v>
      </c>
      <c r="C5269" s="112" t="s">
        <v>710</v>
      </c>
      <c r="D5269" s="21">
        <f t="shared" si="164"/>
        <v>0</v>
      </c>
      <c r="E5269" s="24">
        <f t="shared" si="165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1709</v>
      </c>
      <c r="B5270" s="111" t="s">
        <v>711</v>
      </c>
      <c r="C5270" s="112" t="s">
        <v>712</v>
      </c>
      <c r="D5270" s="21">
        <f t="shared" si="164"/>
        <v>162130</v>
      </c>
      <c r="E5270" s="24">
        <f t="shared" si="165"/>
        <v>162130</v>
      </c>
      <c r="F5270" s="104">
        <v>32426</v>
      </c>
      <c r="G5270" s="104">
        <v>0</v>
      </c>
      <c r="H5270" s="105">
        <v>0</v>
      </c>
      <c r="I5270" s="105">
        <v>32426</v>
      </c>
      <c r="J5270" s="31"/>
      <c r="K5270" s="32"/>
      <c r="L5270" s="105">
        <v>0</v>
      </c>
      <c r="M5270" s="105">
        <v>32426</v>
      </c>
      <c r="N5270" s="106">
        <v>0</v>
      </c>
      <c r="O5270" s="107">
        <v>32426</v>
      </c>
      <c r="P5270" s="113">
        <v>64852</v>
      </c>
      <c r="Q5270" s="113">
        <v>0</v>
      </c>
      <c r="R5270" s="106">
        <v>0</v>
      </c>
      <c r="S5270" s="107">
        <v>32426</v>
      </c>
      <c r="T5270" s="105">
        <v>0</v>
      </c>
      <c r="U5270" s="105">
        <v>32426</v>
      </c>
      <c r="V5270" s="106">
        <v>64852</v>
      </c>
      <c r="W5270" s="107">
        <v>0</v>
      </c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1709</v>
      </c>
      <c r="B5271" s="111" t="s">
        <v>713</v>
      </c>
      <c r="C5271" s="112" t="s">
        <v>714</v>
      </c>
      <c r="D5271" s="21">
        <f t="shared" si="164"/>
        <v>0</v>
      </c>
      <c r="E5271" s="24">
        <f t="shared" si="165"/>
        <v>0</v>
      </c>
      <c r="F5271" s="104"/>
      <c r="G5271" s="104"/>
      <c r="H5271" s="113"/>
      <c r="I5271" s="113"/>
      <c r="J5271" s="106"/>
      <c r="K5271" s="107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1709</v>
      </c>
      <c r="B5272" s="111" t="s">
        <v>715</v>
      </c>
      <c r="C5272" s="112" t="s">
        <v>716</v>
      </c>
      <c r="D5272" s="21">
        <f t="shared" si="164"/>
        <v>0</v>
      </c>
      <c r="E5272" s="24">
        <f t="shared" si="165"/>
        <v>0</v>
      </c>
      <c r="F5272" s="104"/>
      <c r="G5272" s="104"/>
      <c r="H5272" s="105"/>
      <c r="I5272" s="105"/>
      <c r="J5272" s="31"/>
      <c r="K5272" s="32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1709</v>
      </c>
      <c r="B5273" s="111" t="s">
        <v>717</v>
      </c>
      <c r="C5273" s="112" t="s">
        <v>718</v>
      </c>
      <c r="D5273" s="21">
        <f t="shared" si="164"/>
        <v>0</v>
      </c>
      <c r="E5273" s="24">
        <f t="shared" si="165"/>
        <v>0</v>
      </c>
      <c r="F5273" s="104"/>
      <c r="G5273" s="104"/>
      <c r="H5273" s="113"/>
      <c r="I5273" s="113"/>
      <c r="J5273" s="106"/>
      <c r="K5273" s="107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1709</v>
      </c>
      <c r="B5274" s="111" t="s">
        <v>719</v>
      </c>
      <c r="C5274" s="112" t="s">
        <v>720</v>
      </c>
      <c r="D5274" s="21">
        <f t="shared" si="164"/>
        <v>14202039.5</v>
      </c>
      <c r="E5274" s="24">
        <f t="shared" si="165"/>
        <v>0</v>
      </c>
      <c r="F5274" s="104"/>
      <c r="G5274" s="104"/>
      <c r="H5274" s="113">
        <v>13717188.27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1709</v>
      </c>
      <c r="B5275" s="111" t="s">
        <v>721</v>
      </c>
      <c r="C5275" s="112" t="s">
        <v>722</v>
      </c>
      <c r="D5275" s="21">
        <f t="shared" si="164"/>
        <v>3393958.5999999996</v>
      </c>
      <c r="E5275" s="24">
        <f t="shared" si="165"/>
        <v>0</v>
      </c>
      <c r="F5275" s="104"/>
      <c r="G5275" s="104"/>
      <c r="H5275" s="105">
        <v>484851.23</v>
      </c>
      <c r="I5275" s="105">
        <v>0</v>
      </c>
      <c r="J5275" s="31">
        <v>484851.23</v>
      </c>
      <c r="K5275" s="32">
        <v>0</v>
      </c>
      <c r="L5275" s="105">
        <v>484851.23</v>
      </c>
      <c r="M5275" s="105">
        <v>0</v>
      </c>
      <c r="N5275" s="106">
        <v>484851.23</v>
      </c>
      <c r="O5275" s="107">
        <v>0</v>
      </c>
      <c r="P5275" s="113">
        <v>484851.23</v>
      </c>
      <c r="Q5275" s="113">
        <v>0</v>
      </c>
      <c r="R5275" s="106">
        <v>484851.23</v>
      </c>
      <c r="S5275" s="107">
        <v>0</v>
      </c>
      <c r="T5275" s="105">
        <v>484851.23</v>
      </c>
      <c r="U5275" s="105">
        <v>0</v>
      </c>
      <c r="V5275" s="106">
        <v>484851.22</v>
      </c>
      <c r="W5275" s="107">
        <v>0</v>
      </c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1709</v>
      </c>
      <c r="B5276" s="111" t="s">
        <v>723</v>
      </c>
      <c r="C5276" s="112" t="s">
        <v>724</v>
      </c>
      <c r="D5276" s="21">
        <f t="shared" si="164"/>
        <v>2436707</v>
      </c>
      <c r="E5276" s="24">
        <f t="shared" si="165"/>
        <v>0</v>
      </c>
      <c r="F5276" s="104"/>
      <c r="G5276" s="104"/>
      <c r="H5276" s="105">
        <v>2436707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1709</v>
      </c>
      <c r="B5277" s="111" t="s">
        <v>1600</v>
      </c>
      <c r="C5277" s="112" t="s">
        <v>1601</v>
      </c>
      <c r="D5277" s="21">
        <f t="shared" si="164"/>
        <v>0</v>
      </c>
      <c r="E5277" s="24">
        <f t="shared" si="165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1709</v>
      </c>
      <c r="B5278" s="111" t="s">
        <v>1602</v>
      </c>
      <c r="C5278" s="112" t="s">
        <v>1603</v>
      </c>
      <c r="D5278" s="21">
        <f t="shared" si="164"/>
        <v>0</v>
      </c>
      <c r="E5278" s="24">
        <f t="shared" si="165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1709</v>
      </c>
      <c r="B5279" s="111" t="s">
        <v>725</v>
      </c>
      <c r="C5279" s="112" t="s">
        <v>726</v>
      </c>
      <c r="D5279" s="21">
        <f t="shared" si="164"/>
        <v>0</v>
      </c>
      <c r="E5279" s="24">
        <f t="shared" si="165"/>
        <v>62575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1709</v>
      </c>
      <c r="B5280" s="111" t="s">
        <v>727</v>
      </c>
      <c r="C5280" s="112" t="s">
        <v>728</v>
      </c>
      <c r="D5280" s="21">
        <f t="shared" si="164"/>
        <v>0</v>
      </c>
      <c r="E5280" s="24">
        <f t="shared" si="165"/>
        <v>473917</v>
      </c>
      <c r="F5280" s="104">
        <v>0</v>
      </c>
      <c r="G5280" s="104">
        <v>50466</v>
      </c>
      <c r="H5280" s="113">
        <v>0</v>
      </c>
      <c r="I5280" s="113">
        <v>55462</v>
      </c>
      <c r="J5280" s="106">
        <v>0</v>
      </c>
      <c r="K5280" s="107">
        <v>62575</v>
      </c>
      <c r="L5280" s="113">
        <v>0</v>
      </c>
      <c r="M5280" s="113">
        <v>56421</v>
      </c>
      <c r="N5280" s="31">
        <v>0</v>
      </c>
      <c r="O5280" s="32">
        <v>53655</v>
      </c>
      <c r="P5280" s="105">
        <v>0</v>
      </c>
      <c r="Q5280" s="105">
        <v>59172</v>
      </c>
      <c r="R5280" s="31">
        <v>0</v>
      </c>
      <c r="S5280" s="32">
        <v>45915</v>
      </c>
      <c r="T5280" s="113">
        <v>0</v>
      </c>
      <c r="U5280" s="113">
        <v>78013</v>
      </c>
      <c r="V5280" s="31">
        <v>0</v>
      </c>
      <c r="W5280" s="32">
        <v>63568</v>
      </c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1709</v>
      </c>
      <c r="B5281" s="111" t="s">
        <v>729</v>
      </c>
      <c r="C5281" s="112" t="s">
        <v>730</v>
      </c>
      <c r="D5281" s="21">
        <f t="shared" si="164"/>
        <v>0</v>
      </c>
      <c r="E5281" s="24">
        <f t="shared" si="165"/>
        <v>192075</v>
      </c>
      <c r="F5281" s="104">
        <v>0</v>
      </c>
      <c r="G5281" s="104">
        <v>5169</v>
      </c>
      <c r="H5281" s="105">
        <v>0</v>
      </c>
      <c r="I5281" s="105">
        <v>18001</v>
      </c>
      <c r="J5281" s="31">
        <v>0</v>
      </c>
      <c r="K5281" s="32">
        <v>11245</v>
      </c>
      <c r="L5281" s="105">
        <v>0</v>
      </c>
      <c r="M5281" s="105">
        <v>8880</v>
      </c>
      <c r="N5281" s="106">
        <v>0</v>
      </c>
      <c r="O5281" s="107">
        <v>43942</v>
      </c>
      <c r="P5281" s="113">
        <v>0</v>
      </c>
      <c r="Q5281" s="113">
        <v>75680</v>
      </c>
      <c r="R5281" s="106">
        <v>0</v>
      </c>
      <c r="S5281" s="107">
        <v>1911</v>
      </c>
      <c r="T5281" s="105">
        <v>0</v>
      </c>
      <c r="U5281" s="105">
        <v>9760</v>
      </c>
      <c r="V5281" s="106">
        <v>0</v>
      </c>
      <c r="W5281" s="107">
        <v>28732</v>
      </c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1709</v>
      </c>
      <c r="B5282" s="111" t="s">
        <v>731</v>
      </c>
      <c r="C5282" s="112" t="s">
        <v>732</v>
      </c>
      <c r="D5282" s="21">
        <f t="shared" si="164"/>
        <v>0</v>
      </c>
      <c r="E5282" s="24">
        <f t="shared" si="165"/>
        <v>4647</v>
      </c>
      <c r="F5282" s="104"/>
      <c r="G5282" s="104"/>
      <c r="H5282" s="113"/>
      <c r="I5282" s="113"/>
      <c r="J5282" s="106"/>
      <c r="K5282" s="107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1709</v>
      </c>
      <c r="B5283" s="111" t="s">
        <v>733</v>
      </c>
      <c r="C5283" s="112" t="s">
        <v>734</v>
      </c>
      <c r="D5283" s="21">
        <f t="shared" si="164"/>
        <v>0</v>
      </c>
      <c r="E5283" s="24">
        <f t="shared" si="165"/>
        <v>100296</v>
      </c>
      <c r="F5283" s="104">
        <v>0</v>
      </c>
      <c r="G5283" s="104">
        <v>3023</v>
      </c>
      <c r="H5283" s="105">
        <v>0</v>
      </c>
      <c r="I5283" s="105">
        <v>0</v>
      </c>
      <c r="J5283" s="31">
        <v>0</v>
      </c>
      <c r="K5283" s="32">
        <v>4647</v>
      </c>
      <c r="L5283" s="105">
        <v>0</v>
      </c>
      <c r="M5283" s="105">
        <v>0</v>
      </c>
      <c r="N5283" s="106">
        <v>0</v>
      </c>
      <c r="O5283" s="107">
        <v>100</v>
      </c>
      <c r="P5283" s="113">
        <v>0</v>
      </c>
      <c r="Q5283" s="113">
        <v>0</v>
      </c>
      <c r="R5283" s="106">
        <v>0</v>
      </c>
      <c r="S5283" s="107">
        <v>0</v>
      </c>
      <c r="T5283" s="105">
        <v>0</v>
      </c>
      <c r="U5283" s="105">
        <v>97173</v>
      </c>
      <c r="V5283" s="106">
        <v>0</v>
      </c>
      <c r="W5283" s="107">
        <v>0</v>
      </c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1709</v>
      </c>
      <c r="B5284" s="111" t="s">
        <v>1604</v>
      </c>
      <c r="C5284" s="112" t="s">
        <v>1605</v>
      </c>
      <c r="D5284" s="21">
        <f t="shared" si="164"/>
        <v>0</v>
      </c>
      <c r="E5284" s="24">
        <f t="shared" si="165"/>
        <v>0</v>
      </c>
      <c r="F5284" s="104"/>
      <c r="G5284" s="104"/>
      <c r="H5284" s="113"/>
      <c r="I5284" s="113"/>
      <c r="J5284" s="106"/>
      <c r="K5284" s="107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1709</v>
      </c>
      <c r="B5285" s="111" t="s">
        <v>1606</v>
      </c>
      <c r="C5285" s="112" t="s">
        <v>1607</v>
      </c>
      <c r="D5285" s="21">
        <f t="shared" si="164"/>
        <v>0</v>
      </c>
      <c r="E5285" s="24">
        <f t="shared" si="165"/>
        <v>5880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1709</v>
      </c>
      <c r="B5286" s="111" t="s">
        <v>735</v>
      </c>
      <c r="C5286" s="112" t="s">
        <v>736</v>
      </c>
      <c r="D5286" s="21">
        <f t="shared" si="164"/>
        <v>0</v>
      </c>
      <c r="E5286" s="24">
        <f t="shared" si="165"/>
        <v>39529</v>
      </c>
      <c r="F5286" s="104"/>
      <c r="G5286" s="104"/>
      <c r="H5286" s="113">
        <v>0</v>
      </c>
      <c r="I5286" s="113">
        <v>4190</v>
      </c>
      <c r="J5286" s="31">
        <v>0</v>
      </c>
      <c r="K5286" s="32">
        <v>5880</v>
      </c>
      <c r="L5286" s="113">
        <v>0</v>
      </c>
      <c r="M5286" s="113">
        <v>6020</v>
      </c>
      <c r="N5286" s="31">
        <v>0</v>
      </c>
      <c r="O5286" s="32">
        <v>4260</v>
      </c>
      <c r="P5286" s="113">
        <v>0</v>
      </c>
      <c r="Q5286" s="113">
        <v>6050</v>
      </c>
      <c r="R5286" s="31">
        <v>0</v>
      </c>
      <c r="S5286" s="32">
        <v>1650</v>
      </c>
      <c r="T5286" s="113">
        <v>0</v>
      </c>
      <c r="U5286" s="113">
        <v>2140</v>
      </c>
      <c r="V5286" s="31">
        <v>0</v>
      </c>
      <c r="W5286" s="32">
        <v>1670</v>
      </c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1709</v>
      </c>
      <c r="B5287" s="111" t="s">
        <v>737</v>
      </c>
      <c r="C5287" s="112" t="s">
        <v>738</v>
      </c>
      <c r="D5287" s="21">
        <f t="shared" si="164"/>
        <v>0</v>
      </c>
      <c r="E5287" s="24">
        <f t="shared" si="165"/>
        <v>16066</v>
      </c>
      <c r="F5287" s="104"/>
      <c r="G5287" s="104"/>
      <c r="H5287" s="113"/>
      <c r="I5287" s="113"/>
      <c r="J5287" s="31">
        <v>0</v>
      </c>
      <c r="K5287" s="32">
        <v>13549</v>
      </c>
      <c r="L5287" s="113">
        <v>0</v>
      </c>
      <c r="M5287" s="113">
        <v>5445</v>
      </c>
      <c r="N5287" s="31">
        <v>0</v>
      </c>
      <c r="O5287" s="32">
        <v>0</v>
      </c>
      <c r="P5287" s="113">
        <v>0</v>
      </c>
      <c r="Q5287" s="113">
        <v>3840</v>
      </c>
      <c r="R5287" s="31">
        <v>0</v>
      </c>
      <c r="S5287" s="32">
        <v>1791</v>
      </c>
      <c r="T5287" s="113">
        <v>0</v>
      </c>
      <c r="U5287" s="113">
        <v>2787</v>
      </c>
      <c r="V5287" s="31">
        <v>0</v>
      </c>
      <c r="W5287" s="32">
        <v>2203</v>
      </c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1709</v>
      </c>
      <c r="B5288" s="111" t="s">
        <v>739</v>
      </c>
      <c r="C5288" s="112" t="s">
        <v>740</v>
      </c>
      <c r="D5288" s="21">
        <f t="shared" si="164"/>
        <v>0</v>
      </c>
      <c r="E5288" s="24">
        <f t="shared" si="165"/>
        <v>0</v>
      </c>
      <c r="F5288" s="104"/>
      <c r="G5288" s="104"/>
      <c r="H5288" s="105"/>
      <c r="I5288" s="105"/>
      <c r="J5288" s="31"/>
      <c r="K5288" s="32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1709</v>
      </c>
      <c r="B5289" s="111" t="s">
        <v>741</v>
      </c>
      <c r="C5289" s="112" t="s">
        <v>742</v>
      </c>
      <c r="D5289" s="21">
        <f t="shared" si="164"/>
        <v>25268.12</v>
      </c>
      <c r="E5289" s="24">
        <f t="shared" si="165"/>
        <v>0</v>
      </c>
      <c r="F5289" s="104"/>
      <c r="G5289" s="104"/>
      <c r="H5289" s="113"/>
      <c r="I5289" s="113"/>
      <c r="J5289" s="106"/>
      <c r="K5289" s="107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1709</v>
      </c>
      <c r="B5290" s="111" t="s">
        <v>743</v>
      </c>
      <c r="C5290" s="112" t="s">
        <v>744</v>
      </c>
      <c r="D5290" s="21">
        <f t="shared" si="164"/>
        <v>224288.97999999998</v>
      </c>
      <c r="E5290" s="24">
        <f t="shared" si="16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31">
        <v>25268.12</v>
      </c>
      <c r="K5290" s="32">
        <v>0</v>
      </c>
      <c r="L5290" s="105">
        <v>34269.14</v>
      </c>
      <c r="M5290" s="105">
        <v>0</v>
      </c>
      <c r="N5290" s="106">
        <v>27458.62</v>
      </c>
      <c r="O5290" s="107">
        <v>0</v>
      </c>
      <c r="P5290" s="113">
        <v>27458.62</v>
      </c>
      <c r="Q5290" s="113">
        <v>0</v>
      </c>
      <c r="R5290" s="106">
        <v>27458.62</v>
      </c>
      <c r="S5290" s="107">
        <v>0</v>
      </c>
      <c r="T5290" s="105">
        <v>27458.62</v>
      </c>
      <c r="U5290" s="105">
        <v>0</v>
      </c>
      <c r="V5290" s="106">
        <v>27458.62</v>
      </c>
      <c r="W5290" s="107">
        <v>0</v>
      </c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1709</v>
      </c>
      <c r="B5291" s="111" t="s">
        <v>745</v>
      </c>
      <c r="C5291" s="112" t="s">
        <v>746</v>
      </c>
      <c r="D5291" s="21">
        <f t="shared" si="164"/>
        <v>42924.03</v>
      </c>
      <c r="E5291" s="24">
        <f t="shared" si="165"/>
        <v>0</v>
      </c>
      <c r="F5291" s="104"/>
      <c r="G5291" s="104"/>
      <c r="H5291" s="105">
        <v>6724.86</v>
      </c>
      <c r="I5291" s="105">
        <v>0</v>
      </c>
      <c r="J5291" s="106">
        <v>0</v>
      </c>
      <c r="K5291" s="107">
        <v>0</v>
      </c>
      <c r="L5291" s="105">
        <v>2574.87</v>
      </c>
      <c r="M5291" s="105">
        <v>0</v>
      </c>
      <c r="N5291" s="106">
        <v>6724.86</v>
      </c>
      <c r="O5291" s="107">
        <v>0</v>
      </c>
      <c r="P5291" s="105">
        <v>6724.86</v>
      </c>
      <c r="Q5291" s="105">
        <v>0</v>
      </c>
      <c r="R5291" s="106">
        <v>6724.86</v>
      </c>
      <c r="S5291" s="107">
        <v>0</v>
      </c>
      <c r="T5291" s="105">
        <v>6724.86</v>
      </c>
      <c r="U5291" s="105">
        <v>0</v>
      </c>
      <c r="V5291" s="106">
        <v>6724.86</v>
      </c>
      <c r="W5291" s="107">
        <v>0</v>
      </c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1709</v>
      </c>
      <c r="B5292" s="111" t="s">
        <v>747</v>
      </c>
      <c r="C5292" s="112" t="s">
        <v>748</v>
      </c>
      <c r="D5292" s="21">
        <f t="shared" si="164"/>
        <v>0</v>
      </c>
      <c r="E5292" s="24">
        <f t="shared" si="165"/>
        <v>0</v>
      </c>
      <c r="F5292" s="104"/>
      <c r="G5292" s="104"/>
      <c r="H5292" s="113"/>
      <c r="I5292" s="113"/>
      <c r="J5292" s="106"/>
      <c r="K5292" s="107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1709</v>
      </c>
      <c r="B5293" s="111" t="s">
        <v>749</v>
      </c>
      <c r="C5293" s="112" t="s">
        <v>750</v>
      </c>
      <c r="D5293" s="21">
        <f t="shared" si="164"/>
        <v>0</v>
      </c>
      <c r="E5293" s="24">
        <f t="shared" si="16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1709</v>
      </c>
      <c r="B5294" s="111" t="s">
        <v>751</v>
      </c>
      <c r="C5294" s="112" t="s">
        <v>752</v>
      </c>
      <c r="D5294" s="21">
        <f t="shared" si="164"/>
        <v>0</v>
      </c>
      <c r="E5294" s="24">
        <f t="shared" si="16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1709</v>
      </c>
      <c r="B5295" s="111" t="s">
        <v>753</v>
      </c>
      <c r="C5295" s="112" t="s">
        <v>754</v>
      </c>
      <c r="D5295" s="21">
        <f t="shared" si="164"/>
        <v>0</v>
      </c>
      <c r="E5295" s="24">
        <f t="shared" si="16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1709</v>
      </c>
      <c r="B5296" s="111" t="s">
        <v>755</v>
      </c>
      <c r="C5296" s="112" t="s">
        <v>756</v>
      </c>
      <c r="D5296" s="21">
        <f t="shared" si="164"/>
        <v>0</v>
      </c>
      <c r="E5296" s="24">
        <f t="shared" si="165"/>
        <v>2493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1709</v>
      </c>
      <c r="B5297" s="111" t="s">
        <v>757</v>
      </c>
      <c r="C5297" s="112" t="s">
        <v>758</v>
      </c>
      <c r="D5297" s="21">
        <f t="shared" si="164"/>
        <v>0</v>
      </c>
      <c r="E5297" s="24">
        <f t="shared" si="165"/>
        <v>30464</v>
      </c>
      <c r="F5297" s="104">
        <v>0</v>
      </c>
      <c r="G5297" s="104">
        <v>1623</v>
      </c>
      <c r="H5297" s="105">
        <v>0</v>
      </c>
      <c r="I5297" s="105">
        <v>3220</v>
      </c>
      <c r="J5297" s="31">
        <v>0</v>
      </c>
      <c r="K5297" s="32">
        <v>2493</v>
      </c>
      <c r="L5297" s="105">
        <v>0</v>
      </c>
      <c r="M5297" s="105">
        <v>1917</v>
      </c>
      <c r="N5297" s="106">
        <v>0</v>
      </c>
      <c r="O5297" s="107">
        <v>40</v>
      </c>
      <c r="P5297" s="113">
        <v>0</v>
      </c>
      <c r="Q5297" s="113">
        <v>7960</v>
      </c>
      <c r="R5297" s="106">
        <v>0</v>
      </c>
      <c r="S5297" s="107">
        <v>6680</v>
      </c>
      <c r="T5297" s="105">
        <v>0</v>
      </c>
      <c r="U5297" s="105">
        <v>935</v>
      </c>
      <c r="V5297" s="106">
        <v>0</v>
      </c>
      <c r="W5297" s="107">
        <v>8089</v>
      </c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1709</v>
      </c>
      <c r="B5298" s="111" t="s">
        <v>759</v>
      </c>
      <c r="C5298" s="112" t="s">
        <v>760</v>
      </c>
      <c r="D5298" s="21">
        <f t="shared" si="164"/>
        <v>2493</v>
      </c>
      <c r="E5298" s="24">
        <f t="shared" si="16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1709</v>
      </c>
      <c r="B5299" s="111" t="s">
        <v>761</v>
      </c>
      <c r="C5299" s="112" t="s">
        <v>762</v>
      </c>
      <c r="D5299" s="21">
        <f t="shared" si="164"/>
        <v>31317</v>
      </c>
      <c r="E5299" s="24">
        <f t="shared" si="16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106">
        <v>2493</v>
      </c>
      <c r="K5299" s="107">
        <v>0</v>
      </c>
      <c r="L5299" s="113">
        <v>1917</v>
      </c>
      <c r="M5299" s="113">
        <v>0</v>
      </c>
      <c r="N5299" s="31">
        <v>40</v>
      </c>
      <c r="O5299" s="32">
        <v>0</v>
      </c>
      <c r="P5299" s="105">
        <v>7960</v>
      </c>
      <c r="Q5299" s="105">
        <v>0</v>
      </c>
      <c r="R5299" s="31">
        <v>6680</v>
      </c>
      <c r="S5299" s="32">
        <v>0</v>
      </c>
      <c r="T5299" s="113">
        <v>1917</v>
      </c>
      <c r="U5299" s="113">
        <v>0</v>
      </c>
      <c r="V5299" s="31">
        <v>7960</v>
      </c>
      <c r="W5299" s="32">
        <v>0</v>
      </c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1709</v>
      </c>
      <c r="B5300" s="111" t="s">
        <v>763</v>
      </c>
      <c r="C5300" s="112" t="s">
        <v>764</v>
      </c>
      <c r="D5300" s="21">
        <f t="shared" si="164"/>
        <v>0</v>
      </c>
      <c r="E5300" s="24">
        <f t="shared" si="16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1709</v>
      </c>
      <c r="B5301" s="111" t="s">
        <v>765</v>
      </c>
      <c r="C5301" s="112" t="s">
        <v>1672</v>
      </c>
      <c r="D5301" s="21">
        <f t="shared" si="164"/>
        <v>0</v>
      </c>
      <c r="E5301" s="24">
        <f t="shared" si="16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1709</v>
      </c>
      <c r="B5302" s="111" t="s">
        <v>766</v>
      </c>
      <c r="C5302" s="112" t="s">
        <v>767</v>
      </c>
      <c r="D5302" s="21">
        <f t="shared" si="164"/>
        <v>0</v>
      </c>
      <c r="E5302" s="24">
        <f t="shared" si="16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1709</v>
      </c>
      <c r="B5303" s="111" t="s">
        <v>768</v>
      </c>
      <c r="C5303" s="112" t="s">
        <v>1673</v>
      </c>
      <c r="D5303" s="21">
        <f t="shared" si="164"/>
        <v>0</v>
      </c>
      <c r="E5303" s="24">
        <f t="shared" si="16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1709</v>
      </c>
      <c r="B5304" s="111" t="s">
        <v>769</v>
      </c>
      <c r="C5304" s="112" t="s">
        <v>1674</v>
      </c>
      <c r="D5304" s="21">
        <f t="shared" si="164"/>
        <v>0</v>
      </c>
      <c r="E5304" s="24">
        <f t="shared" si="16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1709</v>
      </c>
      <c r="B5305" s="111" t="s">
        <v>770</v>
      </c>
      <c r="C5305" s="112" t="s">
        <v>771</v>
      </c>
      <c r="D5305" s="21">
        <f t="shared" si="164"/>
        <v>0</v>
      </c>
      <c r="E5305" s="24">
        <f t="shared" si="16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1709</v>
      </c>
      <c r="B5306" s="111" t="s">
        <v>772</v>
      </c>
      <c r="C5306" s="112" t="s">
        <v>1675</v>
      </c>
      <c r="D5306" s="21">
        <f t="shared" si="164"/>
        <v>0</v>
      </c>
      <c r="E5306" s="24">
        <f t="shared" si="16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1709</v>
      </c>
      <c r="B5307" s="111" t="s">
        <v>773</v>
      </c>
      <c r="C5307" s="112" t="s">
        <v>774</v>
      </c>
      <c r="D5307" s="21">
        <f t="shared" si="164"/>
        <v>0</v>
      </c>
      <c r="E5307" s="24">
        <f t="shared" si="16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1709</v>
      </c>
      <c r="B5308" s="111" t="s">
        <v>775</v>
      </c>
      <c r="C5308" s="112" t="s">
        <v>776</v>
      </c>
      <c r="D5308" s="21">
        <f t="shared" si="164"/>
        <v>0</v>
      </c>
      <c r="E5308" s="24">
        <f t="shared" si="165"/>
        <v>8000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>
        <v>0</v>
      </c>
      <c r="S5308" s="32">
        <v>8000</v>
      </c>
      <c r="T5308" s="113">
        <v>0</v>
      </c>
      <c r="U5308" s="113">
        <v>0</v>
      </c>
      <c r="V5308" s="31">
        <v>0</v>
      </c>
      <c r="W5308" s="32">
        <v>0</v>
      </c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1709</v>
      </c>
      <c r="B5309" s="111" t="s">
        <v>777</v>
      </c>
      <c r="C5309" s="112" t="s">
        <v>778</v>
      </c>
      <c r="D5309" s="21">
        <f t="shared" si="164"/>
        <v>0</v>
      </c>
      <c r="E5309" s="24">
        <f t="shared" si="16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1709</v>
      </c>
      <c r="B5310" s="111" t="s">
        <v>779</v>
      </c>
      <c r="C5310" s="112" t="s">
        <v>780</v>
      </c>
      <c r="D5310" s="21">
        <f t="shared" si="164"/>
        <v>0</v>
      </c>
      <c r="E5310" s="24">
        <f t="shared" si="16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1709</v>
      </c>
      <c r="B5311" s="111" t="s">
        <v>781</v>
      </c>
      <c r="C5311" s="112" t="s">
        <v>782</v>
      </c>
      <c r="D5311" s="21">
        <f t="shared" si="164"/>
        <v>0</v>
      </c>
      <c r="E5311" s="24">
        <f t="shared" si="16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1709</v>
      </c>
      <c r="B5312" s="111" t="s">
        <v>783</v>
      </c>
      <c r="C5312" s="112" t="s">
        <v>784</v>
      </c>
      <c r="D5312" s="21">
        <f t="shared" si="164"/>
        <v>0</v>
      </c>
      <c r="E5312" s="24">
        <f t="shared" si="165"/>
        <v>0</v>
      </c>
      <c r="F5312" s="104"/>
      <c r="G5312" s="104"/>
      <c r="H5312" s="105"/>
      <c r="I5312" s="105"/>
      <c r="J5312" s="31"/>
      <c r="K5312" s="32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1709</v>
      </c>
      <c r="B5313" s="111" t="s">
        <v>785</v>
      </c>
      <c r="C5313" s="112" t="s">
        <v>786</v>
      </c>
      <c r="D5313" s="21">
        <f t="shared" si="164"/>
        <v>0</v>
      </c>
      <c r="E5313" s="24">
        <f t="shared" si="16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1709</v>
      </c>
      <c r="B5314" s="111" t="s">
        <v>787</v>
      </c>
      <c r="C5314" s="112" t="s">
        <v>788</v>
      </c>
      <c r="D5314" s="21">
        <f t="shared" si="164"/>
        <v>0</v>
      </c>
      <c r="E5314" s="24">
        <f t="shared" si="165"/>
        <v>0</v>
      </c>
      <c r="F5314" s="104"/>
      <c r="G5314" s="104"/>
      <c r="H5314" s="113"/>
      <c r="I5314" s="113"/>
      <c r="J5314" s="106"/>
      <c r="K5314" s="107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1709</v>
      </c>
      <c r="B5315" s="111" t="s">
        <v>789</v>
      </c>
      <c r="C5315" s="112" t="s">
        <v>790</v>
      </c>
      <c r="D5315" s="21">
        <f t="shared" ref="D5315:D5378" si="166">F5315+H5315+J5316+L5315+N5315+P5315+R5315+T5315+V5315+X5315+Z5315+AB5315</f>
        <v>42183.93</v>
      </c>
      <c r="E5315" s="24">
        <f t="shared" ref="E5315:E5378" si="167">G5315+I5315+K5316+M5315+O5315+Q5315+S5315+U5315+W5315+Y5315+AA5315+AC5315</f>
        <v>0</v>
      </c>
      <c r="F5315" s="104"/>
      <c r="G5315" s="104"/>
      <c r="H5315" s="113">
        <v>12432.57</v>
      </c>
      <c r="I5315" s="113">
        <v>0</v>
      </c>
      <c r="J5315" s="31">
        <v>0</v>
      </c>
      <c r="K5315" s="32">
        <v>0</v>
      </c>
      <c r="L5315" s="113">
        <v>0</v>
      </c>
      <c r="M5315" s="113">
        <v>0</v>
      </c>
      <c r="N5315" s="31">
        <v>14875.68</v>
      </c>
      <c r="O5315" s="32">
        <v>0</v>
      </c>
      <c r="P5315" s="113">
        <v>0</v>
      </c>
      <c r="Q5315" s="113">
        <v>0</v>
      </c>
      <c r="R5315" s="31">
        <v>14875.68</v>
      </c>
      <c r="S5315" s="32">
        <v>0</v>
      </c>
      <c r="T5315" s="113">
        <v>0</v>
      </c>
      <c r="U5315" s="113">
        <v>0</v>
      </c>
      <c r="V5315" s="31">
        <v>0</v>
      </c>
      <c r="W5315" s="32">
        <v>0</v>
      </c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1709</v>
      </c>
      <c r="B5316" s="111" t="s">
        <v>791</v>
      </c>
      <c r="C5316" s="112" t="s">
        <v>792</v>
      </c>
      <c r="D5316" s="21">
        <f t="shared" si="166"/>
        <v>0</v>
      </c>
      <c r="E5316" s="24">
        <f t="shared" si="167"/>
        <v>334945.22000000003</v>
      </c>
      <c r="F5316" s="104"/>
      <c r="G5316" s="104"/>
      <c r="H5316" s="113">
        <v>0</v>
      </c>
      <c r="I5316" s="113">
        <v>18759.46</v>
      </c>
      <c r="J5316" s="31">
        <v>0</v>
      </c>
      <c r="K5316" s="32">
        <v>0</v>
      </c>
      <c r="L5316" s="113">
        <v>0</v>
      </c>
      <c r="M5316" s="113">
        <v>18759.46</v>
      </c>
      <c r="N5316" s="31">
        <v>0</v>
      </c>
      <c r="O5316" s="32">
        <v>18759.46</v>
      </c>
      <c r="P5316" s="113">
        <v>0</v>
      </c>
      <c r="Q5316" s="113">
        <v>18759.46</v>
      </c>
      <c r="R5316" s="31">
        <v>0</v>
      </c>
      <c r="S5316" s="32">
        <v>18759.46</v>
      </c>
      <c r="T5316" s="113">
        <v>0</v>
      </c>
      <c r="U5316" s="113">
        <v>18759.46</v>
      </c>
      <c r="V5316" s="31">
        <v>0</v>
      </c>
      <c r="W5316" s="32">
        <v>18759.46</v>
      </c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1709</v>
      </c>
      <c r="B5317" s="111" t="s">
        <v>793</v>
      </c>
      <c r="C5317" s="112" t="s">
        <v>794</v>
      </c>
      <c r="D5317" s="21">
        <f t="shared" si="166"/>
        <v>0</v>
      </c>
      <c r="E5317" s="24">
        <f t="shared" si="167"/>
        <v>1411963</v>
      </c>
      <c r="F5317" s="104">
        <v>0</v>
      </c>
      <c r="G5317" s="104">
        <v>159283</v>
      </c>
      <c r="H5317" s="113">
        <v>0</v>
      </c>
      <c r="I5317" s="113">
        <v>153001</v>
      </c>
      <c r="J5317" s="31">
        <v>0</v>
      </c>
      <c r="K5317" s="32">
        <v>203629</v>
      </c>
      <c r="L5317" s="113">
        <v>0</v>
      </c>
      <c r="M5317" s="113">
        <v>183654</v>
      </c>
      <c r="N5317" s="31">
        <v>0</v>
      </c>
      <c r="O5317" s="32">
        <v>167194</v>
      </c>
      <c r="P5317" s="113">
        <v>0</v>
      </c>
      <c r="Q5317" s="113">
        <v>183654</v>
      </c>
      <c r="R5317" s="31">
        <v>0</v>
      </c>
      <c r="S5317" s="32">
        <v>178109</v>
      </c>
      <c r="T5317" s="113">
        <v>0</v>
      </c>
      <c r="U5317" s="113">
        <v>174786</v>
      </c>
      <c r="V5317" s="31">
        <v>0</v>
      </c>
      <c r="W5317" s="32">
        <v>193543</v>
      </c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1709</v>
      </c>
      <c r="B5318" s="111" t="s">
        <v>795</v>
      </c>
      <c r="C5318" s="112" t="s">
        <v>796</v>
      </c>
      <c r="D5318" s="21">
        <f t="shared" si="166"/>
        <v>203629</v>
      </c>
      <c r="E5318" s="24">
        <f t="shared" si="167"/>
        <v>364707</v>
      </c>
      <c r="F5318" s="104">
        <v>0</v>
      </c>
      <c r="G5318" s="104">
        <v>40521</v>
      </c>
      <c r="H5318" s="113">
        <v>0</v>
      </c>
      <c r="I5318" s="113">
        <v>40501</v>
      </c>
      <c r="J5318" s="31">
        <v>0</v>
      </c>
      <c r="K5318" s="32">
        <v>18739</v>
      </c>
      <c r="L5318" s="113">
        <v>0</v>
      </c>
      <c r="M5318" s="113">
        <v>35868</v>
      </c>
      <c r="N5318" s="31">
        <v>0</v>
      </c>
      <c r="O5318" s="32">
        <v>40501</v>
      </c>
      <c r="P5318" s="113">
        <v>0</v>
      </c>
      <c r="Q5318" s="113">
        <v>35868</v>
      </c>
      <c r="R5318" s="31">
        <v>0</v>
      </c>
      <c r="S5318" s="32">
        <v>36027</v>
      </c>
      <c r="T5318" s="113">
        <v>0</v>
      </c>
      <c r="U5318" s="113">
        <v>72135</v>
      </c>
      <c r="V5318" s="31">
        <v>0</v>
      </c>
      <c r="W5318" s="32">
        <v>63286</v>
      </c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1709</v>
      </c>
      <c r="B5319" s="111" t="s">
        <v>797</v>
      </c>
      <c r="C5319" s="112" t="s">
        <v>798</v>
      </c>
      <c r="D5319" s="21">
        <f t="shared" si="166"/>
        <v>312284</v>
      </c>
      <c r="E5319" s="24">
        <f t="shared" si="167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>
        <v>203629</v>
      </c>
      <c r="K5319" s="32">
        <v>0</v>
      </c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1709</v>
      </c>
      <c r="B5320" s="111" t="s">
        <v>799</v>
      </c>
      <c r="C5320" s="112" t="s">
        <v>800</v>
      </c>
      <c r="D5320" s="21">
        <f t="shared" si="166"/>
        <v>1080940</v>
      </c>
      <c r="E5320" s="24">
        <f t="shared" si="167"/>
        <v>0</v>
      </c>
      <c r="F5320" s="104"/>
      <c r="G5320" s="104"/>
      <c r="H5320" s="113"/>
      <c r="I5320" s="113"/>
      <c r="J5320" s="31"/>
      <c r="K5320" s="32"/>
      <c r="L5320" s="113">
        <v>183654</v>
      </c>
      <c r="M5320" s="113">
        <v>0</v>
      </c>
      <c r="N5320" s="31">
        <v>167194</v>
      </c>
      <c r="O5320" s="32">
        <v>0</v>
      </c>
      <c r="P5320" s="113">
        <v>183654</v>
      </c>
      <c r="Q5320" s="113">
        <v>0</v>
      </c>
      <c r="R5320" s="31">
        <v>178109</v>
      </c>
      <c r="S5320" s="32">
        <v>0</v>
      </c>
      <c r="T5320" s="113">
        <v>174786</v>
      </c>
      <c r="U5320" s="113">
        <v>0</v>
      </c>
      <c r="V5320" s="31">
        <v>193543</v>
      </c>
      <c r="W5320" s="32">
        <v>0</v>
      </c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1709</v>
      </c>
      <c r="B5321" s="111" t="s">
        <v>801</v>
      </c>
      <c r="C5321" s="112" t="s">
        <v>802</v>
      </c>
      <c r="D5321" s="21">
        <f t="shared" si="166"/>
        <v>0</v>
      </c>
      <c r="E5321" s="24">
        <f t="shared" si="167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1709</v>
      </c>
      <c r="B5322" s="111" t="s">
        <v>803</v>
      </c>
      <c r="C5322" s="112" t="s">
        <v>804</v>
      </c>
      <c r="D5322" s="21">
        <f t="shared" si="166"/>
        <v>0</v>
      </c>
      <c r="E5322" s="24">
        <f t="shared" si="167"/>
        <v>0</v>
      </c>
      <c r="F5322" s="104"/>
      <c r="G5322" s="104"/>
      <c r="H5322" s="105"/>
      <c r="I5322" s="105"/>
      <c r="J5322" s="31"/>
      <c r="K5322" s="32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1709</v>
      </c>
      <c r="B5323" s="111" t="s">
        <v>805</v>
      </c>
      <c r="C5323" s="112" t="s">
        <v>806</v>
      </c>
      <c r="D5323" s="21">
        <f t="shared" si="166"/>
        <v>0</v>
      </c>
      <c r="E5323" s="24">
        <f t="shared" si="167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1709</v>
      </c>
      <c r="B5324" s="111" t="s">
        <v>807</v>
      </c>
      <c r="C5324" s="112" t="s">
        <v>808</v>
      </c>
      <c r="D5324" s="21">
        <f t="shared" si="166"/>
        <v>0</v>
      </c>
      <c r="E5324" s="24">
        <f t="shared" si="167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1709</v>
      </c>
      <c r="B5325" s="111" t="s">
        <v>809</v>
      </c>
      <c r="C5325" s="112" t="s">
        <v>1676</v>
      </c>
      <c r="D5325" s="21">
        <f t="shared" si="166"/>
        <v>0</v>
      </c>
      <c r="E5325" s="24">
        <f t="shared" si="167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1709</v>
      </c>
      <c r="B5326" s="111" t="s">
        <v>810</v>
      </c>
      <c r="C5326" s="112" t="s">
        <v>811</v>
      </c>
      <c r="D5326" s="21">
        <f t="shared" si="166"/>
        <v>0</v>
      </c>
      <c r="E5326" s="24">
        <f t="shared" si="167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1709</v>
      </c>
      <c r="B5327" s="111" t="s">
        <v>812</v>
      </c>
      <c r="C5327" s="112" t="s">
        <v>813</v>
      </c>
      <c r="D5327" s="21">
        <f t="shared" si="166"/>
        <v>0</v>
      </c>
      <c r="E5327" s="24">
        <f t="shared" si="167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1709</v>
      </c>
      <c r="B5328" s="111" t="s">
        <v>814</v>
      </c>
      <c r="C5328" s="112" t="s">
        <v>815</v>
      </c>
      <c r="D5328" s="21">
        <f t="shared" si="166"/>
        <v>0</v>
      </c>
      <c r="E5328" s="24">
        <f t="shared" si="167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1709</v>
      </c>
      <c r="B5329" s="111" t="s">
        <v>816</v>
      </c>
      <c r="C5329" s="112" t="s">
        <v>817</v>
      </c>
      <c r="D5329" s="21">
        <f t="shared" si="166"/>
        <v>0</v>
      </c>
      <c r="E5329" s="24">
        <f t="shared" si="167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1709</v>
      </c>
      <c r="B5330" s="111" t="s">
        <v>818</v>
      </c>
      <c r="C5330" s="112" t="s">
        <v>819</v>
      </c>
      <c r="D5330" s="21">
        <f t="shared" si="166"/>
        <v>0</v>
      </c>
      <c r="E5330" s="24">
        <f t="shared" si="167"/>
        <v>1233.75</v>
      </c>
      <c r="F5330" s="104"/>
      <c r="G5330" s="104"/>
      <c r="H5330" s="113"/>
      <c r="I5330" s="113"/>
      <c r="J5330" s="106"/>
      <c r="K5330" s="107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1709</v>
      </c>
      <c r="B5331" s="111" t="s">
        <v>820</v>
      </c>
      <c r="C5331" s="112" t="s">
        <v>821</v>
      </c>
      <c r="D5331" s="21">
        <f t="shared" si="166"/>
        <v>0</v>
      </c>
      <c r="E5331" s="24">
        <f t="shared" si="167"/>
        <v>0</v>
      </c>
      <c r="F5331" s="104"/>
      <c r="G5331" s="104"/>
      <c r="H5331" s="113"/>
      <c r="I5331" s="113"/>
      <c r="J5331" s="31">
        <v>0</v>
      </c>
      <c r="K5331" s="32">
        <v>1233.75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0</v>
      </c>
      <c r="R5331" s="31">
        <v>0</v>
      </c>
      <c r="S5331" s="32">
        <v>0</v>
      </c>
      <c r="T5331" s="113">
        <v>0</v>
      </c>
      <c r="U5331" s="113">
        <v>0</v>
      </c>
      <c r="V5331" s="31">
        <v>0</v>
      </c>
      <c r="W5331" s="32">
        <v>0</v>
      </c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1709</v>
      </c>
      <c r="B5332" s="111" t="s">
        <v>822</v>
      </c>
      <c r="C5332" s="112" t="s">
        <v>599</v>
      </c>
      <c r="D5332" s="21">
        <f t="shared" si="166"/>
        <v>0</v>
      </c>
      <c r="E5332" s="24">
        <f t="shared" si="167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1709</v>
      </c>
      <c r="B5333" s="111" t="s">
        <v>823</v>
      </c>
      <c r="C5333" s="112" t="s">
        <v>601</v>
      </c>
      <c r="D5333" s="21">
        <f t="shared" si="166"/>
        <v>0</v>
      </c>
      <c r="E5333" s="24">
        <f t="shared" si="167"/>
        <v>0</v>
      </c>
      <c r="F5333" s="104"/>
      <c r="G5333" s="104"/>
      <c r="H5333" s="105"/>
      <c r="I5333" s="105"/>
      <c r="J5333" s="31"/>
      <c r="K5333" s="32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1709</v>
      </c>
      <c r="B5334" s="111" t="s">
        <v>824</v>
      </c>
      <c r="C5334" s="112" t="s">
        <v>825</v>
      </c>
      <c r="D5334" s="21">
        <f t="shared" si="166"/>
        <v>0</v>
      </c>
      <c r="E5334" s="24">
        <f t="shared" si="167"/>
        <v>2634830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1709</v>
      </c>
      <c r="B5335" s="111" t="s">
        <v>826</v>
      </c>
      <c r="C5335" s="112" t="s">
        <v>827</v>
      </c>
      <c r="D5335" s="21">
        <f t="shared" si="166"/>
        <v>0</v>
      </c>
      <c r="E5335" s="24">
        <f t="shared" si="167"/>
        <v>20994024.670000002</v>
      </c>
      <c r="F5335" s="104">
        <v>0</v>
      </c>
      <c r="G5335" s="104">
        <v>2550214.67</v>
      </c>
      <c r="H5335" s="113">
        <v>0</v>
      </c>
      <c r="I5335" s="113">
        <v>2634830</v>
      </c>
      <c r="J5335" s="106">
        <v>0</v>
      </c>
      <c r="K5335" s="107">
        <v>2634830</v>
      </c>
      <c r="L5335" s="113">
        <v>0</v>
      </c>
      <c r="M5335" s="113">
        <v>2634830</v>
      </c>
      <c r="N5335" s="31">
        <v>0</v>
      </c>
      <c r="O5335" s="32">
        <v>2634830</v>
      </c>
      <c r="P5335" s="105">
        <v>0</v>
      </c>
      <c r="Q5335" s="105">
        <v>2634830</v>
      </c>
      <c r="R5335" s="31">
        <v>0</v>
      </c>
      <c r="S5335" s="32">
        <v>2634830</v>
      </c>
      <c r="T5335" s="113">
        <v>0</v>
      </c>
      <c r="U5335" s="113">
        <v>2634830</v>
      </c>
      <c r="V5335" s="31">
        <v>0</v>
      </c>
      <c r="W5335" s="32">
        <v>2634830</v>
      </c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1709</v>
      </c>
      <c r="B5336" s="111" t="s">
        <v>828</v>
      </c>
      <c r="C5336" s="112" t="s">
        <v>829</v>
      </c>
      <c r="D5336" s="21">
        <f t="shared" si="166"/>
        <v>0</v>
      </c>
      <c r="E5336" s="24">
        <f t="shared" si="167"/>
        <v>2194.1999999999998</v>
      </c>
      <c r="F5336" s="104"/>
      <c r="G5336" s="104"/>
      <c r="H5336" s="105"/>
      <c r="I5336" s="105"/>
      <c r="J5336" s="31"/>
      <c r="K5336" s="32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1709</v>
      </c>
      <c r="B5337" s="111" t="s">
        <v>830</v>
      </c>
      <c r="C5337" s="112" t="s">
        <v>831</v>
      </c>
      <c r="D5337" s="21">
        <f t="shared" si="166"/>
        <v>0</v>
      </c>
      <c r="E5337" s="24">
        <f t="shared" si="167"/>
        <v>16620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>
        <v>0</v>
      </c>
      <c r="K5337" s="107">
        <v>2194.1999999999998</v>
      </c>
      <c r="L5337" s="105">
        <v>0</v>
      </c>
      <c r="M5337" s="105">
        <v>2194.1999999999998</v>
      </c>
      <c r="N5337" s="106">
        <v>0</v>
      </c>
      <c r="O5337" s="107">
        <v>2194.1999999999998</v>
      </c>
      <c r="P5337" s="105">
        <v>0</v>
      </c>
      <c r="Q5337" s="105">
        <v>2194.1999999999998</v>
      </c>
      <c r="R5337" s="106">
        <v>0</v>
      </c>
      <c r="S5337" s="107">
        <v>2194.1999999999998</v>
      </c>
      <c r="T5337" s="105">
        <v>0</v>
      </c>
      <c r="U5337" s="105">
        <v>2194.1999999999998</v>
      </c>
      <c r="V5337" s="106">
        <v>0</v>
      </c>
      <c r="W5337" s="107">
        <v>2194.1999999999998</v>
      </c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1709</v>
      </c>
      <c r="B5338" s="111" t="s">
        <v>832</v>
      </c>
      <c r="C5338" s="112" t="s">
        <v>833</v>
      </c>
      <c r="D5338" s="21">
        <f t="shared" si="166"/>
        <v>0</v>
      </c>
      <c r="E5338" s="24">
        <f t="shared" si="167"/>
        <v>0</v>
      </c>
      <c r="F5338" s="104"/>
      <c r="G5338" s="104"/>
      <c r="H5338" s="113"/>
      <c r="I5338" s="113"/>
      <c r="J5338" s="106"/>
      <c r="K5338" s="107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1709</v>
      </c>
      <c r="B5339" s="111" t="s">
        <v>834</v>
      </c>
      <c r="C5339" s="112" t="s">
        <v>835</v>
      </c>
      <c r="D5339" s="21">
        <f t="shared" si="166"/>
        <v>0</v>
      </c>
      <c r="E5339" s="24">
        <f t="shared" si="167"/>
        <v>78837.2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1709</v>
      </c>
      <c r="B5340" s="111" t="s">
        <v>836</v>
      </c>
      <c r="C5340" s="112" t="s">
        <v>837</v>
      </c>
      <c r="D5340" s="21">
        <f t="shared" si="166"/>
        <v>0</v>
      </c>
      <c r="E5340" s="24">
        <f t="shared" si="167"/>
        <v>623503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31">
        <v>0</v>
      </c>
      <c r="K5340" s="32">
        <v>78837.2</v>
      </c>
      <c r="L5340" s="105">
        <v>0</v>
      </c>
      <c r="M5340" s="105">
        <v>78837.2</v>
      </c>
      <c r="N5340" s="106">
        <v>0</v>
      </c>
      <c r="O5340" s="107">
        <v>78837.2</v>
      </c>
      <c r="P5340" s="113">
        <v>0</v>
      </c>
      <c r="Q5340" s="113">
        <v>78837.2</v>
      </c>
      <c r="R5340" s="106">
        <v>0</v>
      </c>
      <c r="S5340" s="107">
        <v>78837.2</v>
      </c>
      <c r="T5340" s="105">
        <v>0</v>
      </c>
      <c r="U5340" s="105">
        <v>78837.2</v>
      </c>
      <c r="V5340" s="106">
        <v>0</v>
      </c>
      <c r="W5340" s="107">
        <v>78837.2</v>
      </c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1709</v>
      </c>
      <c r="B5341" s="111" t="s">
        <v>838</v>
      </c>
      <c r="C5341" s="112" t="s">
        <v>839</v>
      </c>
      <c r="D5341" s="21">
        <f t="shared" si="166"/>
        <v>0</v>
      </c>
      <c r="E5341" s="24">
        <f t="shared" si="167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1709</v>
      </c>
      <c r="B5342" s="111" t="s">
        <v>1608</v>
      </c>
      <c r="C5342" s="112" t="s">
        <v>1609</v>
      </c>
      <c r="D5342" s="21">
        <f t="shared" si="166"/>
        <v>0</v>
      </c>
      <c r="E5342" s="24">
        <f t="shared" si="167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1709</v>
      </c>
      <c r="B5343" s="111" t="s">
        <v>840</v>
      </c>
      <c r="C5343" s="112" t="s">
        <v>841</v>
      </c>
      <c r="D5343" s="21">
        <f t="shared" si="166"/>
        <v>0</v>
      </c>
      <c r="E5343" s="24">
        <f t="shared" si="167"/>
        <v>0</v>
      </c>
      <c r="F5343" s="104"/>
      <c r="G5343" s="104"/>
      <c r="H5343" s="113"/>
      <c r="I5343" s="113"/>
      <c r="J5343" s="106"/>
      <c r="K5343" s="107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1709</v>
      </c>
      <c r="B5344" s="111" t="s">
        <v>842</v>
      </c>
      <c r="C5344" s="112" t="s">
        <v>843</v>
      </c>
      <c r="D5344" s="21">
        <f t="shared" si="166"/>
        <v>0</v>
      </c>
      <c r="E5344" s="24">
        <f t="shared" si="167"/>
        <v>0</v>
      </c>
      <c r="F5344" s="104"/>
      <c r="G5344" s="104"/>
      <c r="H5344" s="105"/>
      <c r="I5344" s="105"/>
      <c r="J5344" s="31"/>
      <c r="K5344" s="32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1709</v>
      </c>
      <c r="B5345" s="111" t="s">
        <v>844</v>
      </c>
      <c r="C5345" s="112" t="s">
        <v>845</v>
      </c>
      <c r="D5345" s="21">
        <f t="shared" si="166"/>
        <v>0</v>
      </c>
      <c r="E5345" s="24">
        <f t="shared" si="167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1709</v>
      </c>
      <c r="B5346" s="111" t="s">
        <v>846</v>
      </c>
      <c r="C5346" s="112" t="s">
        <v>847</v>
      </c>
      <c r="D5346" s="21">
        <f t="shared" si="166"/>
        <v>0</v>
      </c>
      <c r="E5346" s="24">
        <f t="shared" si="167"/>
        <v>0</v>
      </c>
      <c r="F5346" s="104"/>
      <c r="G5346" s="104"/>
      <c r="H5346" s="113"/>
      <c r="I5346" s="113"/>
      <c r="J5346" s="106"/>
      <c r="K5346" s="107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1709</v>
      </c>
      <c r="B5347" s="111" t="s">
        <v>848</v>
      </c>
      <c r="C5347" s="112" t="s">
        <v>849</v>
      </c>
      <c r="D5347" s="21">
        <f t="shared" si="166"/>
        <v>0</v>
      </c>
      <c r="E5347" s="24">
        <f t="shared" si="167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1709</v>
      </c>
      <c r="B5348" s="111" t="s">
        <v>850</v>
      </c>
      <c r="C5348" s="112" t="s">
        <v>851</v>
      </c>
      <c r="D5348" s="21">
        <f t="shared" si="166"/>
        <v>0</v>
      </c>
      <c r="E5348" s="24">
        <f t="shared" si="167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1709</v>
      </c>
      <c r="B5349" s="111" t="s">
        <v>852</v>
      </c>
      <c r="C5349" s="112" t="s">
        <v>853</v>
      </c>
      <c r="D5349" s="21">
        <f t="shared" si="166"/>
        <v>0</v>
      </c>
      <c r="E5349" s="24">
        <f t="shared" si="167"/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1709</v>
      </c>
      <c r="B5350" s="111" t="s">
        <v>854</v>
      </c>
      <c r="C5350" s="112" t="s">
        <v>855</v>
      </c>
      <c r="D5350" s="21">
        <f t="shared" si="166"/>
        <v>0</v>
      </c>
      <c r="E5350" s="24">
        <f t="shared" si="167"/>
        <v>0</v>
      </c>
      <c r="F5350" s="104"/>
      <c r="G5350" s="104"/>
      <c r="H5350" s="105"/>
      <c r="I5350" s="105"/>
      <c r="J5350" s="31"/>
      <c r="K5350" s="32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1709</v>
      </c>
      <c r="B5351" s="111" t="s">
        <v>856</v>
      </c>
      <c r="C5351" s="112" t="s">
        <v>857</v>
      </c>
      <c r="D5351" s="21">
        <f t="shared" si="166"/>
        <v>0</v>
      </c>
      <c r="E5351" s="24">
        <f t="shared" si="16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1709</v>
      </c>
      <c r="B5352" s="111" t="s">
        <v>858</v>
      </c>
      <c r="C5352" s="112" t="s">
        <v>859</v>
      </c>
      <c r="D5352" s="21">
        <f t="shared" si="166"/>
        <v>0</v>
      </c>
      <c r="E5352" s="24">
        <f t="shared" si="16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1709</v>
      </c>
      <c r="B5353" s="111" t="s">
        <v>860</v>
      </c>
      <c r="C5353" s="112" t="s">
        <v>861</v>
      </c>
      <c r="D5353" s="21">
        <f t="shared" si="166"/>
        <v>0</v>
      </c>
      <c r="E5353" s="24">
        <f t="shared" si="16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1709</v>
      </c>
      <c r="B5354" s="111" t="s">
        <v>862</v>
      </c>
      <c r="C5354" s="112" t="s">
        <v>863</v>
      </c>
      <c r="D5354" s="21">
        <f t="shared" si="166"/>
        <v>0</v>
      </c>
      <c r="E5354" s="24">
        <f t="shared" si="16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1709</v>
      </c>
      <c r="B5355" s="111" t="s">
        <v>864</v>
      </c>
      <c r="C5355" s="112" t="s">
        <v>865</v>
      </c>
      <c r="D5355" s="21">
        <f t="shared" si="166"/>
        <v>0</v>
      </c>
      <c r="E5355" s="24">
        <f t="shared" si="167"/>
        <v>0</v>
      </c>
      <c r="F5355" s="104"/>
      <c r="G5355" s="104"/>
      <c r="H5355" s="113"/>
      <c r="I5355" s="113"/>
      <c r="J5355" s="106"/>
      <c r="K5355" s="107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1709</v>
      </c>
      <c r="B5356" s="111" t="s">
        <v>866</v>
      </c>
      <c r="C5356" s="112" t="s">
        <v>867</v>
      </c>
      <c r="D5356" s="21">
        <f t="shared" si="166"/>
        <v>0</v>
      </c>
      <c r="E5356" s="24">
        <f t="shared" si="167"/>
        <v>0</v>
      </c>
      <c r="F5356" s="104"/>
      <c r="G5356" s="104"/>
      <c r="H5356" s="105"/>
      <c r="I5356" s="105"/>
      <c r="J5356" s="31"/>
      <c r="K5356" s="32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1709</v>
      </c>
      <c r="B5357" s="111" t="s">
        <v>868</v>
      </c>
      <c r="C5357" s="112" t="s">
        <v>869</v>
      </c>
      <c r="D5357" s="21">
        <f t="shared" si="166"/>
        <v>0</v>
      </c>
      <c r="E5357" s="24">
        <f t="shared" si="16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1709</v>
      </c>
      <c r="B5358" s="111" t="s">
        <v>870</v>
      </c>
      <c r="C5358" s="112" t="s">
        <v>1677</v>
      </c>
      <c r="D5358" s="21">
        <f t="shared" si="166"/>
        <v>0</v>
      </c>
      <c r="E5358" s="24">
        <f t="shared" si="16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1709</v>
      </c>
      <c r="B5359" s="111" t="s">
        <v>871</v>
      </c>
      <c r="C5359" s="112" t="s">
        <v>872</v>
      </c>
      <c r="D5359" s="21">
        <f t="shared" si="166"/>
        <v>0</v>
      </c>
      <c r="E5359" s="24">
        <f t="shared" si="16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1709</v>
      </c>
      <c r="B5360" s="111" t="s">
        <v>873</v>
      </c>
      <c r="C5360" s="112" t="s">
        <v>1678</v>
      </c>
      <c r="D5360" s="21">
        <f t="shared" si="166"/>
        <v>0</v>
      </c>
      <c r="E5360" s="24">
        <f t="shared" si="16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1709</v>
      </c>
      <c r="B5361" s="111" t="s">
        <v>874</v>
      </c>
      <c r="C5361" s="112" t="s">
        <v>875</v>
      </c>
      <c r="D5361" s="21">
        <f t="shared" si="166"/>
        <v>0</v>
      </c>
      <c r="E5361" s="24">
        <f t="shared" si="16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1709</v>
      </c>
      <c r="B5362" s="111" t="s">
        <v>876</v>
      </c>
      <c r="C5362" s="112" t="s">
        <v>1679</v>
      </c>
      <c r="D5362" s="21">
        <f t="shared" si="166"/>
        <v>0</v>
      </c>
      <c r="E5362" s="24">
        <f t="shared" si="167"/>
        <v>750</v>
      </c>
      <c r="F5362" s="104"/>
      <c r="G5362" s="104"/>
      <c r="H5362" s="113"/>
      <c r="I5362" s="113"/>
      <c r="J5362" s="106"/>
      <c r="K5362" s="107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1709</v>
      </c>
      <c r="B5363" s="111" t="s">
        <v>877</v>
      </c>
      <c r="C5363" s="112" t="s">
        <v>878</v>
      </c>
      <c r="D5363" s="21">
        <f t="shared" si="166"/>
        <v>0</v>
      </c>
      <c r="E5363" s="24">
        <f t="shared" si="167"/>
        <v>720098.95</v>
      </c>
      <c r="F5363" s="104">
        <v>0</v>
      </c>
      <c r="G5363" s="104">
        <v>300</v>
      </c>
      <c r="H5363" s="113">
        <v>0</v>
      </c>
      <c r="I5363" s="113">
        <v>300</v>
      </c>
      <c r="J5363" s="31">
        <v>0</v>
      </c>
      <c r="K5363" s="32">
        <v>750</v>
      </c>
      <c r="L5363" s="113">
        <v>0</v>
      </c>
      <c r="M5363" s="113">
        <v>450</v>
      </c>
      <c r="N5363" s="31">
        <v>0</v>
      </c>
      <c r="O5363" s="32">
        <v>75</v>
      </c>
      <c r="P5363" s="113">
        <v>0</v>
      </c>
      <c r="Q5363" s="113">
        <v>98.95</v>
      </c>
      <c r="R5363" s="31">
        <v>0</v>
      </c>
      <c r="S5363" s="32">
        <v>717750</v>
      </c>
      <c r="T5363" s="113">
        <v>0</v>
      </c>
      <c r="U5363" s="113">
        <v>750</v>
      </c>
      <c r="V5363" s="31">
        <v>0</v>
      </c>
      <c r="W5363" s="32">
        <v>375</v>
      </c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1709</v>
      </c>
      <c r="B5364" s="111" t="s">
        <v>879</v>
      </c>
      <c r="C5364" s="112" t="s">
        <v>1680</v>
      </c>
      <c r="D5364" s="21">
        <f t="shared" si="166"/>
        <v>0</v>
      </c>
      <c r="E5364" s="24">
        <f t="shared" si="167"/>
        <v>0</v>
      </c>
      <c r="F5364" s="104"/>
      <c r="G5364" s="104"/>
      <c r="H5364" s="105"/>
      <c r="I5364" s="105"/>
      <c r="J5364" s="31"/>
      <c r="K5364" s="32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1709</v>
      </c>
      <c r="B5365" s="111" t="s">
        <v>880</v>
      </c>
      <c r="C5365" s="112" t="s">
        <v>1681</v>
      </c>
      <c r="D5365" s="21">
        <f t="shared" si="166"/>
        <v>0</v>
      </c>
      <c r="E5365" s="24">
        <f t="shared" si="167"/>
        <v>0</v>
      </c>
      <c r="F5365" s="104"/>
      <c r="G5365" s="104"/>
      <c r="H5365" s="113"/>
      <c r="I5365" s="113"/>
      <c r="J5365" s="106"/>
      <c r="K5365" s="107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1709</v>
      </c>
      <c r="B5366" s="111" t="s">
        <v>881</v>
      </c>
      <c r="C5366" s="112" t="s">
        <v>1682</v>
      </c>
      <c r="D5366" s="21">
        <f t="shared" si="166"/>
        <v>0</v>
      </c>
      <c r="E5366" s="24">
        <f t="shared" si="167"/>
        <v>18784.2</v>
      </c>
      <c r="F5366" s="104"/>
      <c r="G5366" s="104"/>
      <c r="H5366" s="105">
        <v>0</v>
      </c>
      <c r="I5366" s="105">
        <v>2100</v>
      </c>
      <c r="J5366" s="31">
        <v>0</v>
      </c>
      <c r="K5366" s="32">
        <v>0</v>
      </c>
      <c r="L5366" s="105">
        <v>0</v>
      </c>
      <c r="M5366" s="105">
        <v>0</v>
      </c>
      <c r="N5366" s="106">
        <v>0</v>
      </c>
      <c r="O5366" s="107">
        <v>2194.1999999999998</v>
      </c>
      <c r="P5366" s="113">
        <v>0</v>
      </c>
      <c r="Q5366" s="113">
        <v>0</v>
      </c>
      <c r="R5366" s="106">
        <v>0</v>
      </c>
      <c r="S5366" s="107">
        <v>0</v>
      </c>
      <c r="T5366" s="105">
        <v>0</v>
      </c>
      <c r="U5366" s="105">
        <v>0</v>
      </c>
      <c r="V5366" s="106">
        <v>0</v>
      </c>
      <c r="W5366" s="107">
        <v>0</v>
      </c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1709</v>
      </c>
      <c r="B5367" s="111" t="s">
        <v>882</v>
      </c>
      <c r="C5367" s="112" t="s">
        <v>883</v>
      </c>
      <c r="D5367" s="21">
        <f t="shared" si="166"/>
        <v>2188350</v>
      </c>
      <c r="E5367" s="24">
        <f t="shared" si="167"/>
        <v>169500</v>
      </c>
      <c r="F5367" s="104">
        <v>0</v>
      </c>
      <c r="G5367" s="104">
        <v>14490</v>
      </c>
      <c r="H5367" s="105">
        <v>0</v>
      </c>
      <c r="I5367" s="105">
        <v>21840</v>
      </c>
      <c r="J5367" s="106">
        <v>0</v>
      </c>
      <c r="K5367" s="107">
        <v>14490</v>
      </c>
      <c r="L5367" s="105">
        <v>0</v>
      </c>
      <c r="M5367" s="105">
        <v>21840</v>
      </c>
      <c r="N5367" s="106">
        <v>0</v>
      </c>
      <c r="O5367" s="107">
        <v>21840</v>
      </c>
      <c r="P5367" s="105">
        <v>0</v>
      </c>
      <c r="Q5367" s="105">
        <v>23970</v>
      </c>
      <c r="R5367" s="106">
        <v>0</v>
      </c>
      <c r="S5367" s="107">
        <v>21840</v>
      </c>
      <c r="T5367" s="105">
        <v>0</v>
      </c>
      <c r="U5367" s="105">
        <v>21840</v>
      </c>
      <c r="V5367" s="106">
        <v>0</v>
      </c>
      <c r="W5367" s="107">
        <v>21840</v>
      </c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1709</v>
      </c>
      <c r="B5368" s="111" t="s">
        <v>884</v>
      </c>
      <c r="C5368" s="112" t="s">
        <v>885</v>
      </c>
      <c r="D5368" s="21">
        <f t="shared" si="166"/>
        <v>17528639.670000002</v>
      </c>
      <c r="E5368" s="24">
        <f t="shared" si="16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>
        <v>2188350</v>
      </c>
      <c r="K5368" s="107">
        <v>0</v>
      </c>
      <c r="L5368" s="105">
        <v>2188350</v>
      </c>
      <c r="M5368" s="105">
        <v>0</v>
      </c>
      <c r="N5368" s="106">
        <v>2188350</v>
      </c>
      <c r="O5368" s="107">
        <v>0</v>
      </c>
      <c r="P5368" s="105">
        <v>2188350</v>
      </c>
      <c r="Q5368" s="105">
        <v>0</v>
      </c>
      <c r="R5368" s="106">
        <v>2188350</v>
      </c>
      <c r="S5368" s="107">
        <v>0</v>
      </c>
      <c r="T5368" s="105">
        <v>2188350</v>
      </c>
      <c r="U5368" s="105">
        <v>0</v>
      </c>
      <c r="V5368" s="106">
        <v>2188350</v>
      </c>
      <c r="W5368" s="107">
        <v>0</v>
      </c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1709</v>
      </c>
      <c r="B5369" s="111" t="s">
        <v>886</v>
      </c>
      <c r="C5369" s="112" t="s">
        <v>887</v>
      </c>
      <c r="D5369" s="21">
        <f t="shared" si="166"/>
        <v>861120</v>
      </c>
      <c r="E5369" s="24">
        <f t="shared" si="16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106">
        <v>107700</v>
      </c>
      <c r="K5369" s="107">
        <v>0</v>
      </c>
      <c r="L5369" s="113">
        <v>107700</v>
      </c>
      <c r="M5369" s="113">
        <v>0</v>
      </c>
      <c r="N5369" s="31">
        <v>107700</v>
      </c>
      <c r="O5369" s="32">
        <v>0</v>
      </c>
      <c r="P5369" s="105">
        <v>107700</v>
      </c>
      <c r="Q5369" s="105">
        <v>0</v>
      </c>
      <c r="R5369" s="31">
        <v>107700</v>
      </c>
      <c r="S5369" s="32">
        <v>0</v>
      </c>
      <c r="T5369" s="113">
        <v>107700</v>
      </c>
      <c r="U5369" s="113">
        <v>0</v>
      </c>
      <c r="V5369" s="31">
        <v>107700</v>
      </c>
      <c r="W5369" s="32">
        <v>0</v>
      </c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1709</v>
      </c>
      <c r="B5370" s="111" t="s">
        <v>888</v>
      </c>
      <c r="C5370" s="112" t="s">
        <v>1683</v>
      </c>
      <c r="D5370" s="21">
        <f t="shared" si="166"/>
        <v>97300</v>
      </c>
      <c r="E5370" s="24">
        <f t="shared" si="167"/>
        <v>0</v>
      </c>
      <c r="F5370" s="104"/>
      <c r="G5370" s="104"/>
      <c r="H5370" s="105"/>
      <c r="I5370" s="105"/>
      <c r="J5370" s="31"/>
      <c r="K5370" s="32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1709</v>
      </c>
      <c r="B5371" s="111" t="s">
        <v>889</v>
      </c>
      <c r="C5371" s="112" t="s">
        <v>890</v>
      </c>
      <c r="D5371" s="21">
        <f t="shared" si="166"/>
        <v>784000</v>
      </c>
      <c r="E5371" s="24">
        <f t="shared" si="16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106">
        <v>97300</v>
      </c>
      <c r="K5371" s="107">
        <v>0</v>
      </c>
      <c r="L5371" s="113">
        <v>97300</v>
      </c>
      <c r="M5371" s="113">
        <v>0</v>
      </c>
      <c r="N5371" s="31">
        <v>97300</v>
      </c>
      <c r="O5371" s="32">
        <v>0</v>
      </c>
      <c r="P5371" s="105">
        <v>97300</v>
      </c>
      <c r="Q5371" s="105">
        <v>0</v>
      </c>
      <c r="R5371" s="31">
        <v>97300</v>
      </c>
      <c r="S5371" s="32">
        <v>0</v>
      </c>
      <c r="T5371" s="113">
        <v>97300</v>
      </c>
      <c r="U5371" s="113">
        <v>0</v>
      </c>
      <c r="V5371" s="31">
        <v>97300</v>
      </c>
      <c r="W5371" s="32">
        <v>0</v>
      </c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1709</v>
      </c>
      <c r="B5372" s="111" t="s">
        <v>891</v>
      </c>
      <c r="C5372" s="112" t="s">
        <v>892</v>
      </c>
      <c r="D5372" s="21">
        <f t="shared" si="166"/>
        <v>0</v>
      </c>
      <c r="E5372" s="24">
        <f t="shared" si="167"/>
        <v>0</v>
      </c>
      <c r="F5372" s="104"/>
      <c r="G5372" s="104"/>
      <c r="H5372" s="105"/>
      <c r="I5372" s="105"/>
      <c r="J5372" s="31"/>
      <c r="K5372" s="32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1709</v>
      </c>
      <c r="B5373" s="111" t="s">
        <v>893</v>
      </c>
      <c r="C5373" s="112" t="s">
        <v>894</v>
      </c>
      <c r="D5373" s="21">
        <f t="shared" si="166"/>
        <v>0</v>
      </c>
      <c r="E5373" s="24">
        <f t="shared" si="167"/>
        <v>0</v>
      </c>
      <c r="F5373" s="104"/>
      <c r="G5373" s="104"/>
      <c r="H5373" s="113"/>
      <c r="I5373" s="113"/>
      <c r="J5373" s="106"/>
      <c r="K5373" s="107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1709</v>
      </c>
      <c r="B5374" s="111" t="s">
        <v>895</v>
      </c>
      <c r="C5374" s="112" t="s">
        <v>896</v>
      </c>
      <c r="D5374" s="21">
        <f t="shared" si="166"/>
        <v>0</v>
      </c>
      <c r="E5374" s="24">
        <f t="shared" si="16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1709</v>
      </c>
      <c r="B5375" s="111" t="s">
        <v>897</v>
      </c>
      <c r="C5375" s="112" t="s">
        <v>898</v>
      </c>
      <c r="D5375" s="21">
        <f t="shared" si="166"/>
        <v>2194.1999999999998</v>
      </c>
      <c r="E5375" s="24">
        <f t="shared" si="167"/>
        <v>0</v>
      </c>
      <c r="F5375" s="104"/>
      <c r="G5375" s="104"/>
      <c r="H5375" s="105"/>
      <c r="I5375" s="105"/>
      <c r="J5375" s="31"/>
      <c r="K5375" s="32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1709</v>
      </c>
      <c r="B5376" s="111" t="s">
        <v>899</v>
      </c>
      <c r="C5376" s="112" t="s">
        <v>900</v>
      </c>
      <c r="D5376" s="21">
        <f t="shared" si="166"/>
        <v>16620</v>
      </c>
      <c r="E5376" s="24">
        <f t="shared" si="16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>
        <v>2194.1999999999998</v>
      </c>
      <c r="K5376" s="107">
        <v>0</v>
      </c>
      <c r="L5376" s="105">
        <v>2194.1999999999998</v>
      </c>
      <c r="M5376" s="105">
        <v>0</v>
      </c>
      <c r="N5376" s="106">
        <v>2194.1999999999998</v>
      </c>
      <c r="O5376" s="107">
        <v>0</v>
      </c>
      <c r="P5376" s="105">
        <v>2194.1999999999998</v>
      </c>
      <c r="Q5376" s="105">
        <v>0</v>
      </c>
      <c r="R5376" s="106">
        <v>2194.1999999999998</v>
      </c>
      <c r="S5376" s="107">
        <v>0</v>
      </c>
      <c r="T5376" s="105">
        <v>2194.1999999999998</v>
      </c>
      <c r="U5376" s="105">
        <v>0</v>
      </c>
      <c r="V5376" s="106">
        <v>2194.1999999999998</v>
      </c>
      <c r="W5376" s="107">
        <v>0</v>
      </c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1709</v>
      </c>
      <c r="B5377" s="111" t="s">
        <v>901</v>
      </c>
      <c r="C5377" s="112" t="s">
        <v>902</v>
      </c>
      <c r="D5377" s="21">
        <f t="shared" si="166"/>
        <v>203420</v>
      </c>
      <c r="E5377" s="24">
        <f t="shared" si="167"/>
        <v>0</v>
      </c>
      <c r="F5377" s="104"/>
      <c r="G5377" s="104"/>
      <c r="H5377" s="113"/>
      <c r="I5377" s="113"/>
      <c r="J5377" s="106"/>
      <c r="K5377" s="107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1709</v>
      </c>
      <c r="B5378" s="111" t="s">
        <v>903</v>
      </c>
      <c r="C5378" s="112" t="s">
        <v>904</v>
      </c>
      <c r="D5378" s="21">
        <f t="shared" si="166"/>
        <v>1619790</v>
      </c>
      <c r="E5378" s="24">
        <f t="shared" si="16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>
        <v>203420</v>
      </c>
      <c r="K5378" s="32">
        <v>0</v>
      </c>
      <c r="L5378" s="113">
        <v>203420</v>
      </c>
      <c r="M5378" s="113">
        <v>0</v>
      </c>
      <c r="N5378" s="31">
        <v>203420</v>
      </c>
      <c r="O5378" s="32">
        <v>0</v>
      </c>
      <c r="P5378" s="113">
        <v>203420</v>
      </c>
      <c r="Q5378" s="113">
        <v>0</v>
      </c>
      <c r="R5378" s="31">
        <v>203420</v>
      </c>
      <c r="S5378" s="32">
        <v>0</v>
      </c>
      <c r="T5378" s="113">
        <v>203420</v>
      </c>
      <c r="U5378" s="113">
        <v>0</v>
      </c>
      <c r="V5378" s="31">
        <v>203420</v>
      </c>
      <c r="W5378" s="32">
        <v>0</v>
      </c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1709</v>
      </c>
      <c r="B5379" s="111" t="s">
        <v>905</v>
      </c>
      <c r="C5379" s="112" t="s">
        <v>906</v>
      </c>
      <c r="D5379" s="21">
        <f t="shared" ref="D5379:D5442" si="168">F5379+H5379+J5380+L5379+N5379+P5379+R5379+T5379+V5379+X5379+Z5379+AB5379</f>
        <v>305235</v>
      </c>
      <c r="E5379" s="24">
        <f t="shared" ref="E5379:E5442" si="169">G5379+I5379+K5380+M5379+O5379+Q5379+S5379+U5379+W5379+Y5379+AA5379+AC5379</f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1709</v>
      </c>
      <c r="B5380" s="111" t="s">
        <v>907</v>
      </c>
      <c r="C5380" s="112" t="s">
        <v>908</v>
      </c>
      <c r="D5380" s="21">
        <f t="shared" si="168"/>
        <v>2050855</v>
      </c>
      <c r="E5380" s="24">
        <f t="shared" si="169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>
        <v>305235</v>
      </c>
      <c r="K5380" s="32">
        <v>0</v>
      </c>
      <c r="L5380" s="113">
        <v>276170</v>
      </c>
      <c r="M5380" s="113">
        <v>0</v>
      </c>
      <c r="N5380" s="31">
        <v>254265</v>
      </c>
      <c r="O5380" s="32">
        <v>0</v>
      </c>
      <c r="P5380" s="113">
        <v>235960</v>
      </c>
      <c r="Q5380" s="113">
        <v>0</v>
      </c>
      <c r="R5380" s="31">
        <v>254265</v>
      </c>
      <c r="S5380" s="32">
        <v>0</v>
      </c>
      <c r="T5380" s="113">
        <v>276170</v>
      </c>
      <c r="U5380" s="113">
        <v>0</v>
      </c>
      <c r="V5380" s="31">
        <v>276170</v>
      </c>
      <c r="W5380" s="32">
        <v>0</v>
      </c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1709</v>
      </c>
      <c r="B5381" s="111" t="s">
        <v>909</v>
      </c>
      <c r="C5381" s="112" t="s">
        <v>910</v>
      </c>
      <c r="D5381" s="21">
        <f t="shared" si="168"/>
        <v>242290</v>
      </c>
      <c r="E5381" s="24">
        <f t="shared" si="169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1709</v>
      </c>
      <c r="B5382" s="111" t="s">
        <v>911</v>
      </c>
      <c r="C5382" s="112" t="s">
        <v>912</v>
      </c>
      <c r="D5382" s="21">
        <f t="shared" si="168"/>
        <v>1919834</v>
      </c>
      <c r="E5382" s="24">
        <f t="shared" si="169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31">
        <v>242290</v>
      </c>
      <c r="K5382" s="32">
        <v>0</v>
      </c>
      <c r="L5382" s="105">
        <v>213698</v>
      </c>
      <c r="M5382" s="105">
        <v>0</v>
      </c>
      <c r="N5382" s="106">
        <v>242290</v>
      </c>
      <c r="O5382" s="107">
        <v>0</v>
      </c>
      <c r="P5382" s="113">
        <v>327200</v>
      </c>
      <c r="Q5382" s="113">
        <v>0</v>
      </c>
      <c r="R5382" s="106">
        <v>242290</v>
      </c>
      <c r="S5382" s="107">
        <v>0</v>
      </c>
      <c r="T5382" s="105">
        <v>213698</v>
      </c>
      <c r="U5382" s="105">
        <v>0</v>
      </c>
      <c r="V5382" s="106">
        <v>213698</v>
      </c>
      <c r="W5382" s="107">
        <v>0</v>
      </c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1709</v>
      </c>
      <c r="B5383" s="111" t="s">
        <v>913</v>
      </c>
      <c r="C5383" s="112" t="s">
        <v>914</v>
      </c>
      <c r="D5383" s="21">
        <f t="shared" si="168"/>
        <v>0</v>
      </c>
      <c r="E5383" s="24">
        <f t="shared" si="169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1709</v>
      </c>
      <c r="B5384" s="111" t="s">
        <v>915</v>
      </c>
      <c r="C5384" s="112" t="s">
        <v>916</v>
      </c>
      <c r="D5384" s="21">
        <f t="shared" si="168"/>
        <v>0</v>
      </c>
      <c r="E5384" s="24">
        <f t="shared" si="169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1709</v>
      </c>
      <c r="B5385" s="111" t="s">
        <v>917</v>
      </c>
      <c r="C5385" s="112" t="s">
        <v>918</v>
      </c>
      <c r="D5385" s="21">
        <f t="shared" si="168"/>
        <v>0</v>
      </c>
      <c r="E5385" s="24">
        <f t="shared" si="169"/>
        <v>0</v>
      </c>
      <c r="F5385" s="104"/>
      <c r="G5385" s="104"/>
      <c r="H5385" s="113"/>
      <c r="I5385" s="113"/>
      <c r="J5385" s="106"/>
      <c r="K5385" s="107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1709</v>
      </c>
      <c r="B5386" s="111" t="s">
        <v>919</v>
      </c>
      <c r="C5386" s="112" t="s">
        <v>920</v>
      </c>
      <c r="D5386" s="21">
        <f t="shared" si="168"/>
        <v>19790</v>
      </c>
      <c r="E5386" s="24">
        <f t="shared" si="169"/>
        <v>0</v>
      </c>
      <c r="F5386" s="104"/>
      <c r="G5386" s="104"/>
      <c r="H5386" s="105"/>
      <c r="I5386" s="105"/>
      <c r="J5386" s="31"/>
      <c r="K5386" s="32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1709</v>
      </c>
      <c r="B5387" s="111" t="s">
        <v>921</v>
      </c>
      <c r="C5387" s="112" t="s">
        <v>922</v>
      </c>
      <c r="D5387" s="21">
        <f t="shared" si="168"/>
        <v>158890</v>
      </c>
      <c r="E5387" s="24">
        <f t="shared" si="169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106">
        <v>19790</v>
      </c>
      <c r="K5387" s="107">
        <v>0</v>
      </c>
      <c r="L5387" s="113">
        <v>19790</v>
      </c>
      <c r="M5387" s="113">
        <v>0</v>
      </c>
      <c r="N5387" s="31">
        <v>19790</v>
      </c>
      <c r="O5387" s="32">
        <v>0</v>
      </c>
      <c r="P5387" s="105">
        <v>19790</v>
      </c>
      <c r="Q5387" s="105">
        <v>0</v>
      </c>
      <c r="R5387" s="31">
        <v>19790</v>
      </c>
      <c r="S5387" s="32">
        <v>0</v>
      </c>
      <c r="T5387" s="113">
        <v>19790</v>
      </c>
      <c r="U5387" s="113">
        <v>0</v>
      </c>
      <c r="V5387" s="31">
        <v>19790</v>
      </c>
      <c r="W5387" s="32">
        <v>0</v>
      </c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1709</v>
      </c>
      <c r="B5388" s="111" t="s">
        <v>923</v>
      </c>
      <c r="C5388" s="112" t="s">
        <v>924</v>
      </c>
      <c r="D5388" s="21">
        <f t="shared" si="168"/>
        <v>10755</v>
      </c>
      <c r="E5388" s="24">
        <f t="shared" si="169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>
        <v>1470</v>
      </c>
      <c r="K5388" s="32">
        <v>0</v>
      </c>
      <c r="L5388" s="113">
        <v>1470</v>
      </c>
      <c r="M5388" s="113">
        <v>0</v>
      </c>
      <c r="N5388" s="31">
        <v>1470</v>
      </c>
      <c r="O5388" s="32">
        <v>0</v>
      </c>
      <c r="P5388" s="113">
        <v>1470</v>
      </c>
      <c r="Q5388" s="113">
        <v>0</v>
      </c>
      <c r="R5388" s="31">
        <v>1470</v>
      </c>
      <c r="S5388" s="32">
        <v>0</v>
      </c>
      <c r="T5388" s="113">
        <v>1470</v>
      </c>
      <c r="U5388" s="113">
        <v>0</v>
      </c>
      <c r="V5388" s="31">
        <v>1470</v>
      </c>
      <c r="W5388" s="32">
        <v>0</v>
      </c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1709</v>
      </c>
      <c r="B5389" s="111" t="s">
        <v>925</v>
      </c>
      <c r="C5389" s="112" t="s">
        <v>926</v>
      </c>
      <c r="D5389" s="21">
        <f t="shared" si="168"/>
        <v>0</v>
      </c>
      <c r="E5389" s="24">
        <f t="shared" si="169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1709</v>
      </c>
      <c r="B5390" s="111" t="s">
        <v>927</v>
      </c>
      <c r="C5390" s="112" t="s">
        <v>928</v>
      </c>
      <c r="D5390" s="21">
        <f t="shared" si="168"/>
        <v>0</v>
      </c>
      <c r="E5390" s="24">
        <f t="shared" si="169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1709</v>
      </c>
      <c r="B5391" s="111" t="s">
        <v>929</v>
      </c>
      <c r="C5391" s="112" t="s">
        <v>930</v>
      </c>
      <c r="D5391" s="21">
        <f t="shared" si="168"/>
        <v>0</v>
      </c>
      <c r="E5391" s="24">
        <f t="shared" si="169"/>
        <v>0</v>
      </c>
      <c r="F5391" s="104"/>
      <c r="G5391" s="104"/>
      <c r="H5391" s="105"/>
      <c r="I5391" s="105"/>
      <c r="J5391" s="31"/>
      <c r="K5391" s="32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1709</v>
      </c>
      <c r="B5392" s="111" t="s">
        <v>931</v>
      </c>
      <c r="C5392" s="112" t="s">
        <v>932</v>
      </c>
      <c r="D5392" s="21">
        <f t="shared" si="168"/>
        <v>0</v>
      </c>
      <c r="E5392" s="24">
        <f t="shared" si="169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1709</v>
      </c>
      <c r="B5393" s="111" t="s">
        <v>933</v>
      </c>
      <c r="C5393" s="112" t="s">
        <v>934</v>
      </c>
      <c r="D5393" s="21">
        <f t="shared" si="168"/>
        <v>16800</v>
      </c>
      <c r="E5393" s="24">
        <f t="shared" si="169"/>
        <v>0</v>
      </c>
      <c r="F5393" s="104"/>
      <c r="G5393" s="104"/>
      <c r="H5393" s="113"/>
      <c r="I5393" s="113"/>
      <c r="J5393" s="106"/>
      <c r="K5393" s="107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1709</v>
      </c>
      <c r="B5394" s="111" t="s">
        <v>935</v>
      </c>
      <c r="C5394" s="112" t="s">
        <v>936</v>
      </c>
      <c r="D5394" s="21">
        <f t="shared" si="168"/>
        <v>140000</v>
      </c>
      <c r="E5394" s="24">
        <f t="shared" si="169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>
        <v>16800</v>
      </c>
      <c r="S5394" s="32">
        <v>0</v>
      </c>
      <c r="T5394" s="113">
        <v>16800</v>
      </c>
      <c r="U5394" s="113">
        <v>0</v>
      </c>
      <c r="V5394" s="31">
        <v>16800</v>
      </c>
      <c r="W5394" s="32">
        <v>0</v>
      </c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1709</v>
      </c>
      <c r="B5395" s="111" t="s">
        <v>937</v>
      </c>
      <c r="C5395" s="112" t="s">
        <v>938</v>
      </c>
      <c r="D5395" s="21">
        <f t="shared" si="168"/>
        <v>45750</v>
      </c>
      <c r="E5395" s="24">
        <f t="shared" si="169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1709</v>
      </c>
      <c r="B5396" s="111" t="s">
        <v>939</v>
      </c>
      <c r="C5396" s="112" t="s">
        <v>940</v>
      </c>
      <c r="D5396" s="21">
        <f t="shared" si="168"/>
        <v>320250</v>
      </c>
      <c r="E5396" s="24">
        <f t="shared" si="169"/>
        <v>0</v>
      </c>
      <c r="F5396" s="104"/>
      <c r="G5396" s="104"/>
      <c r="H5396" s="105">
        <v>45750</v>
      </c>
      <c r="I5396" s="105">
        <v>0</v>
      </c>
      <c r="J5396" s="31">
        <v>45750</v>
      </c>
      <c r="K5396" s="32">
        <v>0</v>
      </c>
      <c r="L5396" s="105">
        <v>45750</v>
      </c>
      <c r="M5396" s="105">
        <v>0</v>
      </c>
      <c r="N5396" s="106">
        <v>45750</v>
      </c>
      <c r="O5396" s="107">
        <v>0</v>
      </c>
      <c r="P5396" s="113">
        <v>45750</v>
      </c>
      <c r="Q5396" s="113">
        <v>0</v>
      </c>
      <c r="R5396" s="106">
        <v>45750</v>
      </c>
      <c r="S5396" s="107">
        <v>0</v>
      </c>
      <c r="T5396" s="105">
        <v>45750</v>
      </c>
      <c r="U5396" s="105">
        <v>0</v>
      </c>
      <c r="V5396" s="106">
        <v>45750</v>
      </c>
      <c r="W5396" s="107">
        <v>0</v>
      </c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1709</v>
      </c>
      <c r="B5397" s="111" t="s">
        <v>941</v>
      </c>
      <c r="C5397" s="112" t="s">
        <v>1610</v>
      </c>
      <c r="D5397" s="21">
        <f t="shared" si="168"/>
        <v>0</v>
      </c>
      <c r="E5397" s="24">
        <f t="shared" si="169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1709</v>
      </c>
      <c r="B5398" s="111" t="s">
        <v>1611</v>
      </c>
      <c r="C5398" s="112" t="s">
        <v>1612</v>
      </c>
      <c r="D5398" s="21">
        <f t="shared" si="168"/>
        <v>0</v>
      </c>
      <c r="E5398" s="24">
        <f t="shared" si="169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1709</v>
      </c>
      <c r="B5399" s="111" t="s">
        <v>942</v>
      </c>
      <c r="C5399" s="112" t="s">
        <v>943</v>
      </c>
      <c r="D5399" s="21">
        <f t="shared" si="168"/>
        <v>29382.799999999999</v>
      </c>
      <c r="E5399" s="24">
        <f t="shared" si="169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1709</v>
      </c>
      <c r="B5400" s="111" t="s">
        <v>944</v>
      </c>
      <c r="C5400" s="112" t="s">
        <v>945</v>
      </c>
      <c r="D5400" s="21">
        <f t="shared" si="168"/>
        <v>276336.39999999997</v>
      </c>
      <c r="E5400" s="24">
        <f t="shared" si="169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>
        <v>29382.799999999999</v>
      </c>
      <c r="K5400" s="107">
        <v>0</v>
      </c>
      <c r="L5400" s="105">
        <v>29382.799999999999</v>
      </c>
      <c r="M5400" s="105">
        <v>0</v>
      </c>
      <c r="N5400" s="106">
        <v>29382.799999999999</v>
      </c>
      <c r="O5400" s="107">
        <v>0</v>
      </c>
      <c r="P5400" s="105">
        <v>29382.799999999999</v>
      </c>
      <c r="Q5400" s="105">
        <v>0</v>
      </c>
      <c r="R5400" s="106">
        <v>29382.799999999999</v>
      </c>
      <c r="S5400" s="107">
        <v>0</v>
      </c>
      <c r="T5400" s="105">
        <v>29382.799999999999</v>
      </c>
      <c r="U5400" s="105">
        <v>0</v>
      </c>
      <c r="V5400" s="106">
        <v>29382.799999999999</v>
      </c>
      <c r="W5400" s="107">
        <v>0</v>
      </c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1709</v>
      </c>
      <c r="B5401" s="111" t="s">
        <v>946</v>
      </c>
      <c r="C5401" s="112" t="s">
        <v>947</v>
      </c>
      <c r="D5401" s="21">
        <f t="shared" si="168"/>
        <v>353773.50000000006</v>
      </c>
      <c r="E5401" s="24">
        <f t="shared" si="169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>
        <v>44074.2</v>
      </c>
      <c r="K5401" s="107">
        <v>0</v>
      </c>
      <c r="L5401" s="105">
        <v>44074.2</v>
      </c>
      <c r="M5401" s="105">
        <v>0</v>
      </c>
      <c r="N5401" s="106">
        <v>44074.2</v>
      </c>
      <c r="O5401" s="107">
        <v>0</v>
      </c>
      <c r="P5401" s="105">
        <v>44074.2</v>
      </c>
      <c r="Q5401" s="105">
        <v>0</v>
      </c>
      <c r="R5401" s="106">
        <v>44074.2</v>
      </c>
      <c r="S5401" s="107">
        <v>0</v>
      </c>
      <c r="T5401" s="105">
        <v>44074.2</v>
      </c>
      <c r="U5401" s="105">
        <v>0</v>
      </c>
      <c r="V5401" s="106">
        <v>44074.2</v>
      </c>
      <c r="W5401" s="107">
        <v>0</v>
      </c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1709</v>
      </c>
      <c r="B5402" s="111" t="s">
        <v>948</v>
      </c>
      <c r="C5402" s="112" t="s">
        <v>949</v>
      </c>
      <c r="D5402" s="21">
        <f t="shared" si="168"/>
        <v>43597.499999999993</v>
      </c>
      <c r="E5402" s="24">
        <f t="shared" si="169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>
        <v>5380.2</v>
      </c>
      <c r="K5402" s="107">
        <v>0</v>
      </c>
      <c r="L5402" s="105">
        <v>5380.2</v>
      </c>
      <c r="M5402" s="105">
        <v>0</v>
      </c>
      <c r="N5402" s="106">
        <v>5380.2</v>
      </c>
      <c r="O5402" s="107">
        <v>0</v>
      </c>
      <c r="P5402" s="105">
        <v>5380.2</v>
      </c>
      <c r="Q5402" s="105">
        <v>0</v>
      </c>
      <c r="R5402" s="106">
        <v>5380.2</v>
      </c>
      <c r="S5402" s="107">
        <v>0</v>
      </c>
      <c r="T5402" s="105">
        <v>5380.2</v>
      </c>
      <c r="U5402" s="105">
        <v>0</v>
      </c>
      <c r="V5402" s="106">
        <v>5380.2</v>
      </c>
      <c r="W5402" s="107">
        <v>0</v>
      </c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1709</v>
      </c>
      <c r="B5403" s="111" t="s">
        <v>950</v>
      </c>
      <c r="C5403" s="112" t="s">
        <v>951</v>
      </c>
      <c r="D5403" s="21">
        <f t="shared" si="168"/>
        <v>27500.95</v>
      </c>
      <c r="E5403" s="24">
        <f t="shared" si="169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>
        <v>750</v>
      </c>
      <c r="K5403" s="107">
        <v>0</v>
      </c>
      <c r="L5403" s="105">
        <v>450</v>
      </c>
      <c r="M5403" s="105">
        <v>0</v>
      </c>
      <c r="N5403" s="106">
        <v>75</v>
      </c>
      <c r="O5403" s="107">
        <v>0</v>
      </c>
      <c r="P5403" s="105">
        <v>98.95</v>
      </c>
      <c r="Q5403" s="105">
        <v>0</v>
      </c>
      <c r="R5403" s="106">
        <v>75</v>
      </c>
      <c r="S5403" s="107">
        <v>0</v>
      </c>
      <c r="T5403" s="105">
        <v>750</v>
      </c>
      <c r="U5403" s="105">
        <v>0</v>
      </c>
      <c r="V5403" s="106">
        <v>375</v>
      </c>
      <c r="W5403" s="107">
        <v>0</v>
      </c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1709</v>
      </c>
      <c r="B5404" s="111" t="s">
        <v>952</v>
      </c>
      <c r="C5404" s="112" t="s">
        <v>953</v>
      </c>
      <c r="D5404" s="21">
        <f t="shared" si="168"/>
        <v>76758</v>
      </c>
      <c r="E5404" s="24">
        <f t="shared" si="169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106">
        <v>25077</v>
      </c>
      <c r="K5404" s="107">
        <v>0</v>
      </c>
      <c r="L5404" s="113">
        <v>15252</v>
      </c>
      <c r="M5404" s="113">
        <v>0</v>
      </c>
      <c r="N5404" s="31">
        <v>4860</v>
      </c>
      <c r="O5404" s="32">
        <v>0</v>
      </c>
      <c r="P5404" s="105">
        <v>2768</v>
      </c>
      <c r="Q5404" s="105">
        <v>0</v>
      </c>
      <c r="R5404" s="31">
        <v>4860</v>
      </c>
      <c r="S5404" s="32">
        <v>0</v>
      </c>
      <c r="T5404" s="113">
        <v>15252</v>
      </c>
      <c r="U5404" s="113">
        <v>0</v>
      </c>
      <c r="V5404" s="31">
        <v>7626</v>
      </c>
      <c r="W5404" s="32">
        <v>0</v>
      </c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1709</v>
      </c>
      <c r="B5405" s="111" t="s">
        <v>954</v>
      </c>
      <c r="C5405" s="112" t="s">
        <v>955</v>
      </c>
      <c r="D5405" s="21">
        <f t="shared" si="168"/>
        <v>0</v>
      </c>
      <c r="E5405" s="24">
        <f t="shared" si="169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1709</v>
      </c>
      <c r="B5406" s="111" t="s">
        <v>956</v>
      </c>
      <c r="C5406" s="112" t="s">
        <v>1613</v>
      </c>
      <c r="D5406" s="21">
        <f t="shared" si="168"/>
        <v>0</v>
      </c>
      <c r="E5406" s="24">
        <f t="shared" si="169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1709</v>
      </c>
      <c r="B5407" s="111" t="s">
        <v>957</v>
      </c>
      <c r="C5407" s="112" t="s">
        <v>1684</v>
      </c>
      <c r="D5407" s="21">
        <f t="shared" si="168"/>
        <v>746000</v>
      </c>
      <c r="E5407" s="24">
        <f t="shared" si="169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>
        <v>717000</v>
      </c>
      <c r="S5407" s="32">
        <v>0</v>
      </c>
      <c r="T5407" s="113">
        <v>0</v>
      </c>
      <c r="U5407" s="113">
        <v>0</v>
      </c>
      <c r="V5407" s="31">
        <v>0</v>
      </c>
      <c r="W5407" s="32">
        <v>0</v>
      </c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1709</v>
      </c>
      <c r="B5408" s="111" t="s">
        <v>958</v>
      </c>
      <c r="C5408" s="112" t="s">
        <v>1685</v>
      </c>
      <c r="D5408" s="21">
        <f t="shared" si="168"/>
        <v>70000</v>
      </c>
      <c r="E5408" s="24">
        <f t="shared" si="169"/>
        <v>0</v>
      </c>
      <c r="F5408" s="104"/>
      <c r="G5408" s="104"/>
      <c r="H5408" s="113">
        <v>14500</v>
      </c>
      <c r="I5408" s="113">
        <v>0</v>
      </c>
      <c r="J5408" s="31">
        <v>14500</v>
      </c>
      <c r="K5408" s="32">
        <v>0</v>
      </c>
      <c r="L5408" s="113">
        <v>14500</v>
      </c>
      <c r="M5408" s="113">
        <v>0</v>
      </c>
      <c r="N5408" s="31">
        <v>14500</v>
      </c>
      <c r="O5408" s="32">
        <v>0</v>
      </c>
      <c r="P5408" s="113">
        <v>3000</v>
      </c>
      <c r="Q5408" s="113">
        <v>0</v>
      </c>
      <c r="R5408" s="31">
        <v>4500</v>
      </c>
      <c r="S5408" s="32">
        <v>0</v>
      </c>
      <c r="T5408" s="113">
        <v>14500</v>
      </c>
      <c r="U5408" s="113">
        <v>0</v>
      </c>
      <c r="V5408" s="31">
        <v>4500</v>
      </c>
      <c r="W5408" s="32">
        <v>0</v>
      </c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1709</v>
      </c>
      <c r="B5409" s="111" t="s">
        <v>959</v>
      </c>
      <c r="C5409" s="112" t="s">
        <v>960</v>
      </c>
      <c r="D5409" s="21">
        <f t="shared" si="168"/>
        <v>0</v>
      </c>
      <c r="E5409" s="24">
        <f t="shared" si="169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1709</v>
      </c>
      <c r="B5410" s="111" t="s">
        <v>961</v>
      </c>
      <c r="C5410" s="112" t="s">
        <v>962</v>
      </c>
      <c r="D5410" s="21">
        <f t="shared" si="168"/>
        <v>0</v>
      </c>
      <c r="E5410" s="24">
        <f t="shared" si="169"/>
        <v>0</v>
      </c>
      <c r="F5410" s="104"/>
      <c r="G5410" s="104"/>
      <c r="H5410" s="105"/>
      <c r="I5410" s="105"/>
      <c r="J5410" s="31"/>
      <c r="K5410" s="32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1709</v>
      </c>
      <c r="B5411" s="111" t="s">
        <v>963</v>
      </c>
      <c r="C5411" s="112" t="s">
        <v>1686</v>
      </c>
      <c r="D5411" s="21">
        <f t="shared" si="168"/>
        <v>0</v>
      </c>
      <c r="E5411" s="24">
        <f t="shared" si="169"/>
        <v>0</v>
      </c>
      <c r="F5411" s="104"/>
      <c r="G5411" s="104"/>
      <c r="H5411" s="113"/>
      <c r="I5411" s="113"/>
      <c r="J5411" s="106"/>
      <c r="K5411" s="107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1709</v>
      </c>
      <c r="B5412" s="111" t="s">
        <v>964</v>
      </c>
      <c r="C5412" s="112" t="s">
        <v>1687</v>
      </c>
      <c r="D5412" s="21">
        <f t="shared" si="168"/>
        <v>0</v>
      </c>
      <c r="E5412" s="24">
        <f t="shared" si="169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1709</v>
      </c>
      <c r="B5413" s="111" t="s">
        <v>965</v>
      </c>
      <c r="C5413" s="112" t="s">
        <v>966</v>
      </c>
      <c r="D5413" s="21">
        <f t="shared" si="168"/>
        <v>0</v>
      </c>
      <c r="E5413" s="24">
        <f t="shared" si="169"/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1709</v>
      </c>
      <c r="B5414" s="111" t="s">
        <v>967</v>
      </c>
      <c r="C5414" s="112" t="s">
        <v>968</v>
      </c>
      <c r="D5414" s="21">
        <f t="shared" si="168"/>
        <v>337300</v>
      </c>
      <c r="E5414" s="24">
        <f t="shared" si="16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1709</v>
      </c>
      <c r="B5415" s="111" t="s">
        <v>969</v>
      </c>
      <c r="C5415" s="112" t="s">
        <v>970</v>
      </c>
      <c r="D5415" s="21">
        <f t="shared" si="168"/>
        <v>2777200</v>
      </c>
      <c r="E5415" s="24">
        <f t="shared" si="16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>
        <v>337300</v>
      </c>
      <c r="K5415" s="32">
        <v>0</v>
      </c>
      <c r="L5415" s="113">
        <v>337300</v>
      </c>
      <c r="M5415" s="113">
        <v>0</v>
      </c>
      <c r="N5415" s="31">
        <v>337300</v>
      </c>
      <c r="O5415" s="32">
        <v>0</v>
      </c>
      <c r="P5415" s="113">
        <v>337300</v>
      </c>
      <c r="Q5415" s="113">
        <v>0</v>
      </c>
      <c r="R5415" s="31">
        <v>337300</v>
      </c>
      <c r="S5415" s="32">
        <v>0</v>
      </c>
      <c r="T5415" s="113">
        <v>337300</v>
      </c>
      <c r="U5415" s="113">
        <v>0</v>
      </c>
      <c r="V5415" s="31">
        <v>337300</v>
      </c>
      <c r="W5415" s="32">
        <v>0</v>
      </c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1709</v>
      </c>
      <c r="B5416" s="111" t="s">
        <v>971</v>
      </c>
      <c r="C5416" s="112" t="s">
        <v>972</v>
      </c>
      <c r="D5416" s="21">
        <f t="shared" si="168"/>
        <v>630400</v>
      </c>
      <c r="E5416" s="24">
        <f t="shared" si="16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>
        <v>78800</v>
      </c>
      <c r="K5416" s="32">
        <v>0</v>
      </c>
      <c r="L5416" s="113">
        <v>78800</v>
      </c>
      <c r="M5416" s="113">
        <v>0</v>
      </c>
      <c r="N5416" s="31">
        <v>78800</v>
      </c>
      <c r="O5416" s="32">
        <v>0</v>
      </c>
      <c r="P5416" s="113">
        <v>78800</v>
      </c>
      <c r="Q5416" s="113">
        <v>0</v>
      </c>
      <c r="R5416" s="31">
        <v>78800</v>
      </c>
      <c r="S5416" s="32">
        <v>0</v>
      </c>
      <c r="T5416" s="113">
        <v>78800</v>
      </c>
      <c r="U5416" s="113">
        <v>0</v>
      </c>
      <c r="V5416" s="31">
        <v>78800</v>
      </c>
      <c r="W5416" s="32">
        <v>0</v>
      </c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1709</v>
      </c>
      <c r="B5417" s="111" t="s">
        <v>973</v>
      </c>
      <c r="C5417" s="112" t="s">
        <v>974</v>
      </c>
      <c r="D5417" s="21">
        <f t="shared" si="168"/>
        <v>0</v>
      </c>
      <c r="E5417" s="24">
        <f t="shared" si="169"/>
        <v>0</v>
      </c>
      <c r="F5417" s="104"/>
      <c r="G5417" s="104"/>
      <c r="H5417" s="105"/>
      <c r="I5417" s="105"/>
      <c r="J5417" s="31"/>
      <c r="K5417" s="32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1709</v>
      </c>
      <c r="B5418" s="111" t="s">
        <v>975</v>
      </c>
      <c r="C5418" s="112" t="s">
        <v>1614</v>
      </c>
      <c r="D5418" s="21">
        <f t="shared" si="168"/>
        <v>0</v>
      </c>
      <c r="E5418" s="24">
        <f t="shared" si="169"/>
        <v>0</v>
      </c>
      <c r="F5418" s="104"/>
      <c r="G5418" s="104"/>
      <c r="H5418" s="113"/>
      <c r="I5418" s="113"/>
      <c r="J5418" s="106"/>
      <c r="K5418" s="107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1709</v>
      </c>
      <c r="B5419" s="111" t="s">
        <v>976</v>
      </c>
      <c r="C5419" s="112" t="s">
        <v>1615</v>
      </c>
      <c r="D5419" s="21">
        <f t="shared" si="168"/>
        <v>31200</v>
      </c>
      <c r="E5419" s="24">
        <f t="shared" si="16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>
        <v>15600</v>
      </c>
      <c r="O5419" s="32">
        <v>0</v>
      </c>
      <c r="P5419" s="113">
        <v>0</v>
      </c>
      <c r="Q5419" s="113">
        <v>0</v>
      </c>
      <c r="R5419" s="31">
        <v>15600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1709</v>
      </c>
      <c r="B5420" s="111" t="s">
        <v>977</v>
      </c>
      <c r="C5420" s="112" t="s">
        <v>978</v>
      </c>
      <c r="D5420" s="21">
        <f t="shared" si="168"/>
        <v>0</v>
      </c>
      <c r="E5420" s="24">
        <f t="shared" si="16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1709</v>
      </c>
      <c r="B5421" s="111" t="s">
        <v>979</v>
      </c>
      <c r="C5421" s="112" t="s">
        <v>980</v>
      </c>
      <c r="D5421" s="21">
        <f t="shared" si="168"/>
        <v>0</v>
      </c>
      <c r="E5421" s="24">
        <f t="shared" si="16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1709</v>
      </c>
      <c r="B5422" s="111" t="s">
        <v>981</v>
      </c>
      <c r="C5422" s="112" t="s">
        <v>982</v>
      </c>
      <c r="D5422" s="21">
        <f t="shared" si="168"/>
        <v>0</v>
      </c>
      <c r="E5422" s="24">
        <f t="shared" si="16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1709</v>
      </c>
      <c r="B5423" s="111" t="s">
        <v>983</v>
      </c>
      <c r="C5423" s="112" t="s">
        <v>1616</v>
      </c>
      <c r="D5423" s="21">
        <f t="shared" si="168"/>
        <v>0</v>
      </c>
      <c r="E5423" s="24">
        <f t="shared" si="16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1709</v>
      </c>
      <c r="B5424" s="111" t="s">
        <v>984</v>
      </c>
      <c r="C5424" s="112" t="s">
        <v>1617</v>
      </c>
      <c r="D5424" s="21">
        <f t="shared" si="168"/>
        <v>0</v>
      </c>
      <c r="E5424" s="24">
        <f t="shared" si="16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1709</v>
      </c>
      <c r="B5425" s="111" t="s">
        <v>985</v>
      </c>
      <c r="C5425" s="112" t="s">
        <v>1618</v>
      </c>
      <c r="D5425" s="21">
        <f t="shared" si="168"/>
        <v>0</v>
      </c>
      <c r="E5425" s="24">
        <f t="shared" si="16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1709</v>
      </c>
      <c r="B5426" s="111" t="s">
        <v>986</v>
      </c>
      <c r="C5426" s="112" t="s">
        <v>1619</v>
      </c>
      <c r="D5426" s="21">
        <f t="shared" si="168"/>
        <v>0</v>
      </c>
      <c r="E5426" s="24">
        <f t="shared" si="16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1709</v>
      </c>
      <c r="B5427" s="111" t="s">
        <v>987</v>
      </c>
      <c r="C5427" s="112" t="s">
        <v>988</v>
      </c>
      <c r="D5427" s="21">
        <f t="shared" si="168"/>
        <v>0</v>
      </c>
      <c r="E5427" s="24">
        <f t="shared" si="16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1709</v>
      </c>
      <c r="B5428" s="111" t="s">
        <v>989</v>
      </c>
      <c r="C5428" s="112" t="s">
        <v>990</v>
      </c>
      <c r="D5428" s="21">
        <f t="shared" si="168"/>
        <v>0</v>
      </c>
      <c r="E5428" s="24">
        <f t="shared" si="169"/>
        <v>0</v>
      </c>
      <c r="F5428" s="104"/>
      <c r="G5428" s="104"/>
      <c r="H5428" s="105"/>
      <c r="I5428" s="105"/>
      <c r="J5428" s="31"/>
      <c r="K5428" s="32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1709</v>
      </c>
      <c r="B5429" s="111" t="s">
        <v>991</v>
      </c>
      <c r="C5429" s="112" t="s">
        <v>992</v>
      </c>
      <c r="D5429" s="21">
        <f t="shared" si="168"/>
        <v>0</v>
      </c>
      <c r="E5429" s="24">
        <f t="shared" si="16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1709</v>
      </c>
      <c r="B5430" s="111" t="s">
        <v>993</v>
      </c>
      <c r="C5430" s="112" t="s">
        <v>994</v>
      </c>
      <c r="D5430" s="21">
        <f t="shared" si="168"/>
        <v>0</v>
      </c>
      <c r="E5430" s="24">
        <f t="shared" si="16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1709</v>
      </c>
      <c r="B5431" s="111" t="s">
        <v>995</v>
      </c>
      <c r="C5431" s="112" t="s">
        <v>982</v>
      </c>
      <c r="D5431" s="21">
        <f t="shared" si="168"/>
        <v>0</v>
      </c>
      <c r="E5431" s="24">
        <f t="shared" si="16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1709</v>
      </c>
      <c r="B5432" s="111" t="s">
        <v>996</v>
      </c>
      <c r="C5432" s="112" t="s">
        <v>1688</v>
      </c>
      <c r="D5432" s="21">
        <f t="shared" si="168"/>
        <v>0</v>
      </c>
      <c r="E5432" s="24">
        <f t="shared" si="16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1709</v>
      </c>
      <c r="B5433" s="111" t="s">
        <v>997</v>
      </c>
      <c r="C5433" s="112" t="s">
        <v>1689</v>
      </c>
      <c r="D5433" s="21">
        <f t="shared" si="168"/>
        <v>0</v>
      </c>
      <c r="E5433" s="24">
        <f t="shared" si="169"/>
        <v>0</v>
      </c>
      <c r="F5433" s="104"/>
      <c r="G5433" s="104"/>
      <c r="H5433" s="113"/>
      <c r="I5433" s="113"/>
      <c r="J5433" s="106"/>
      <c r="K5433" s="107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1709</v>
      </c>
      <c r="B5434" s="111" t="s">
        <v>998</v>
      </c>
      <c r="C5434" s="112" t="s">
        <v>1690</v>
      </c>
      <c r="D5434" s="21">
        <f t="shared" si="168"/>
        <v>0</v>
      </c>
      <c r="E5434" s="24">
        <f t="shared" si="169"/>
        <v>0</v>
      </c>
      <c r="F5434" s="104"/>
      <c r="G5434" s="104"/>
      <c r="H5434" s="105"/>
      <c r="I5434" s="105"/>
      <c r="J5434" s="31"/>
      <c r="K5434" s="32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1709</v>
      </c>
      <c r="B5435" s="111" t="s">
        <v>999</v>
      </c>
      <c r="C5435" s="112" t="s">
        <v>1691</v>
      </c>
      <c r="D5435" s="21">
        <f t="shared" si="168"/>
        <v>0</v>
      </c>
      <c r="E5435" s="24">
        <f t="shared" si="16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1709</v>
      </c>
      <c r="B5436" s="111" t="s">
        <v>1000</v>
      </c>
      <c r="C5436" s="112" t="s">
        <v>1620</v>
      </c>
      <c r="D5436" s="21">
        <f t="shared" si="168"/>
        <v>0</v>
      </c>
      <c r="E5436" s="24">
        <f t="shared" si="16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1709</v>
      </c>
      <c r="B5437" s="111" t="s">
        <v>1001</v>
      </c>
      <c r="C5437" s="112" t="s">
        <v>1002</v>
      </c>
      <c r="D5437" s="21">
        <f t="shared" si="168"/>
        <v>0</v>
      </c>
      <c r="E5437" s="24">
        <f t="shared" si="16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1709</v>
      </c>
      <c r="B5438" s="111" t="s">
        <v>1003</v>
      </c>
      <c r="C5438" s="112" t="s">
        <v>1621</v>
      </c>
      <c r="D5438" s="21">
        <f t="shared" si="168"/>
        <v>0</v>
      </c>
      <c r="E5438" s="24">
        <f t="shared" si="16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1709</v>
      </c>
      <c r="B5439" s="111" t="s">
        <v>1004</v>
      </c>
      <c r="C5439" s="112" t="s">
        <v>1622</v>
      </c>
      <c r="D5439" s="21">
        <f t="shared" si="168"/>
        <v>0</v>
      </c>
      <c r="E5439" s="24">
        <f t="shared" si="16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1709</v>
      </c>
      <c r="B5440" s="111" t="s">
        <v>1005</v>
      </c>
      <c r="C5440" s="112" t="s">
        <v>1623</v>
      </c>
      <c r="D5440" s="21">
        <f t="shared" si="168"/>
        <v>0</v>
      </c>
      <c r="E5440" s="24">
        <f t="shared" si="16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1709</v>
      </c>
      <c r="B5441" s="111" t="s">
        <v>1006</v>
      </c>
      <c r="C5441" s="112" t="s">
        <v>1007</v>
      </c>
      <c r="D5441" s="21">
        <f t="shared" si="168"/>
        <v>0</v>
      </c>
      <c r="E5441" s="24">
        <f t="shared" si="169"/>
        <v>0</v>
      </c>
      <c r="F5441" s="104"/>
      <c r="G5441" s="104"/>
      <c r="H5441" s="113"/>
      <c r="I5441" s="113"/>
      <c r="J5441" s="106"/>
      <c r="K5441" s="107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1709</v>
      </c>
      <c r="B5442" s="111" t="s">
        <v>1008</v>
      </c>
      <c r="C5442" s="112" t="s">
        <v>1009</v>
      </c>
      <c r="D5442" s="21">
        <f t="shared" si="168"/>
        <v>0</v>
      </c>
      <c r="E5442" s="24">
        <f t="shared" si="16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1709</v>
      </c>
      <c r="B5443" s="111" t="s">
        <v>1010</v>
      </c>
      <c r="C5443" s="112" t="s">
        <v>1011</v>
      </c>
      <c r="D5443" s="21">
        <f t="shared" ref="D5443:D5506" si="170">F5443+H5443+J5444+L5443+N5443+P5443+R5443+T5443+V5443+X5443+Z5443+AB5443</f>
        <v>0</v>
      </c>
      <c r="E5443" s="24">
        <f t="shared" ref="E5443:E5506" si="171">G5443+I5443+K5444+M5443+O5443+Q5443+S5443+U5443+W5443+Y5443+AA5443+AC5443</f>
        <v>0</v>
      </c>
      <c r="F5443" s="104"/>
      <c r="G5443" s="104"/>
      <c r="H5443" s="105"/>
      <c r="I5443" s="105"/>
      <c r="J5443" s="31"/>
      <c r="K5443" s="32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1709</v>
      </c>
      <c r="B5444" s="111" t="s">
        <v>1012</v>
      </c>
      <c r="C5444" s="112" t="s">
        <v>1013</v>
      </c>
      <c r="D5444" s="21">
        <f t="shared" si="170"/>
        <v>0</v>
      </c>
      <c r="E5444" s="24">
        <f t="shared" si="171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1709</v>
      </c>
      <c r="B5445" s="111" t="s">
        <v>1014</v>
      </c>
      <c r="C5445" s="112" t="s">
        <v>1015</v>
      </c>
      <c r="D5445" s="21">
        <f t="shared" si="170"/>
        <v>0</v>
      </c>
      <c r="E5445" s="24">
        <f t="shared" si="171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1709</v>
      </c>
      <c r="B5446" s="111" t="s">
        <v>1016</v>
      </c>
      <c r="C5446" s="112" t="s">
        <v>1017</v>
      </c>
      <c r="D5446" s="21">
        <f t="shared" si="170"/>
        <v>68820</v>
      </c>
      <c r="E5446" s="24">
        <f t="shared" si="171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1709</v>
      </c>
      <c r="B5447" s="111" t="s">
        <v>1018</v>
      </c>
      <c r="C5447" s="112" t="s">
        <v>1019</v>
      </c>
      <c r="D5447" s="21">
        <f t="shared" si="170"/>
        <v>494388.5</v>
      </c>
      <c r="E5447" s="24">
        <f t="shared" si="171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>
        <v>68820</v>
      </c>
      <c r="K5447" s="107">
        <v>0</v>
      </c>
      <c r="L5447" s="105">
        <v>68820</v>
      </c>
      <c r="M5447" s="105">
        <v>0</v>
      </c>
      <c r="N5447" s="106">
        <v>68820</v>
      </c>
      <c r="O5447" s="107">
        <v>0</v>
      </c>
      <c r="P5447" s="105">
        <v>68930.25</v>
      </c>
      <c r="Q5447" s="105">
        <v>0</v>
      </c>
      <c r="R5447" s="106">
        <v>68820</v>
      </c>
      <c r="S5447" s="107">
        <v>0</v>
      </c>
      <c r="T5447" s="105">
        <v>68820</v>
      </c>
      <c r="U5447" s="105">
        <v>0</v>
      </c>
      <c r="V5447" s="106">
        <v>68930.25</v>
      </c>
      <c r="W5447" s="107">
        <v>0</v>
      </c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1709</v>
      </c>
      <c r="B5448" s="111" t="s">
        <v>1020</v>
      </c>
      <c r="C5448" s="112" t="s">
        <v>1021</v>
      </c>
      <c r="D5448" s="21">
        <f t="shared" si="170"/>
        <v>21914</v>
      </c>
      <c r="E5448" s="24">
        <f t="shared" si="171"/>
        <v>0</v>
      </c>
      <c r="F5448" s="104"/>
      <c r="G5448" s="104"/>
      <c r="H5448" s="113"/>
      <c r="I5448" s="113"/>
      <c r="J5448" s="106"/>
      <c r="K5448" s="107"/>
      <c r="L5448" s="113"/>
      <c r="M5448" s="113"/>
      <c r="N5448" s="31"/>
      <c r="O5448" s="32"/>
      <c r="P5448" s="105">
        <v>120</v>
      </c>
      <c r="Q5448" s="105">
        <v>0</v>
      </c>
      <c r="R5448" s="31">
        <v>0</v>
      </c>
      <c r="S5448" s="32">
        <v>0</v>
      </c>
      <c r="T5448" s="113">
        <v>0</v>
      </c>
      <c r="U5448" s="113">
        <v>0</v>
      </c>
      <c r="V5448" s="31">
        <v>10499</v>
      </c>
      <c r="W5448" s="32">
        <v>0</v>
      </c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1709</v>
      </c>
      <c r="B5449" s="111" t="s">
        <v>1022</v>
      </c>
      <c r="C5449" s="112" t="s">
        <v>1023</v>
      </c>
      <c r="D5449" s="21">
        <f t="shared" si="170"/>
        <v>78362</v>
      </c>
      <c r="E5449" s="24">
        <f t="shared" si="171"/>
        <v>0</v>
      </c>
      <c r="F5449" s="104"/>
      <c r="G5449" s="104"/>
      <c r="H5449" s="113">
        <v>11295</v>
      </c>
      <c r="I5449" s="113">
        <v>0</v>
      </c>
      <c r="J5449" s="31">
        <v>11295</v>
      </c>
      <c r="K5449" s="32">
        <v>0</v>
      </c>
      <c r="L5449" s="113">
        <v>11295</v>
      </c>
      <c r="M5449" s="113">
        <v>0</v>
      </c>
      <c r="N5449" s="31">
        <v>8756</v>
      </c>
      <c r="O5449" s="32">
        <v>0</v>
      </c>
      <c r="P5449" s="113">
        <v>527</v>
      </c>
      <c r="Q5449" s="113">
        <v>0</v>
      </c>
      <c r="R5449" s="31">
        <v>8756</v>
      </c>
      <c r="S5449" s="32">
        <v>0</v>
      </c>
      <c r="T5449" s="113">
        <v>11295</v>
      </c>
      <c r="U5449" s="113">
        <v>0</v>
      </c>
      <c r="V5449" s="31">
        <v>26438</v>
      </c>
      <c r="W5449" s="32">
        <v>0</v>
      </c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1709</v>
      </c>
      <c r="B5450" s="111" t="s">
        <v>1024</v>
      </c>
      <c r="C5450" s="112" t="s">
        <v>1025</v>
      </c>
      <c r="D5450" s="21">
        <f t="shared" si="170"/>
        <v>71898</v>
      </c>
      <c r="E5450" s="24">
        <f t="shared" si="171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1709</v>
      </c>
      <c r="B5451" s="111" t="s">
        <v>1026</v>
      </c>
      <c r="C5451" s="112" t="s">
        <v>1027</v>
      </c>
      <c r="D5451" s="21">
        <f t="shared" si="170"/>
        <v>721736.51</v>
      </c>
      <c r="E5451" s="24">
        <f t="shared" si="171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>
        <v>71898</v>
      </c>
      <c r="K5451" s="32">
        <v>0</v>
      </c>
      <c r="L5451" s="113">
        <v>71898</v>
      </c>
      <c r="M5451" s="113">
        <v>0</v>
      </c>
      <c r="N5451" s="31">
        <v>71898</v>
      </c>
      <c r="O5451" s="32">
        <v>0</v>
      </c>
      <c r="P5451" s="113">
        <v>78592</v>
      </c>
      <c r="Q5451" s="113">
        <v>0</v>
      </c>
      <c r="R5451" s="31">
        <v>71898</v>
      </c>
      <c r="S5451" s="32">
        <v>0</v>
      </c>
      <c r="T5451" s="113">
        <v>71898</v>
      </c>
      <c r="U5451" s="113">
        <v>0</v>
      </c>
      <c r="V5451" s="31">
        <v>84607</v>
      </c>
      <c r="W5451" s="32">
        <v>0</v>
      </c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1709</v>
      </c>
      <c r="B5452" s="111" t="s">
        <v>1028</v>
      </c>
      <c r="C5452" s="112" t="s">
        <v>1029</v>
      </c>
      <c r="D5452" s="21">
        <f t="shared" si="170"/>
        <v>963635.65</v>
      </c>
      <c r="E5452" s="24">
        <f t="shared" si="171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>
        <v>181047.51</v>
      </c>
      <c r="K5452" s="32">
        <v>0</v>
      </c>
      <c r="L5452" s="113">
        <v>181047.51</v>
      </c>
      <c r="M5452" s="113">
        <v>0</v>
      </c>
      <c r="N5452" s="31">
        <v>95742.62</v>
      </c>
      <c r="O5452" s="32">
        <v>0</v>
      </c>
      <c r="P5452" s="113">
        <v>70317.05</v>
      </c>
      <c r="Q5452" s="113">
        <v>0</v>
      </c>
      <c r="R5452" s="31">
        <v>95742.62</v>
      </c>
      <c r="S5452" s="32">
        <v>0</v>
      </c>
      <c r="T5452" s="113">
        <v>181047.51</v>
      </c>
      <c r="U5452" s="113">
        <v>0</v>
      </c>
      <c r="V5452" s="31">
        <v>147262.48000000001</v>
      </c>
      <c r="W5452" s="32">
        <v>0</v>
      </c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1709</v>
      </c>
      <c r="B5453" s="111" t="s">
        <v>1030</v>
      </c>
      <c r="C5453" s="112" t="s">
        <v>1031</v>
      </c>
      <c r="D5453" s="21">
        <f t="shared" si="170"/>
        <v>42389.599999999999</v>
      </c>
      <c r="E5453" s="24">
        <f t="shared" si="171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>
        <v>0</v>
      </c>
      <c r="K5453" s="32">
        <v>0</v>
      </c>
      <c r="L5453" s="113">
        <v>0</v>
      </c>
      <c r="M5453" s="113">
        <v>0</v>
      </c>
      <c r="N5453" s="31">
        <v>0</v>
      </c>
      <c r="O5453" s="32">
        <v>0</v>
      </c>
      <c r="P5453" s="113">
        <v>0</v>
      </c>
      <c r="Q5453" s="113">
        <v>0</v>
      </c>
      <c r="R5453" s="31">
        <v>0</v>
      </c>
      <c r="S5453" s="32">
        <v>0</v>
      </c>
      <c r="T5453" s="113">
        <v>0</v>
      </c>
      <c r="U5453" s="113">
        <v>0</v>
      </c>
      <c r="V5453" s="31">
        <v>13872.6</v>
      </c>
      <c r="W5453" s="32">
        <v>0</v>
      </c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1709</v>
      </c>
      <c r="B5454" s="111" t="s">
        <v>1032</v>
      </c>
      <c r="C5454" s="112" t="s">
        <v>1033</v>
      </c>
      <c r="D5454" s="21">
        <f t="shared" si="170"/>
        <v>0</v>
      </c>
      <c r="E5454" s="24">
        <f t="shared" si="171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1709</v>
      </c>
      <c r="B5455" s="111" t="s">
        <v>1034</v>
      </c>
      <c r="C5455" s="112" t="s">
        <v>1035</v>
      </c>
      <c r="D5455" s="21">
        <f t="shared" si="170"/>
        <v>0</v>
      </c>
      <c r="E5455" s="24">
        <f t="shared" si="171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1709</v>
      </c>
      <c r="B5456" s="111" t="s">
        <v>1036</v>
      </c>
      <c r="C5456" s="112" t="s">
        <v>1037</v>
      </c>
      <c r="D5456" s="21">
        <f t="shared" si="170"/>
        <v>17400</v>
      </c>
      <c r="E5456" s="24">
        <f t="shared" si="171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1709</v>
      </c>
      <c r="B5457" s="111" t="s">
        <v>1038</v>
      </c>
      <c r="C5457" s="112" t="s">
        <v>1039</v>
      </c>
      <c r="D5457" s="21">
        <f t="shared" si="170"/>
        <v>160342.58000000002</v>
      </c>
      <c r="E5457" s="24">
        <f t="shared" si="171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>
        <v>17400</v>
      </c>
      <c r="K5457" s="32">
        <v>0</v>
      </c>
      <c r="L5457" s="113">
        <v>17400</v>
      </c>
      <c r="M5457" s="113">
        <v>0</v>
      </c>
      <c r="N5457" s="31">
        <v>17400</v>
      </c>
      <c r="O5457" s="32">
        <v>0</v>
      </c>
      <c r="P5457" s="113">
        <v>17400</v>
      </c>
      <c r="Q5457" s="113">
        <v>0</v>
      </c>
      <c r="R5457" s="31">
        <v>17400</v>
      </c>
      <c r="S5457" s="32">
        <v>0</v>
      </c>
      <c r="T5457" s="113">
        <v>17400</v>
      </c>
      <c r="U5457" s="113">
        <v>0</v>
      </c>
      <c r="V5457" s="31">
        <v>24000</v>
      </c>
      <c r="W5457" s="32">
        <v>0</v>
      </c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1709</v>
      </c>
      <c r="B5458" s="111" t="s">
        <v>1040</v>
      </c>
      <c r="C5458" s="112" t="s">
        <v>1041</v>
      </c>
      <c r="D5458" s="21">
        <f t="shared" si="170"/>
        <v>136821.16000000003</v>
      </c>
      <c r="E5458" s="24">
        <f t="shared" si="171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>
        <v>19742.580000000002</v>
      </c>
      <c r="K5458" s="32">
        <v>0</v>
      </c>
      <c r="L5458" s="113">
        <v>19742.580000000002</v>
      </c>
      <c r="M5458" s="113">
        <v>0</v>
      </c>
      <c r="N5458" s="31">
        <v>19742.580000000002</v>
      </c>
      <c r="O5458" s="32">
        <v>0</v>
      </c>
      <c r="P5458" s="113">
        <v>19742.580000000002</v>
      </c>
      <c r="Q5458" s="113">
        <v>0</v>
      </c>
      <c r="R5458" s="31">
        <v>19742.580000000002</v>
      </c>
      <c r="S5458" s="32">
        <v>0</v>
      </c>
      <c r="T5458" s="113">
        <v>19742.580000000002</v>
      </c>
      <c r="U5458" s="113">
        <v>0</v>
      </c>
      <c r="V5458" s="31">
        <v>5821</v>
      </c>
      <c r="W5458" s="32">
        <v>0</v>
      </c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1709</v>
      </c>
      <c r="B5459" s="111" t="s">
        <v>1042</v>
      </c>
      <c r="C5459" s="112" t="s">
        <v>1043</v>
      </c>
      <c r="D5459" s="21">
        <f t="shared" si="170"/>
        <v>0</v>
      </c>
      <c r="E5459" s="24">
        <f t="shared" si="171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1709</v>
      </c>
      <c r="B5460" s="111" t="s">
        <v>1044</v>
      </c>
      <c r="C5460" s="112" t="s">
        <v>1045</v>
      </c>
      <c r="D5460" s="21">
        <f t="shared" si="170"/>
        <v>820</v>
      </c>
      <c r="E5460" s="24">
        <f t="shared" si="171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>
        <v>0</v>
      </c>
      <c r="K5460" s="32">
        <v>0</v>
      </c>
      <c r="L5460" s="113">
        <v>0</v>
      </c>
      <c r="M5460" s="113">
        <v>0</v>
      </c>
      <c r="N5460" s="31">
        <v>0</v>
      </c>
      <c r="O5460" s="32">
        <v>0</v>
      </c>
      <c r="P5460" s="113">
        <v>0</v>
      </c>
      <c r="Q5460" s="113">
        <v>0</v>
      </c>
      <c r="R5460" s="31">
        <v>0</v>
      </c>
      <c r="S5460" s="32">
        <v>0</v>
      </c>
      <c r="T5460" s="113">
        <v>0</v>
      </c>
      <c r="U5460" s="113">
        <v>0</v>
      </c>
      <c r="V5460" s="31">
        <v>0</v>
      </c>
      <c r="W5460" s="32">
        <v>0</v>
      </c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1709</v>
      </c>
      <c r="B5461" s="111" t="s">
        <v>1046</v>
      </c>
      <c r="C5461" s="112" t="s">
        <v>1047</v>
      </c>
      <c r="D5461" s="21">
        <f t="shared" si="170"/>
        <v>0</v>
      </c>
      <c r="E5461" s="24">
        <f t="shared" si="171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1709</v>
      </c>
      <c r="B5462" s="111" t="s">
        <v>1048</v>
      </c>
      <c r="C5462" s="112" t="s">
        <v>1049</v>
      </c>
      <c r="D5462" s="21">
        <f t="shared" si="170"/>
        <v>32405</v>
      </c>
      <c r="E5462" s="24">
        <f t="shared" si="171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1709</v>
      </c>
      <c r="B5463" s="111" t="s">
        <v>1050</v>
      </c>
      <c r="C5463" s="112" t="s">
        <v>1051</v>
      </c>
      <c r="D5463" s="21">
        <f t="shared" si="170"/>
        <v>194430</v>
      </c>
      <c r="E5463" s="24">
        <f t="shared" si="171"/>
        <v>0</v>
      </c>
      <c r="F5463" s="104"/>
      <c r="G5463" s="104"/>
      <c r="H5463" s="113">
        <v>32405</v>
      </c>
      <c r="I5463" s="113">
        <v>0</v>
      </c>
      <c r="J5463" s="31">
        <v>32405</v>
      </c>
      <c r="K5463" s="32">
        <v>0</v>
      </c>
      <c r="L5463" s="113">
        <v>32405</v>
      </c>
      <c r="M5463" s="113">
        <v>0</v>
      </c>
      <c r="N5463" s="31">
        <v>32405</v>
      </c>
      <c r="O5463" s="32">
        <v>0</v>
      </c>
      <c r="P5463" s="113">
        <v>32405</v>
      </c>
      <c r="Q5463" s="113">
        <v>0</v>
      </c>
      <c r="R5463" s="31">
        <v>32405</v>
      </c>
      <c r="S5463" s="32">
        <v>0</v>
      </c>
      <c r="T5463" s="113">
        <v>32405</v>
      </c>
      <c r="U5463" s="113">
        <v>0</v>
      </c>
      <c r="V5463" s="31">
        <v>0</v>
      </c>
      <c r="W5463" s="32">
        <v>0</v>
      </c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1709</v>
      </c>
      <c r="B5464" s="111" t="s">
        <v>1052</v>
      </c>
      <c r="C5464" s="112" t="s">
        <v>1053</v>
      </c>
      <c r="D5464" s="21">
        <f t="shared" si="170"/>
        <v>0</v>
      </c>
      <c r="E5464" s="24">
        <f t="shared" si="171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1709</v>
      </c>
      <c r="B5465" s="111" t="s">
        <v>1054</v>
      </c>
      <c r="C5465" s="112" t="s">
        <v>1055</v>
      </c>
      <c r="D5465" s="21">
        <f t="shared" si="170"/>
        <v>0</v>
      </c>
      <c r="E5465" s="24">
        <f t="shared" si="171"/>
        <v>0</v>
      </c>
      <c r="F5465" s="104"/>
      <c r="G5465" s="104"/>
      <c r="H5465" s="105"/>
      <c r="I5465" s="105"/>
      <c r="J5465" s="31"/>
      <c r="K5465" s="32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1709</v>
      </c>
      <c r="B5466" s="111" t="s">
        <v>1056</v>
      </c>
      <c r="C5466" s="112" t="s">
        <v>1057</v>
      </c>
      <c r="D5466" s="21">
        <f t="shared" si="170"/>
        <v>0</v>
      </c>
      <c r="E5466" s="24">
        <f t="shared" si="171"/>
        <v>0</v>
      </c>
      <c r="F5466" s="104"/>
      <c r="G5466" s="104"/>
      <c r="H5466" s="113"/>
      <c r="I5466" s="113"/>
      <c r="J5466" s="106"/>
      <c r="K5466" s="107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1709</v>
      </c>
      <c r="B5467" s="111" t="s">
        <v>1058</v>
      </c>
      <c r="C5467" s="112" t="s">
        <v>1059</v>
      </c>
      <c r="D5467" s="21">
        <f t="shared" si="170"/>
        <v>0</v>
      </c>
      <c r="E5467" s="24">
        <f t="shared" si="171"/>
        <v>0</v>
      </c>
      <c r="F5467" s="104"/>
      <c r="G5467" s="104"/>
      <c r="H5467" s="105"/>
      <c r="I5467" s="105"/>
      <c r="J5467" s="31"/>
      <c r="K5467" s="32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1709</v>
      </c>
      <c r="B5468" s="111" t="s">
        <v>1060</v>
      </c>
      <c r="C5468" s="112" t="s">
        <v>1061</v>
      </c>
      <c r="D5468" s="21">
        <f t="shared" si="170"/>
        <v>31800</v>
      </c>
      <c r="E5468" s="24">
        <f t="shared" si="171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1709</v>
      </c>
      <c r="B5469" s="111" t="s">
        <v>1062</v>
      </c>
      <c r="C5469" s="112" t="s">
        <v>1063</v>
      </c>
      <c r="D5469" s="21">
        <f t="shared" si="170"/>
        <v>546562</v>
      </c>
      <c r="E5469" s="24">
        <f t="shared" si="171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>
        <v>31800</v>
      </c>
      <c r="K5469" s="107">
        <v>0</v>
      </c>
      <c r="L5469" s="105">
        <v>92160</v>
      </c>
      <c r="M5469" s="105">
        <v>0</v>
      </c>
      <c r="N5469" s="106">
        <v>92160</v>
      </c>
      <c r="O5469" s="107">
        <v>0</v>
      </c>
      <c r="P5469" s="105">
        <v>4342</v>
      </c>
      <c r="Q5469" s="105">
        <v>0</v>
      </c>
      <c r="R5469" s="106">
        <v>92160</v>
      </c>
      <c r="S5469" s="107">
        <v>0</v>
      </c>
      <c r="T5469" s="105">
        <v>92160</v>
      </c>
      <c r="U5469" s="105">
        <v>0</v>
      </c>
      <c r="V5469" s="106">
        <v>34200</v>
      </c>
      <c r="W5469" s="107">
        <v>0</v>
      </c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1709</v>
      </c>
      <c r="B5470" s="111" t="s">
        <v>1064</v>
      </c>
      <c r="C5470" s="112" t="s">
        <v>1065</v>
      </c>
      <c r="D5470" s="21">
        <f t="shared" si="170"/>
        <v>0</v>
      </c>
      <c r="E5470" s="24">
        <f t="shared" si="171"/>
        <v>0</v>
      </c>
      <c r="F5470" s="104"/>
      <c r="G5470" s="104"/>
      <c r="H5470" s="113"/>
      <c r="I5470" s="113"/>
      <c r="J5470" s="106"/>
      <c r="K5470" s="107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1709</v>
      </c>
      <c r="B5471" s="111" t="s">
        <v>1066</v>
      </c>
      <c r="C5471" s="112" t="s">
        <v>1067</v>
      </c>
      <c r="D5471" s="21">
        <f t="shared" si="170"/>
        <v>0</v>
      </c>
      <c r="E5471" s="24">
        <f t="shared" si="171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1709</v>
      </c>
      <c r="B5472" s="111" t="s">
        <v>1068</v>
      </c>
      <c r="C5472" s="112" t="s">
        <v>1069</v>
      </c>
      <c r="D5472" s="21">
        <f t="shared" si="170"/>
        <v>0</v>
      </c>
      <c r="E5472" s="24">
        <f t="shared" si="171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1709</v>
      </c>
      <c r="B5473" s="111" t="s">
        <v>1070</v>
      </c>
      <c r="C5473" s="112" t="s">
        <v>1071</v>
      </c>
      <c r="D5473" s="21">
        <f t="shared" si="170"/>
        <v>0</v>
      </c>
      <c r="E5473" s="24">
        <f t="shared" si="171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1709</v>
      </c>
      <c r="B5474" s="111" t="s">
        <v>1072</v>
      </c>
      <c r="C5474" s="112" t="s">
        <v>1073</v>
      </c>
      <c r="D5474" s="21">
        <f t="shared" si="170"/>
        <v>0</v>
      </c>
      <c r="E5474" s="24">
        <f t="shared" si="171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1709</v>
      </c>
      <c r="B5475" s="111" t="s">
        <v>1074</v>
      </c>
      <c r="C5475" s="112" t="s">
        <v>1075</v>
      </c>
      <c r="D5475" s="21">
        <f t="shared" si="170"/>
        <v>23155</v>
      </c>
      <c r="E5475" s="24">
        <f t="shared" si="171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>
        <v>0</v>
      </c>
      <c r="K5475" s="32">
        <v>0</v>
      </c>
      <c r="L5475" s="113">
        <v>0</v>
      </c>
      <c r="M5475" s="113">
        <v>0</v>
      </c>
      <c r="N5475" s="31">
        <v>0</v>
      </c>
      <c r="O5475" s="32">
        <v>0</v>
      </c>
      <c r="P5475" s="113">
        <v>0</v>
      </c>
      <c r="Q5475" s="113">
        <v>0</v>
      </c>
      <c r="R5475" s="31">
        <v>0</v>
      </c>
      <c r="S5475" s="32">
        <v>0</v>
      </c>
      <c r="T5475" s="113">
        <v>0</v>
      </c>
      <c r="U5475" s="113">
        <v>0</v>
      </c>
      <c r="V5475" s="31">
        <v>15136</v>
      </c>
      <c r="W5475" s="32">
        <v>0</v>
      </c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1709</v>
      </c>
      <c r="B5476" s="111" t="s">
        <v>1076</v>
      </c>
      <c r="C5476" s="112" t="s">
        <v>1077</v>
      </c>
      <c r="D5476" s="21">
        <f t="shared" si="170"/>
        <v>140500</v>
      </c>
      <c r="E5476" s="24">
        <f t="shared" si="171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1709</v>
      </c>
      <c r="B5477" s="111" t="s">
        <v>1078</v>
      </c>
      <c r="C5477" s="112" t="s">
        <v>1079</v>
      </c>
      <c r="D5477" s="21">
        <f t="shared" si="170"/>
        <v>878960.9</v>
      </c>
      <c r="E5477" s="24">
        <f t="shared" si="171"/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>
        <v>140500</v>
      </c>
      <c r="K5477" s="32">
        <v>0</v>
      </c>
      <c r="L5477" s="113">
        <v>140500</v>
      </c>
      <c r="M5477" s="113">
        <v>0</v>
      </c>
      <c r="N5477" s="31">
        <v>140500</v>
      </c>
      <c r="O5477" s="32">
        <v>0</v>
      </c>
      <c r="P5477" s="113">
        <v>140500</v>
      </c>
      <c r="Q5477" s="113">
        <v>0</v>
      </c>
      <c r="R5477" s="31">
        <v>140500</v>
      </c>
      <c r="S5477" s="32">
        <v>0</v>
      </c>
      <c r="T5477" s="113">
        <v>140500</v>
      </c>
      <c r="U5477" s="113">
        <v>0</v>
      </c>
      <c r="V5477" s="31">
        <v>31960.9</v>
      </c>
      <c r="W5477" s="32">
        <v>0</v>
      </c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1709</v>
      </c>
      <c r="B5478" s="111" t="s">
        <v>1080</v>
      </c>
      <c r="C5478" s="112" t="s">
        <v>1081</v>
      </c>
      <c r="D5478" s="21">
        <f t="shared" si="170"/>
        <v>51352.5</v>
      </c>
      <c r="E5478" s="24">
        <f t="shared" si="171"/>
        <v>0</v>
      </c>
      <c r="F5478" s="104"/>
      <c r="G5478" s="104"/>
      <c r="H5478" s="113">
        <v>5380</v>
      </c>
      <c r="I5478" s="113">
        <v>0</v>
      </c>
      <c r="J5478" s="31">
        <v>0</v>
      </c>
      <c r="K5478" s="32">
        <v>0</v>
      </c>
      <c r="L5478" s="113">
        <v>5380</v>
      </c>
      <c r="M5478" s="113">
        <v>0</v>
      </c>
      <c r="N5478" s="31">
        <v>7490</v>
      </c>
      <c r="O5478" s="32">
        <v>0</v>
      </c>
      <c r="P5478" s="113">
        <v>5380</v>
      </c>
      <c r="Q5478" s="113">
        <v>0</v>
      </c>
      <c r="R5478" s="31">
        <v>7490</v>
      </c>
      <c r="S5478" s="32">
        <v>0</v>
      </c>
      <c r="T5478" s="113">
        <v>5380</v>
      </c>
      <c r="U5478" s="113">
        <v>0</v>
      </c>
      <c r="V5478" s="31">
        <v>14852.5</v>
      </c>
      <c r="W5478" s="32">
        <v>0</v>
      </c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1709</v>
      </c>
      <c r="B5479" s="111" t="s">
        <v>1082</v>
      </c>
      <c r="C5479" s="112" t="s">
        <v>1083</v>
      </c>
      <c r="D5479" s="21">
        <f t="shared" si="170"/>
        <v>0</v>
      </c>
      <c r="E5479" s="24">
        <f t="shared" si="17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1709</v>
      </c>
      <c r="B5480" s="111" t="s">
        <v>1084</v>
      </c>
      <c r="C5480" s="112" t="s">
        <v>1085</v>
      </c>
      <c r="D5480" s="21">
        <f t="shared" si="170"/>
        <v>0</v>
      </c>
      <c r="E5480" s="24">
        <f t="shared" si="17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1709</v>
      </c>
      <c r="B5481" s="111" t="s">
        <v>1086</v>
      </c>
      <c r="C5481" s="112" t="s">
        <v>1087</v>
      </c>
      <c r="D5481" s="21">
        <f t="shared" si="170"/>
        <v>147528.21</v>
      </c>
      <c r="E5481" s="24">
        <f t="shared" si="17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1709</v>
      </c>
      <c r="B5482" s="111" t="s">
        <v>1088</v>
      </c>
      <c r="C5482" s="112" t="s">
        <v>1089</v>
      </c>
      <c r="D5482" s="21">
        <f t="shared" si="170"/>
        <v>1114605.0799999998</v>
      </c>
      <c r="E5482" s="24">
        <f t="shared" si="17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>
        <v>147528.21</v>
      </c>
      <c r="K5482" s="32">
        <v>0</v>
      </c>
      <c r="L5482" s="113">
        <v>147528.21</v>
      </c>
      <c r="M5482" s="113">
        <v>0</v>
      </c>
      <c r="N5482" s="31">
        <v>147528.21</v>
      </c>
      <c r="O5482" s="32">
        <v>0</v>
      </c>
      <c r="P5482" s="113">
        <v>147528.21</v>
      </c>
      <c r="Q5482" s="113">
        <v>0</v>
      </c>
      <c r="R5482" s="31">
        <v>147528.21</v>
      </c>
      <c r="S5482" s="32">
        <v>0</v>
      </c>
      <c r="T5482" s="113">
        <v>147528.21</v>
      </c>
      <c r="U5482" s="113">
        <v>0</v>
      </c>
      <c r="V5482" s="31">
        <v>129435.82</v>
      </c>
      <c r="W5482" s="32">
        <v>0</v>
      </c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1709</v>
      </c>
      <c r="B5483" s="111" t="s">
        <v>1090</v>
      </c>
      <c r="C5483" s="112" t="s">
        <v>1091</v>
      </c>
      <c r="D5483" s="21">
        <f t="shared" si="170"/>
        <v>3487.46</v>
      </c>
      <c r="E5483" s="24">
        <f t="shared" si="171"/>
        <v>0</v>
      </c>
      <c r="F5483" s="104"/>
      <c r="G5483" s="104"/>
      <c r="H5483" s="113"/>
      <c r="I5483" s="113"/>
      <c r="J5483" s="31"/>
      <c r="K5483" s="32"/>
      <c r="L5483" s="113">
        <v>0</v>
      </c>
      <c r="M5483" s="113">
        <v>0</v>
      </c>
      <c r="N5483" s="31">
        <v>0</v>
      </c>
      <c r="O5483" s="32">
        <v>0</v>
      </c>
      <c r="P5483" s="113">
        <v>0</v>
      </c>
      <c r="Q5483" s="113">
        <v>0</v>
      </c>
      <c r="R5483" s="31">
        <v>0</v>
      </c>
      <c r="S5483" s="32">
        <v>0</v>
      </c>
      <c r="T5483" s="113">
        <v>0</v>
      </c>
      <c r="U5483" s="113">
        <v>0</v>
      </c>
      <c r="V5483" s="31">
        <v>0</v>
      </c>
      <c r="W5483" s="32">
        <v>0</v>
      </c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1709</v>
      </c>
      <c r="B5484" s="111" t="s">
        <v>1092</v>
      </c>
      <c r="C5484" s="112" t="s">
        <v>1093</v>
      </c>
      <c r="D5484" s="21">
        <f t="shared" si="170"/>
        <v>37293.049999999996</v>
      </c>
      <c r="E5484" s="24">
        <f t="shared" si="17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>
        <v>3487.46</v>
      </c>
      <c r="K5484" s="32">
        <v>0</v>
      </c>
      <c r="L5484" s="113">
        <v>3487.46</v>
      </c>
      <c r="M5484" s="113">
        <v>0</v>
      </c>
      <c r="N5484" s="31">
        <v>3487.46</v>
      </c>
      <c r="O5484" s="32">
        <v>0</v>
      </c>
      <c r="P5484" s="113">
        <v>3487.46</v>
      </c>
      <c r="Q5484" s="113">
        <v>0</v>
      </c>
      <c r="R5484" s="31">
        <v>3487.46</v>
      </c>
      <c r="S5484" s="32">
        <v>0</v>
      </c>
      <c r="T5484" s="113">
        <v>3487.46</v>
      </c>
      <c r="U5484" s="113">
        <v>0</v>
      </c>
      <c r="V5484" s="31">
        <v>4568.29</v>
      </c>
      <c r="W5484" s="32">
        <v>0</v>
      </c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1709</v>
      </c>
      <c r="B5485" s="111" t="s">
        <v>1094</v>
      </c>
      <c r="C5485" s="112" t="s">
        <v>1095</v>
      </c>
      <c r="D5485" s="21">
        <f t="shared" si="170"/>
        <v>64232</v>
      </c>
      <c r="E5485" s="24">
        <f t="shared" si="171"/>
        <v>0</v>
      </c>
      <c r="F5485" s="104"/>
      <c r="G5485" s="104"/>
      <c r="H5485" s="113">
        <v>9800</v>
      </c>
      <c r="I5485" s="113">
        <v>0</v>
      </c>
      <c r="J5485" s="31">
        <v>9800</v>
      </c>
      <c r="K5485" s="32">
        <v>0</v>
      </c>
      <c r="L5485" s="113">
        <v>9800</v>
      </c>
      <c r="M5485" s="113">
        <v>0</v>
      </c>
      <c r="N5485" s="31">
        <v>9800</v>
      </c>
      <c r="O5485" s="32">
        <v>0</v>
      </c>
      <c r="P5485" s="113">
        <v>9800</v>
      </c>
      <c r="Q5485" s="113">
        <v>0</v>
      </c>
      <c r="R5485" s="31">
        <v>9800</v>
      </c>
      <c r="S5485" s="32">
        <v>0</v>
      </c>
      <c r="T5485" s="113">
        <v>9800</v>
      </c>
      <c r="U5485" s="113">
        <v>0</v>
      </c>
      <c r="V5485" s="31">
        <v>4900</v>
      </c>
      <c r="W5485" s="32">
        <v>0</v>
      </c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1709</v>
      </c>
      <c r="B5486" s="111" t="s">
        <v>1096</v>
      </c>
      <c r="C5486" s="112" t="s">
        <v>1097</v>
      </c>
      <c r="D5486" s="21">
        <f t="shared" si="170"/>
        <v>4170</v>
      </c>
      <c r="E5486" s="24">
        <f t="shared" si="17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>
        <v>532</v>
      </c>
      <c r="K5486" s="32">
        <v>0</v>
      </c>
      <c r="L5486" s="113">
        <v>532</v>
      </c>
      <c r="M5486" s="113">
        <v>0</v>
      </c>
      <c r="N5486" s="31">
        <v>532</v>
      </c>
      <c r="O5486" s="32">
        <v>0</v>
      </c>
      <c r="P5486" s="113">
        <v>532</v>
      </c>
      <c r="Q5486" s="113">
        <v>0</v>
      </c>
      <c r="R5486" s="31">
        <v>532</v>
      </c>
      <c r="S5486" s="32">
        <v>0</v>
      </c>
      <c r="T5486" s="113">
        <v>532</v>
      </c>
      <c r="U5486" s="113">
        <v>0</v>
      </c>
      <c r="V5486" s="31">
        <v>578</v>
      </c>
      <c r="W5486" s="32">
        <v>0</v>
      </c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1709</v>
      </c>
      <c r="B5487" s="111" t="s">
        <v>1098</v>
      </c>
      <c r="C5487" s="112" t="s">
        <v>1099</v>
      </c>
      <c r="D5487" s="21">
        <f t="shared" si="170"/>
        <v>0</v>
      </c>
      <c r="E5487" s="24">
        <f t="shared" si="17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1709</v>
      </c>
      <c r="B5488" s="111" t="s">
        <v>1100</v>
      </c>
      <c r="C5488" s="112" t="s">
        <v>1101</v>
      </c>
      <c r="D5488" s="21">
        <f t="shared" si="170"/>
        <v>836374.72</v>
      </c>
      <c r="E5488" s="24">
        <f t="shared" si="17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1709</v>
      </c>
      <c r="B5489" s="111" t="s">
        <v>1102</v>
      </c>
      <c r="C5489" s="112" t="s">
        <v>1103</v>
      </c>
      <c r="D5489" s="21">
        <f t="shared" si="170"/>
        <v>7173995.9099999992</v>
      </c>
      <c r="E5489" s="24">
        <f t="shared" si="17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>
        <v>836374.72</v>
      </c>
      <c r="K5489" s="32">
        <v>0</v>
      </c>
      <c r="L5489" s="113">
        <v>1065170.45</v>
      </c>
      <c r="M5489" s="113">
        <v>0</v>
      </c>
      <c r="N5489" s="31">
        <v>983673.11</v>
      </c>
      <c r="O5489" s="32">
        <v>0</v>
      </c>
      <c r="P5489" s="113">
        <v>982151.06</v>
      </c>
      <c r="Q5489" s="113">
        <v>0</v>
      </c>
      <c r="R5489" s="31">
        <v>963676.88</v>
      </c>
      <c r="S5489" s="32">
        <v>0</v>
      </c>
      <c r="T5489" s="113">
        <v>995837.76</v>
      </c>
      <c r="U5489" s="113">
        <v>0</v>
      </c>
      <c r="V5489" s="31">
        <v>870057.75</v>
      </c>
      <c r="W5489" s="32">
        <v>0</v>
      </c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1709</v>
      </c>
      <c r="B5490" s="111" t="s">
        <v>1104</v>
      </c>
      <c r="C5490" s="112" t="s">
        <v>1105</v>
      </c>
      <c r="D5490" s="21">
        <f t="shared" si="170"/>
        <v>109466.67</v>
      </c>
      <c r="E5490" s="24">
        <f t="shared" si="17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1709</v>
      </c>
      <c r="B5491" s="111" t="s">
        <v>1106</v>
      </c>
      <c r="C5491" s="112" t="s">
        <v>1107</v>
      </c>
      <c r="D5491" s="21">
        <f t="shared" si="170"/>
        <v>2294022.9899999998</v>
      </c>
      <c r="E5491" s="24">
        <f t="shared" si="17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>
        <v>109466.67</v>
      </c>
      <c r="K5491" s="32">
        <v>0</v>
      </c>
      <c r="L5491" s="113">
        <v>251312.76</v>
      </c>
      <c r="M5491" s="113">
        <v>0</v>
      </c>
      <c r="N5491" s="31">
        <v>148522.04999999999</v>
      </c>
      <c r="O5491" s="32">
        <v>0</v>
      </c>
      <c r="P5491" s="113">
        <v>230761.41</v>
      </c>
      <c r="Q5491" s="113">
        <v>0</v>
      </c>
      <c r="R5491" s="31">
        <v>391737.91</v>
      </c>
      <c r="S5491" s="32">
        <v>0</v>
      </c>
      <c r="T5491" s="113">
        <v>305671.52</v>
      </c>
      <c r="U5491" s="113">
        <v>0</v>
      </c>
      <c r="V5491" s="31">
        <v>378139.48</v>
      </c>
      <c r="W5491" s="32">
        <v>0</v>
      </c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1709</v>
      </c>
      <c r="B5492" s="111" t="s">
        <v>1108</v>
      </c>
      <c r="C5492" s="112" t="s">
        <v>1109</v>
      </c>
      <c r="D5492" s="21">
        <f t="shared" si="170"/>
        <v>2984230</v>
      </c>
      <c r="E5492" s="24">
        <f t="shared" si="17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>
        <v>394369.5</v>
      </c>
      <c r="K5492" s="32">
        <v>0</v>
      </c>
      <c r="L5492" s="113">
        <v>376979</v>
      </c>
      <c r="M5492" s="113">
        <v>0</v>
      </c>
      <c r="N5492" s="31">
        <v>423940.5</v>
      </c>
      <c r="O5492" s="32">
        <v>0</v>
      </c>
      <c r="P5492" s="113">
        <v>311258</v>
      </c>
      <c r="Q5492" s="113">
        <v>0</v>
      </c>
      <c r="R5492" s="31">
        <v>423940.5</v>
      </c>
      <c r="S5492" s="32">
        <v>0</v>
      </c>
      <c r="T5492" s="113">
        <v>423940.5</v>
      </c>
      <c r="U5492" s="113">
        <v>0</v>
      </c>
      <c r="V5492" s="31">
        <v>236854</v>
      </c>
      <c r="W5492" s="32">
        <v>0</v>
      </c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1709</v>
      </c>
      <c r="B5493" s="111" t="s">
        <v>1110</v>
      </c>
      <c r="C5493" s="112" t="s">
        <v>1111</v>
      </c>
      <c r="D5493" s="21">
        <f t="shared" si="170"/>
        <v>606346</v>
      </c>
      <c r="E5493" s="24">
        <f t="shared" si="17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>
        <v>63265</v>
      </c>
      <c r="K5493" s="32">
        <v>0</v>
      </c>
      <c r="L5493" s="113">
        <v>63265</v>
      </c>
      <c r="M5493" s="113">
        <v>0</v>
      </c>
      <c r="N5493" s="31">
        <v>63265</v>
      </c>
      <c r="O5493" s="32">
        <v>0</v>
      </c>
      <c r="P5493" s="113">
        <v>139644</v>
      </c>
      <c r="Q5493" s="113">
        <v>0</v>
      </c>
      <c r="R5493" s="31">
        <v>63265</v>
      </c>
      <c r="S5493" s="32">
        <v>0</v>
      </c>
      <c r="T5493" s="113">
        <v>63265</v>
      </c>
      <c r="U5493" s="113">
        <v>0</v>
      </c>
      <c r="V5493" s="31">
        <v>64697</v>
      </c>
      <c r="W5493" s="32">
        <v>0</v>
      </c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1709</v>
      </c>
      <c r="B5494" s="111" t="s">
        <v>1112</v>
      </c>
      <c r="C5494" s="112" t="s">
        <v>1113</v>
      </c>
      <c r="D5494" s="21">
        <f t="shared" si="170"/>
        <v>11023.19</v>
      </c>
      <c r="E5494" s="24">
        <f t="shared" si="17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1709</v>
      </c>
      <c r="B5495" s="111" t="s">
        <v>1114</v>
      </c>
      <c r="C5495" s="112" t="s">
        <v>1115</v>
      </c>
      <c r="D5495" s="21">
        <f t="shared" si="170"/>
        <v>486713.66</v>
      </c>
      <c r="E5495" s="24">
        <f t="shared" si="17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>
        <v>11023.19</v>
      </c>
      <c r="K5495" s="32">
        <v>0</v>
      </c>
      <c r="L5495" s="113">
        <v>34315.32</v>
      </c>
      <c r="M5495" s="113">
        <v>0</v>
      </c>
      <c r="N5495" s="31">
        <v>113316.93</v>
      </c>
      <c r="O5495" s="32">
        <v>0</v>
      </c>
      <c r="P5495" s="113">
        <v>47784.33</v>
      </c>
      <c r="Q5495" s="113">
        <v>0</v>
      </c>
      <c r="R5495" s="31">
        <v>49373.66</v>
      </c>
      <c r="S5495" s="32">
        <v>0</v>
      </c>
      <c r="T5495" s="113">
        <v>34315.32</v>
      </c>
      <c r="U5495" s="113">
        <v>0</v>
      </c>
      <c r="V5495" s="31">
        <v>21982.49</v>
      </c>
      <c r="W5495" s="32">
        <v>0</v>
      </c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1709</v>
      </c>
      <c r="B5496" s="111" t="s">
        <v>1116</v>
      </c>
      <c r="C5496" s="112" t="s">
        <v>1117</v>
      </c>
      <c r="D5496" s="21">
        <f t="shared" si="170"/>
        <v>0</v>
      </c>
      <c r="E5496" s="24">
        <f t="shared" si="17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1709</v>
      </c>
      <c r="B5497" s="111" t="s">
        <v>1118</v>
      </c>
      <c r="C5497" s="112" t="s">
        <v>1119</v>
      </c>
      <c r="D5497" s="21">
        <f t="shared" si="170"/>
        <v>5500</v>
      </c>
      <c r="E5497" s="24">
        <f t="shared" si="17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>
        <v>0</v>
      </c>
      <c r="K5497" s="32">
        <v>0</v>
      </c>
      <c r="L5497" s="113">
        <v>0</v>
      </c>
      <c r="M5497" s="113">
        <v>0</v>
      </c>
      <c r="N5497" s="31">
        <v>0</v>
      </c>
      <c r="O5497" s="32">
        <v>0</v>
      </c>
      <c r="P5497" s="113">
        <v>0</v>
      </c>
      <c r="Q5497" s="113">
        <v>0</v>
      </c>
      <c r="R5497" s="31">
        <v>0</v>
      </c>
      <c r="S5497" s="32">
        <v>0</v>
      </c>
      <c r="T5497" s="113">
        <v>0</v>
      </c>
      <c r="U5497" s="113">
        <v>0</v>
      </c>
      <c r="V5497" s="31">
        <v>0</v>
      </c>
      <c r="W5497" s="32">
        <v>0</v>
      </c>
      <c r="X5497" s="113"/>
      <c r="Y5497" s="113"/>
      <c r="Z5497" s="31"/>
      <c r="AA5497" s="32"/>
      <c r="AB5497" s="113"/>
      <c r="AC5497" s="113"/>
      <c r="AD5497" s="33" t="s">
        <v>1700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1709</v>
      </c>
      <c r="B5498" s="111" t="s">
        <v>1120</v>
      </c>
      <c r="C5498" s="112" t="s">
        <v>1121</v>
      </c>
      <c r="D5498" s="21">
        <f t="shared" si="170"/>
        <v>0</v>
      </c>
      <c r="E5498" s="24">
        <f t="shared" si="17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1709</v>
      </c>
      <c r="B5499" s="111" t="s">
        <v>1122</v>
      </c>
      <c r="C5499" s="112" t="s">
        <v>1123</v>
      </c>
      <c r="D5499" s="21">
        <f t="shared" si="170"/>
        <v>0</v>
      </c>
      <c r="E5499" s="24">
        <f t="shared" si="171"/>
        <v>0</v>
      </c>
      <c r="F5499" s="104"/>
      <c r="G5499" s="104"/>
      <c r="H5499" s="105"/>
      <c r="I5499" s="105"/>
      <c r="J5499" s="31"/>
      <c r="K5499" s="32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1709</v>
      </c>
      <c r="B5500" s="111" t="s">
        <v>1124</v>
      </c>
      <c r="C5500" s="112" t="s">
        <v>1125</v>
      </c>
      <c r="D5500" s="21">
        <f t="shared" si="170"/>
        <v>0</v>
      </c>
      <c r="E5500" s="24">
        <f t="shared" si="171"/>
        <v>0</v>
      </c>
      <c r="F5500" s="104"/>
      <c r="G5500" s="104"/>
      <c r="H5500" s="113"/>
      <c r="I5500" s="113"/>
      <c r="J5500" s="106"/>
      <c r="K5500" s="107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1709</v>
      </c>
      <c r="B5501" s="111" t="s">
        <v>1126</v>
      </c>
      <c r="C5501" s="112" t="s">
        <v>1127</v>
      </c>
      <c r="D5501" s="21">
        <f t="shared" si="170"/>
        <v>0</v>
      </c>
      <c r="E5501" s="24">
        <f t="shared" si="171"/>
        <v>0</v>
      </c>
      <c r="F5501" s="104"/>
      <c r="G5501" s="104"/>
      <c r="H5501" s="105"/>
      <c r="I5501" s="105"/>
      <c r="J5501" s="31"/>
      <c r="K5501" s="32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1709</v>
      </c>
      <c r="B5502" s="111" t="s">
        <v>1128</v>
      </c>
      <c r="C5502" s="112" t="s">
        <v>1129</v>
      </c>
      <c r="D5502" s="21">
        <f t="shared" si="170"/>
        <v>0</v>
      </c>
      <c r="E5502" s="24">
        <f t="shared" si="171"/>
        <v>0</v>
      </c>
      <c r="F5502" s="104"/>
      <c r="G5502" s="104"/>
      <c r="H5502" s="113"/>
      <c r="I5502" s="113"/>
      <c r="J5502" s="106"/>
      <c r="K5502" s="107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1709</v>
      </c>
      <c r="B5503" s="111" t="s">
        <v>1130</v>
      </c>
      <c r="C5503" s="112" t="s">
        <v>1131</v>
      </c>
      <c r="D5503" s="21">
        <f t="shared" si="170"/>
        <v>0</v>
      </c>
      <c r="E5503" s="24">
        <f t="shared" si="17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1709</v>
      </c>
      <c r="B5504" s="111" t="s">
        <v>1132</v>
      </c>
      <c r="C5504" s="112" t="s">
        <v>1133</v>
      </c>
      <c r="D5504" s="21">
        <f t="shared" si="170"/>
        <v>0</v>
      </c>
      <c r="E5504" s="24">
        <f t="shared" si="17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1709</v>
      </c>
      <c r="B5505" s="111" t="s">
        <v>1134</v>
      </c>
      <c r="C5505" s="112" t="s">
        <v>1135</v>
      </c>
      <c r="D5505" s="21">
        <f t="shared" si="170"/>
        <v>0</v>
      </c>
      <c r="E5505" s="24">
        <f t="shared" si="17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1709</v>
      </c>
      <c r="B5506" s="111" t="s">
        <v>1136</v>
      </c>
      <c r="C5506" s="112" t="s">
        <v>1137</v>
      </c>
      <c r="D5506" s="21">
        <f t="shared" si="170"/>
        <v>0</v>
      </c>
      <c r="E5506" s="24">
        <f t="shared" si="17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1709</v>
      </c>
      <c r="B5507" s="111" t="s">
        <v>1138</v>
      </c>
      <c r="C5507" s="112" t="s">
        <v>1624</v>
      </c>
      <c r="D5507" s="21">
        <f t="shared" ref="D5507:D5570" si="172">F5507+H5507+J5508+L5507+N5507+P5507+R5507+T5507+V5507+X5507+Z5507+AB5507</f>
        <v>0</v>
      </c>
      <c r="E5507" s="24">
        <f t="shared" ref="E5507:E5570" si="173">G5507+I5507+K5508+M5507+O5507+Q5507+S5507+U5507+W5507+Y5507+AA5507+AC5507</f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1709</v>
      </c>
      <c r="B5508" s="111" t="s">
        <v>1139</v>
      </c>
      <c r="C5508" s="112" t="s">
        <v>1140</v>
      </c>
      <c r="D5508" s="21">
        <f t="shared" si="172"/>
        <v>0</v>
      </c>
      <c r="E5508" s="24">
        <f t="shared" si="173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1709</v>
      </c>
      <c r="B5509" s="111" t="s">
        <v>1141</v>
      </c>
      <c r="C5509" s="112" t="s">
        <v>1625</v>
      </c>
      <c r="D5509" s="21">
        <f t="shared" si="172"/>
        <v>187500</v>
      </c>
      <c r="E5509" s="24">
        <f t="shared" si="173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1709</v>
      </c>
      <c r="B5510" s="111" t="s">
        <v>1142</v>
      </c>
      <c r="C5510" s="112" t="s">
        <v>1143</v>
      </c>
      <c r="D5510" s="21">
        <f t="shared" si="172"/>
        <v>1482400</v>
      </c>
      <c r="E5510" s="24">
        <f t="shared" si="173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31">
        <v>187500</v>
      </c>
      <c r="K5510" s="32">
        <v>0</v>
      </c>
      <c r="L5510" s="105">
        <v>187500</v>
      </c>
      <c r="M5510" s="105">
        <v>0</v>
      </c>
      <c r="N5510" s="106">
        <v>167400</v>
      </c>
      <c r="O5510" s="107">
        <v>0</v>
      </c>
      <c r="P5510" s="113">
        <v>187500</v>
      </c>
      <c r="Q5510" s="113">
        <v>0</v>
      </c>
      <c r="R5510" s="106">
        <v>167400</v>
      </c>
      <c r="S5510" s="107">
        <v>0</v>
      </c>
      <c r="T5510" s="105">
        <v>187500</v>
      </c>
      <c r="U5510" s="105">
        <v>0</v>
      </c>
      <c r="V5510" s="106">
        <v>203200</v>
      </c>
      <c r="W5510" s="107">
        <v>0</v>
      </c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1709</v>
      </c>
      <c r="B5511" s="111" t="s">
        <v>1144</v>
      </c>
      <c r="C5511" s="112" t="s">
        <v>1626</v>
      </c>
      <c r="D5511" s="21">
        <f t="shared" si="172"/>
        <v>0</v>
      </c>
      <c r="E5511" s="24">
        <f t="shared" si="173"/>
        <v>0</v>
      </c>
      <c r="F5511" s="104"/>
      <c r="G5511" s="104"/>
      <c r="H5511" s="113"/>
      <c r="I5511" s="113"/>
      <c r="J5511" s="106"/>
      <c r="K5511" s="107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1709</v>
      </c>
      <c r="B5512" s="111" t="s">
        <v>1145</v>
      </c>
      <c r="C5512" s="112" t="s">
        <v>1627</v>
      </c>
      <c r="D5512" s="21">
        <f t="shared" si="172"/>
        <v>0</v>
      </c>
      <c r="E5512" s="24">
        <f t="shared" si="173"/>
        <v>0</v>
      </c>
      <c r="F5512" s="104"/>
      <c r="G5512" s="104"/>
      <c r="H5512" s="105"/>
      <c r="I5512" s="105"/>
      <c r="J5512" s="31"/>
      <c r="K5512" s="32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1709</v>
      </c>
      <c r="B5513" s="111" t="s">
        <v>1628</v>
      </c>
      <c r="C5513" s="112" t="s">
        <v>1629</v>
      </c>
      <c r="D5513" s="21">
        <f t="shared" si="172"/>
        <v>0</v>
      </c>
      <c r="E5513" s="24">
        <f t="shared" si="173"/>
        <v>0</v>
      </c>
      <c r="F5513" s="104"/>
      <c r="G5513" s="104"/>
      <c r="H5513" s="113"/>
      <c r="I5513" s="113"/>
      <c r="J5513" s="106"/>
      <c r="K5513" s="107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1709</v>
      </c>
      <c r="B5514" s="111" t="s">
        <v>1146</v>
      </c>
      <c r="C5514" s="112" t="s">
        <v>1630</v>
      </c>
      <c r="D5514" s="21">
        <f t="shared" si="172"/>
        <v>0</v>
      </c>
      <c r="E5514" s="24">
        <f t="shared" si="173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1709</v>
      </c>
      <c r="B5515" s="111" t="s">
        <v>1147</v>
      </c>
      <c r="C5515" s="112" t="s">
        <v>1631</v>
      </c>
      <c r="D5515" s="21">
        <f t="shared" si="172"/>
        <v>0</v>
      </c>
      <c r="E5515" s="24">
        <f t="shared" si="173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1709</v>
      </c>
      <c r="B5516" s="111" t="s">
        <v>1148</v>
      </c>
      <c r="C5516" s="112" t="s">
        <v>1149</v>
      </c>
      <c r="D5516" s="21">
        <f t="shared" si="172"/>
        <v>598760</v>
      </c>
      <c r="E5516" s="24">
        <f t="shared" si="173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1709</v>
      </c>
      <c r="B5517" s="111" t="s">
        <v>1150</v>
      </c>
      <c r="C5517" s="112" t="s">
        <v>1632</v>
      </c>
      <c r="D5517" s="21">
        <f t="shared" si="172"/>
        <v>5184858</v>
      </c>
      <c r="E5517" s="24">
        <f t="shared" si="173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>
        <v>598760</v>
      </c>
      <c r="K5517" s="32">
        <v>0</v>
      </c>
      <c r="L5517" s="113">
        <v>678120</v>
      </c>
      <c r="M5517" s="113">
        <v>0</v>
      </c>
      <c r="N5517" s="31">
        <v>594270</v>
      </c>
      <c r="O5517" s="32">
        <v>0</v>
      </c>
      <c r="P5517" s="113">
        <v>646905</v>
      </c>
      <c r="Q5517" s="113">
        <v>0</v>
      </c>
      <c r="R5517" s="31">
        <v>594270</v>
      </c>
      <c r="S5517" s="32">
        <v>0</v>
      </c>
      <c r="T5517" s="113">
        <v>678120</v>
      </c>
      <c r="U5517" s="113">
        <v>0</v>
      </c>
      <c r="V5517" s="31">
        <v>757268</v>
      </c>
      <c r="W5517" s="32">
        <v>0</v>
      </c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1709</v>
      </c>
      <c r="B5518" s="111" t="s">
        <v>1151</v>
      </c>
      <c r="C5518" s="112" t="s">
        <v>1633</v>
      </c>
      <c r="D5518" s="21">
        <f t="shared" si="172"/>
        <v>0</v>
      </c>
      <c r="E5518" s="24">
        <f t="shared" si="173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1709</v>
      </c>
      <c r="B5519" s="111" t="s">
        <v>1152</v>
      </c>
      <c r="C5519" s="112" t="s">
        <v>1634</v>
      </c>
      <c r="D5519" s="21">
        <f t="shared" si="172"/>
        <v>0</v>
      </c>
      <c r="E5519" s="24">
        <f t="shared" si="173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1709</v>
      </c>
      <c r="B5520" s="111" t="s">
        <v>1153</v>
      </c>
      <c r="C5520" s="112" t="s">
        <v>1635</v>
      </c>
      <c r="D5520" s="21">
        <f t="shared" si="172"/>
        <v>15000</v>
      </c>
      <c r="E5520" s="24">
        <f t="shared" si="173"/>
        <v>0</v>
      </c>
      <c r="F5520" s="104"/>
      <c r="G5520" s="104"/>
      <c r="H5520" s="105"/>
      <c r="I5520" s="105"/>
      <c r="J5520" s="31"/>
      <c r="K5520" s="32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1709</v>
      </c>
      <c r="B5521" s="111" t="s">
        <v>1154</v>
      </c>
      <c r="C5521" s="112" t="s">
        <v>1636</v>
      </c>
      <c r="D5521" s="21">
        <f t="shared" si="172"/>
        <v>160000</v>
      </c>
      <c r="E5521" s="24">
        <f t="shared" si="173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106">
        <v>15000</v>
      </c>
      <c r="K5521" s="107">
        <v>0</v>
      </c>
      <c r="L5521" s="113">
        <v>15000</v>
      </c>
      <c r="M5521" s="113">
        <v>0</v>
      </c>
      <c r="N5521" s="31">
        <v>15000</v>
      </c>
      <c r="O5521" s="32">
        <v>0</v>
      </c>
      <c r="P5521" s="105">
        <v>15000</v>
      </c>
      <c r="Q5521" s="105">
        <v>0</v>
      </c>
      <c r="R5521" s="31">
        <v>15000</v>
      </c>
      <c r="S5521" s="32">
        <v>0</v>
      </c>
      <c r="T5521" s="113">
        <v>15000</v>
      </c>
      <c r="U5521" s="113">
        <v>0</v>
      </c>
      <c r="V5521" s="31">
        <v>15000</v>
      </c>
      <c r="W5521" s="32">
        <v>0</v>
      </c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1709</v>
      </c>
      <c r="B5522" s="111" t="s">
        <v>1155</v>
      </c>
      <c r="C5522" s="112" t="s">
        <v>1156</v>
      </c>
      <c r="D5522" s="21">
        <f t="shared" si="172"/>
        <v>340000</v>
      </c>
      <c r="E5522" s="24">
        <f t="shared" si="173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>
        <v>40000</v>
      </c>
      <c r="K5522" s="32">
        <v>0</v>
      </c>
      <c r="L5522" s="113">
        <v>40000</v>
      </c>
      <c r="M5522" s="113">
        <v>0</v>
      </c>
      <c r="N5522" s="31">
        <v>40000</v>
      </c>
      <c r="O5522" s="32">
        <v>0</v>
      </c>
      <c r="P5522" s="113">
        <v>40000</v>
      </c>
      <c r="Q5522" s="113">
        <v>0</v>
      </c>
      <c r="R5522" s="31">
        <v>40000</v>
      </c>
      <c r="S5522" s="32">
        <v>0</v>
      </c>
      <c r="T5522" s="113">
        <v>40000</v>
      </c>
      <c r="U5522" s="113">
        <v>0</v>
      </c>
      <c r="V5522" s="31">
        <v>40000</v>
      </c>
      <c r="W5522" s="32">
        <v>0</v>
      </c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1709</v>
      </c>
      <c r="B5523" s="111" t="s">
        <v>1157</v>
      </c>
      <c r="C5523" s="112" t="s">
        <v>1158</v>
      </c>
      <c r="D5523" s="21">
        <f t="shared" si="172"/>
        <v>180000</v>
      </c>
      <c r="E5523" s="24">
        <f t="shared" si="173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>
        <v>20000</v>
      </c>
      <c r="Q5523" s="113">
        <v>0</v>
      </c>
      <c r="R5523" s="31">
        <v>20000</v>
      </c>
      <c r="S5523" s="32">
        <v>0</v>
      </c>
      <c r="T5523" s="113">
        <v>20000</v>
      </c>
      <c r="U5523" s="113">
        <v>0</v>
      </c>
      <c r="V5523" s="31">
        <v>20000</v>
      </c>
      <c r="W5523" s="32">
        <v>0</v>
      </c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1709</v>
      </c>
      <c r="B5524" s="111" t="s">
        <v>1159</v>
      </c>
      <c r="C5524" s="112" t="s">
        <v>1160</v>
      </c>
      <c r="D5524" s="21">
        <f t="shared" si="172"/>
        <v>167460</v>
      </c>
      <c r="E5524" s="24">
        <f t="shared" si="173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20000</v>
      </c>
      <c r="O5524" s="32">
        <v>0</v>
      </c>
      <c r="P5524" s="113">
        <v>20000</v>
      </c>
      <c r="Q5524" s="113">
        <v>0</v>
      </c>
      <c r="R5524" s="31">
        <v>20000</v>
      </c>
      <c r="S5524" s="32">
        <v>0</v>
      </c>
      <c r="T5524" s="113">
        <v>20000</v>
      </c>
      <c r="U5524" s="113">
        <v>0</v>
      </c>
      <c r="V5524" s="31">
        <v>20000</v>
      </c>
      <c r="W5524" s="32">
        <v>0</v>
      </c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1709</v>
      </c>
      <c r="B5525" s="111" t="s">
        <v>1161</v>
      </c>
      <c r="C5525" s="112" t="s">
        <v>1637</v>
      </c>
      <c r="D5525" s="21">
        <f t="shared" si="172"/>
        <v>139680</v>
      </c>
      <c r="E5525" s="24">
        <f t="shared" si="173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>
        <v>17460</v>
      </c>
      <c r="K5525" s="32">
        <v>0</v>
      </c>
      <c r="L5525" s="113">
        <v>17460</v>
      </c>
      <c r="M5525" s="113">
        <v>0</v>
      </c>
      <c r="N5525" s="31">
        <v>17460</v>
      </c>
      <c r="O5525" s="32">
        <v>0</v>
      </c>
      <c r="P5525" s="113">
        <v>17460</v>
      </c>
      <c r="Q5525" s="113">
        <v>0</v>
      </c>
      <c r="R5525" s="31">
        <v>17460</v>
      </c>
      <c r="S5525" s="32">
        <v>0</v>
      </c>
      <c r="T5525" s="113">
        <v>17460</v>
      </c>
      <c r="U5525" s="113">
        <v>0</v>
      </c>
      <c r="V5525" s="31">
        <v>17460</v>
      </c>
      <c r="W5525" s="32">
        <v>0</v>
      </c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1709</v>
      </c>
      <c r="B5526" s="111" t="s">
        <v>1162</v>
      </c>
      <c r="C5526" s="112" t="s">
        <v>1163</v>
      </c>
      <c r="D5526" s="21">
        <f t="shared" si="172"/>
        <v>2100</v>
      </c>
      <c r="E5526" s="24">
        <f t="shared" si="173"/>
        <v>0</v>
      </c>
      <c r="F5526" s="104"/>
      <c r="G5526" s="104"/>
      <c r="H5526" s="113">
        <v>2100</v>
      </c>
      <c r="I5526" s="113">
        <v>0</v>
      </c>
      <c r="J5526" s="31">
        <v>0</v>
      </c>
      <c r="K5526" s="32">
        <v>0</v>
      </c>
      <c r="L5526" s="113">
        <v>0</v>
      </c>
      <c r="M5526" s="113">
        <v>0</v>
      </c>
      <c r="N5526" s="31">
        <v>0</v>
      </c>
      <c r="O5526" s="32">
        <v>0</v>
      </c>
      <c r="P5526" s="113">
        <v>0</v>
      </c>
      <c r="Q5526" s="113">
        <v>0</v>
      </c>
      <c r="R5526" s="31">
        <v>0</v>
      </c>
      <c r="S5526" s="32">
        <v>0</v>
      </c>
      <c r="T5526" s="113">
        <v>0</v>
      </c>
      <c r="U5526" s="113">
        <v>0</v>
      </c>
      <c r="V5526" s="31">
        <v>0</v>
      </c>
      <c r="W5526" s="32">
        <v>0</v>
      </c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1709</v>
      </c>
      <c r="B5527" s="111" t="s">
        <v>1164</v>
      </c>
      <c r="C5527" s="112" t="s">
        <v>1638</v>
      </c>
      <c r="D5527" s="21">
        <f t="shared" si="172"/>
        <v>5116.67</v>
      </c>
      <c r="E5527" s="24">
        <f t="shared" si="173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1709</v>
      </c>
      <c r="B5528" s="111" t="s">
        <v>1165</v>
      </c>
      <c r="C5528" s="112" t="s">
        <v>1166</v>
      </c>
      <c r="D5528" s="21">
        <f t="shared" si="172"/>
        <v>55618.689999999988</v>
      </c>
      <c r="E5528" s="24">
        <f t="shared" si="173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31">
        <v>5116.67</v>
      </c>
      <c r="K5528" s="32">
        <v>0</v>
      </c>
      <c r="L5528" s="105">
        <v>5116.67</v>
      </c>
      <c r="M5528" s="105">
        <v>0</v>
      </c>
      <c r="N5528" s="106">
        <v>5116.67</v>
      </c>
      <c r="O5528" s="107">
        <v>0</v>
      </c>
      <c r="P5528" s="113">
        <v>5116.67</v>
      </c>
      <c r="Q5528" s="113">
        <v>0</v>
      </c>
      <c r="R5528" s="106">
        <v>5116.67</v>
      </c>
      <c r="S5528" s="107">
        <v>0</v>
      </c>
      <c r="T5528" s="105">
        <v>5116.67</v>
      </c>
      <c r="U5528" s="105">
        <v>0</v>
      </c>
      <c r="V5528" s="106">
        <v>5116.67</v>
      </c>
      <c r="W5528" s="107">
        <v>0</v>
      </c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1709</v>
      </c>
      <c r="B5529" s="111" t="s">
        <v>1167</v>
      </c>
      <c r="C5529" s="112" t="s">
        <v>1639</v>
      </c>
      <c r="D5529" s="21">
        <f t="shared" si="172"/>
        <v>119047.31000000001</v>
      </c>
      <c r="E5529" s="24">
        <f t="shared" si="173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>
        <v>14685.33</v>
      </c>
      <c r="K5529" s="107">
        <v>0</v>
      </c>
      <c r="L5529" s="105">
        <v>14685.33</v>
      </c>
      <c r="M5529" s="105">
        <v>0</v>
      </c>
      <c r="N5529" s="106">
        <v>14685.33</v>
      </c>
      <c r="O5529" s="107">
        <v>0</v>
      </c>
      <c r="P5529" s="105">
        <v>14685.33</v>
      </c>
      <c r="Q5529" s="105">
        <v>0</v>
      </c>
      <c r="R5529" s="106">
        <v>14685.33</v>
      </c>
      <c r="S5529" s="107">
        <v>0</v>
      </c>
      <c r="T5529" s="105">
        <v>14685.33</v>
      </c>
      <c r="U5529" s="105">
        <v>0</v>
      </c>
      <c r="V5529" s="106">
        <v>14685.33</v>
      </c>
      <c r="W5529" s="107">
        <v>0</v>
      </c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1709</v>
      </c>
      <c r="B5530" s="111" t="s">
        <v>1168</v>
      </c>
      <c r="C5530" s="112" t="s">
        <v>1640</v>
      </c>
      <c r="D5530" s="21">
        <f t="shared" si="172"/>
        <v>12767.36</v>
      </c>
      <c r="E5530" s="24">
        <f t="shared" si="173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>
        <v>1564.67</v>
      </c>
      <c r="K5530" s="107">
        <v>0</v>
      </c>
      <c r="L5530" s="105">
        <v>1564.67</v>
      </c>
      <c r="M5530" s="105">
        <v>0</v>
      </c>
      <c r="N5530" s="106">
        <v>1564.67</v>
      </c>
      <c r="O5530" s="107">
        <v>0</v>
      </c>
      <c r="P5530" s="105">
        <v>1564.67</v>
      </c>
      <c r="Q5530" s="105">
        <v>0</v>
      </c>
      <c r="R5530" s="106">
        <v>1564.67</v>
      </c>
      <c r="S5530" s="107">
        <v>0</v>
      </c>
      <c r="T5530" s="105">
        <v>1564.67</v>
      </c>
      <c r="U5530" s="105">
        <v>0</v>
      </c>
      <c r="V5530" s="106">
        <v>1564.67</v>
      </c>
      <c r="W5530" s="107">
        <v>0</v>
      </c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1709</v>
      </c>
      <c r="B5531" s="111" t="s">
        <v>1169</v>
      </c>
      <c r="C5531" s="112" t="s">
        <v>1641</v>
      </c>
      <c r="D5531" s="21">
        <f t="shared" si="172"/>
        <v>2000</v>
      </c>
      <c r="E5531" s="24">
        <f t="shared" si="173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>
        <v>250</v>
      </c>
      <c r="K5531" s="107">
        <v>0</v>
      </c>
      <c r="L5531" s="105">
        <v>250</v>
      </c>
      <c r="M5531" s="105">
        <v>0</v>
      </c>
      <c r="N5531" s="106">
        <v>250</v>
      </c>
      <c r="O5531" s="107">
        <v>0</v>
      </c>
      <c r="P5531" s="105">
        <v>250</v>
      </c>
      <c r="Q5531" s="105">
        <v>0</v>
      </c>
      <c r="R5531" s="106">
        <v>250</v>
      </c>
      <c r="S5531" s="107">
        <v>0</v>
      </c>
      <c r="T5531" s="105">
        <v>250</v>
      </c>
      <c r="U5531" s="105">
        <v>0</v>
      </c>
      <c r="V5531" s="106">
        <v>250</v>
      </c>
      <c r="W5531" s="107">
        <v>0</v>
      </c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1709</v>
      </c>
      <c r="B5532" s="111" t="s">
        <v>1170</v>
      </c>
      <c r="C5532" s="112" t="s">
        <v>1171</v>
      </c>
      <c r="D5532" s="21">
        <f t="shared" si="172"/>
        <v>0</v>
      </c>
      <c r="E5532" s="24">
        <f t="shared" si="173"/>
        <v>0</v>
      </c>
      <c r="F5532" s="104"/>
      <c r="G5532" s="104"/>
      <c r="H5532" s="113"/>
      <c r="I5532" s="113"/>
      <c r="J5532" s="106"/>
      <c r="K5532" s="107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1709</v>
      </c>
      <c r="B5533" s="111" t="s">
        <v>1172</v>
      </c>
      <c r="C5533" s="112" t="s">
        <v>1642</v>
      </c>
      <c r="D5533" s="21">
        <f t="shared" si="172"/>
        <v>0</v>
      </c>
      <c r="E5533" s="24">
        <f t="shared" si="173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1709</v>
      </c>
      <c r="B5534" s="111" t="s">
        <v>1173</v>
      </c>
      <c r="C5534" s="112" t="s">
        <v>1643</v>
      </c>
      <c r="D5534" s="21">
        <f t="shared" si="172"/>
        <v>0</v>
      </c>
      <c r="E5534" s="24">
        <f t="shared" si="173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1709</v>
      </c>
      <c r="B5535" s="111" t="s">
        <v>1174</v>
      </c>
      <c r="C5535" s="112" t="s">
        <v>1175</v>
      </c>
      <c r="D5535" s="21">
        <f t="shared" si="172"/>
        <v>0</v>
      </c>
      <c r="E5535" s="24">
        <f t="shared" si="173"/>
        <v>0</v>
      </c>
      <c r="F5535" s="104"/>
      <c r="G5535" s="104"/>
      <c r="H5535" s="105"/>
      <c r="I5535" s="105"/>
      <c r="J5535" s="31"/>
      <c r="K5535" s="32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1709</v>
      </c>
      <c r="B5536" s="111" t="s">
        <v>1176</v>
      </c>
      <c r="C5536" s="112" t="s">
        <v>1177</v>
      </c>
      <c r="D5536" s="21">
        <f t="shared" si="172"/>
        <v>0</v>
      </c>
      <c r="E5536" s="24">
        <f t="shared" si="173"/>
        <v>0</v>
      </c>
      <c r="F5536" s="104"/>
      <c r="G5536" s="104"/>
      <c r="H5536" s="113"/>
      <c r="I5536" s="113"/>
      <c r="J5536" s="106"/>
      <c r="K5536" s="107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1709</v>
      </c>
      <c r="B5537" s="111" t="s">
        <v>1178</v>
      </c>
      <c r="C5537" s="112" t="s">
        <v>1179</v>
      </c>
      <c r="D5537" s="21">
        <f t="shared" si="172"/>
        <v>0</v>
      </c>
      <c r="E5537" s="24">
        <f t="shared" si="173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1709</v>
      </c>
      <c r="B5538" s="111" t="s">
        <v>1180</v>
      </c>
      <c r="C5538" s="112" t="s">
        <v>1181</v>
      </c>
      <c r="D5538" s="21">
        <f t="shared" si="172"/>
        <v>0</v>
      </c>
      <c r="E5538" s="24">
        <f t="shared" si="173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1709</v>
      </c>
      <c r="B5539" s="111" t="s">
        <v>1182</v>
      </c>
      <c r="C5539" s="112" t="s">
        <v>1183</v>
      </c>
      <c r="D5539" s="21">
        <f t="shared" si="172"/>
        <v>0</v>
      </c>
      <c r="E5539" s="24">
        <f t="shared" si="173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1709</v>
      </c>
      <c r="B5540" s="111" t="s">
        <v>1184</v>
      </c>
      <c r="C5540" s="112" t="s">
        <v>1185</v>
      </c>
      <c r="D5540" s="21">
        <f t="shared" si="172"/>
        <v>0</v>
      </c>
      <c r="E5540" s="24">
        <f t="shared" si="173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1709</v>
      </c>
      <c r="B5541" s="111" t="s">
        <v>1186</v>
      </c>
      <c r="C5541" s="112" t="s">
        <v>1187</v>
      </c>
      <c r="D5541" s="21">
        <f t="shared" si="172"/>
        <v>0</v>
      </c>
      <c r="E5541" s="24">
        <f t="shared" si="173"/>
        <v>0</v>
      </c>
      <c r="F5541" s="104"/>
      <c r="G5541" s="104"/>
      <c r="H5541" s="105"/>
      <c r="I5541" s="105"/>
      <c r="J5541" s="31"/>
      <c r="K5541" s="32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1709</v>
      </c>
      <c r="B5542" s="111" t="s">
        <v>1188</v>
      </c>
      <c r="C5542" s="112" t="s">
        <v>1189</v>
      </c>
      <c r="D5542" s="21">
        <f t="shared" si="172"/>
        <v>15291.67</v>
      </c>
      <c r="E5542" s="24">
        <f t="shared" si="173"/>
        <v>0</v>
      </c>
      <c r="F5542" s="104"/>
      <c r="G5542" s="104"/>
      <c r="H5542" s="113"/>
      <c r="I5542" s="113"/>
      <c r="J5542" s="106"/>
      <c r="K5542" s="107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1709</v>
      </c>
      <c r="B5543" s="111" t="s">
        <v>1190</v>
      </c>
      <c r="C5543" s="112" t="s">
        <v>1191</v>
      </c>
      <c r="D5543" s="21">
        <f t="shared" si="172"/>
        <v>122333.36</v>
      </c>
      <c r="E5543" s="24">
        <f t="shared" si="17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>
        <v>15291.67</v>
      </c>
      <c r="K5543" s="32">
        <v>0</v>
      </c>
      <c r="L5543" s="113">
        <v>15291.67</v>
      </c>
      <c r="M5543" s="113">
        <v>0</v>
      </c>
      <c r="N5543" s="31">
        <v>15291.67</v>
      </c>
      <c r="O5543" s="32">
        <v>0</v>
      </c>
      <c r="P5543" s="113">
        <v>15291.67</v>
      </c>
      <c r="Q5543" s="113">
        <v>0</v>
      </c>
      <c r="R5543" s="31">
        <v>15291.67</v>
      </c>
      <c r="S5543" s="32">
        <v>0</v>
      </c>
      <c r="T5543" s="113">
        <v>15291.67</v>
      </c>
      <c r="U5543" s="113">
        <v>0</v>
      </c>
      <c r="V5543" s="31">
        <v>15291.67</v>
      </c>
      <c r="W5543" s="32">
        <v>0</v>
      </c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1709</v>
      </c>
      <c r="B5544" s="111" t="s">
        <v>1192</v>
      </c>
      <c r="C5544" s="112" t="s">
        <v>1193</v>
      </c>
      <c r="D5544" s="21">
        <f t="shared" si="172"/>
        <v>0</v>
      </c>
      <c r="E5544" s="24">
        <f t="shared" si="173"/>
        <v>0</v>
      </c>
      <c r="F5544" s="104"/>
      <c r="G5544" s="104"/>
      <c r="H5544" s="105"/>
      <c r="I5544" s="105"/>
      <c r="J5544" s="31"/>
      <c r="K5544" s="32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1709</v>
      </c>
      <c r="B5545" s="111" t="s">
        <v>1194</v>
      </c>
      <c r="C5545" s="112" t="s">
        <v>1195</v>
      </c>
      <c r="D5545" s="21">
        <f t="shared" si="172"/>
        <v>0</v>
      </c>
      <c r="E5545" s="24">
        <f t="shared" si="17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1709</v>
      </c>
      <c r="B5546" s="111" t="s">
        <v>1196</v>
      </c>
      <c r="C5546" s="112" t="s">
        <v>1197</v>
      </c>
      <c r="D5546" s="21">
        <f t="shared" si="172"/>
        <v>0</v>
      </c>
      <c r="E5546" s="24">
        <f t="shared" si="17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1709</v>
      </c>
      <c r="B5547" s="111" t="s">
        <v>1198</v>
      </c>
      <c r="C5547" s="112" t="s">
        <v>1199</v>
      </c>
      <c r="D5547" s="21">
        <f t="shared" si="172"/>
        <v>0</v>
      </c>
      <c r="E5547" s="24">
        <f t="shared" si="173"/>
        <v>0</v>
      </c>
      <c r="F5547" s="104"/>
      <c r="G5547" s="104"/>
      <c r="H5547" s="113"/>
      <c r="I5547" s="113"/>
      <c r="J5547" s="106"/>
      <c r="K5547" s="107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1709</v>
      </c>
      <c r="B5548" s="111" t="s">
        <v>1200</v>
      </c>
      <c r="C5548" s="112" t="s">
        <v>1201</v>
      </c>
      <c r="D5548" s="21">
        <f t="shared" si="172"/>
        <v>0</v>
      </c>
      <c r="E5548" s="24">
        <f t="shared" si="17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1709</v>
      </c>
      <c r="B5549" s="111" t="s">
        <v>1202</v>
      </c>
      <c r="C5549" s="112" t="s">
        <v>1203</v>
      </c>
      <c r="D5549" s="21">
        <f t="shared" si="172"/>
        <v>0</v>
      </c>
      <c r="E5549" s="24">
        <f t="shared" si="173"/>
        <v>0</v>
      </c>
      <c r="F5549" s="104"/>
      <c r="G5549" s="104"/>
      <c r="H5549" s="105"/>
      <c r="I5549" s="105"/>
      <c r="J5549" s="31"/>
      <c r="K5549" s="32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1709</v>
      </c>
      <c r="B5550" s="111" t="s">
        <v>1204</v>
      </c>
      <c r="C5550" s="112" t="s">
        <v>1205</v>
      </c>
      <c r="D5550" s="21">
        <f t="shared" si="172"/>
        <v>0</v>
      </c>
      <c r="E5550" s="24">
        <f t="shared" si="17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1709</v>
      </c>
      <c r="B5551" s="111" t="s">
        <v>1206</v>
      </c>
      <c r="C5551" s="112" t="s">
        <v>1207</v>
      </c>
      <c r="D5551" s="21">
        <f t="shared" si="172"/>
        <v>0</v>
      </c>
      <c r="E5551" s="24">
        <f t="shared" si="173"/>
        <v>0</v>
      </c>
      <c r="F5551" s="104"/>
      <c r="G5551" s="104"/>
      <c r="H5551" s="113"/>
      <c r="I5551" s="113"/>
      <c r="J5551" s="106"/>
      <c r="K5551" s="107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1709</v>
      </c>
      <c r="B5552" s="111" t="s">
        <v>1208</v>
      </c>
      <c r="C5552" s="112" t="s">
        <v>1209</v>
      </c>
      <c r="D5552" s="21">
        <f t="shared" si="172"/>
        <v>0</v>
      </c>
      <c r="E5552" s="24">
        <f t="shared" si="17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1709</v>
      </c>
      <c r="B5553" s="111" t="s">
        <v>1210</v>
      </c>
      <c r="C5553" s="112" t="s">
        <v>1644</v>
      </c>
      <c r="D5553" s="21">
        <f t="shared" si="172"/>
        <v>27417</v>
      </c>
      <c r="E5553" s="24">
        <f t="shared" si="17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1709</v>
      </c>
      <c r="B5554" s="111" t="s">
        <v>1211</v>
      </c>
      <c r="C5554" s="112" t="s">
        <v>1212</v>
      </c>
      <c r="D5554" s="21">
        <f t="shared" si="172"/>
        <v>238086.22</v>
      </c>
      <c r="E5554" s="24">
        <f t="shared" si="17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>
        <v>27417</v>
      </c>
      <c r="K5554" s="32">
        <v>0</v>
      </c>
      <c r="L5554" s="113">
        <v>27417</v>
      </c>
      <c r="M5554" s="113">
        <v>0</v>
      </c>
      <c r="N5554" s="31">
        <v>27417</v>
      </c>
      <c r="O5554" s="32">
        <v>0</v>
      </c>
      <c r="P5554" s="113">
        <v>27417</v>
      </c>
      <c r="Q5554" s="113">
        <v>0</v>
      </c>
      <c r="R5554" s="31">
        <v>27417</v>
      </c>
      <c r="S5554" s="32">
        <v>0</v>
      </c>
      <c r="T5554" s="113">
        <v>27417</v>
      </c>
      <c r="U5554" s="113">
        <v>0</v>
      </c>
      <c r="V5554" s="31">
        <v>27417</v>
      </c>
      <c r="W5554" s="32">
        <v>0</v>
      </c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1709</v>
      </c>
      <c r="B5555" s="111" t="s">
        <v>1213</v>
      </c>
      <c r="C5555" s="112" t="s">
        <v>1214</v>
      </c>
      <c r="D5555" s="21">
        <f t="shared" si="172"/>
        <v>150001.76</v>
      </c>
      <c r="E5555" s="24">
        <f t="shared" si="17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>
        <v>18750.22</v>
      </c>
      <c r="K5555" s="32">
        <v>0</v>
      </c>
      <c r="L5555" s="113">
        <v>18750.22</v>
      </c>
      <c r="M5555" s="113">
        <v>0</v>
      </c>
      <c r="N5555" s="31">
        <v>18750.22</v>
      </c>
      <c r="O5555" s="32">
        <v>0</v>
      </c>
      <c r="P5555" s="113">
        <v>18750.22</v>
      </c>
      <c r="Q5555" s="113">
        <v>0</v>
      </c>
      <c r="R5555" s="31">
        <v>18750.22</v>
      </c>
      <c r="S5555" s="32">
        <v>0</v>
      </c>
      <c r="T5555" s="113">
        <v>18750.22</v>
      </c>
      <c r="U5555" s="113">
        <v>0</v>
      </c>
      <c r="V5555" s="31">
        <v>18750.22</v>
      </c>
      <c r="W5555" s="32">
        <v>0</v>
      </c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1709</v>
      </c>
      <c r="B5556" s="111" t="s">
        <v>1215</v>
      </c>
      <c r="C5556" s="112" t="s">
        <v>1216</v>
      </c>
      <c r="D5556" s="21">
        <f t="shared" si="172"/>
        <v>17698.89</v>
      </c>
      <c r="E5556" s="24">
        <f t="shared" si="17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1709</v>
      </c>
      <c r="B5557" s="111" t="s">
        <v>1217</v>
      </c>
      <c r="C5557" s="112" t="s">
        <v>1218</v>
      </c>
      <c r="D5557" s="21">
        <f t="shared" si="172"/>
        <v>141591.12</v>
      </c>
      <c r="E5557" s="24">
        <f t="shared" si="17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>
        <v>17698.89</v>
      </c>
      <c r="K5557" s="32">
        <v>0</v>
      </c>
      <c r="L5557" s="113">
        <v>17698.89</v>
      </c>
      <c r="M5557" s="113">
        <v>0</v>
      </c>
      <c r="N5557" s="31">
        <v>17698.89</v>
      </c>
      <c r="O5557" s="32">
        <v>0</v>
      </c>
      <c r="P5557" s="113">
        <v>17698.89</v>
      </c>
      <c r="Q5557" s="113">
        <v>0</v>
      </c>
      <c r="R5557" s="31">
        <v>17698.89</v>
      </c>
      <c r="S5557" s="32">
        <v>0</v>
      </c>
      <c r="T5557" s="113">
        <v>17698.89</v>
      </c>
      <c r="U5557" s="113">
        <v>0</v>
      </c>
      <c r="V5557" s="31">
        <v>17698.89</v>
      </c>
      <c r="W5557" s="32">
        <v>0</v>
      </c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1709</v>
      </c>
      <c r="B5558" s="111" t="s">
        <v>1219</v>
      </c>
      <c r="C5558" s="112" t="s">
        <v>1220</v>
      </c>
      <c r="D5558" s="21">
        <f t="shared" si="172"/>
        <v>0</v>
      </c>
      <c r="E5558" s="24">
        <f t="shared" si="17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1709</v>
      </c>
      <c r="B5559" s="111" t="s">
        <v>1221</v>
      </c>
      <c r="C5559" s="112" t="s">
        <v>1222</v>
      </c>
      <c r="D5559" s="21">
        <f t="shared" si="172"/>
        <v>0</v>
      </c>
      <c r="E5559" s="24">
        <f t="shared" si="17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1709</v>
      </c>
      <c r="B5560" s="111" t="s">
        <v>1223</v>
      </c>
      <c r="C5560" s="112" t="s">
        <v>1224</v>
      </c>
      <c r="D5560" s="21">
        <f t="shared" si="172"/>
        <v>0</v>
      </c>
      <c r="E5560" s="24">
        <f t="shared" si="17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1709</v>
      </c>
      <c r="B5561" s="111" t="s">
        <v>1225</v>
      </c>
      <c r="C5561" s="112" t="s">
        <v>1226</v>
      </c>
      <c r="D5561" s="21">
        <f t="shared" si="172"/>
        <v>0</v>
      </c>
      <c r="E5561" s="24">
        <f t="shared" si="17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1709</v>
      </c>
      <c r="B5562" s="111" t="s">
        <v>1227</v>
      </c>
      <c r="C5562" s="112" t="s">
        <v>1228</v>
      </c>
      <c r="D5562" s="21">
        <f t="shared" si="172"/>
        <v>32519.69</v>
      </c>
      <c r="E5562" s="24">
        <f t="shared" si="173"/>
        <v>0</v>
      </c>
      <c r="F5562" s="104"/>
      <c r="G5562" s="104"/>
      <c r="H5562" s="105"/>
      <c r="I5562" s="105"/>
      <c r="J5562" s="31"/>
      <c r="K5562" s="32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1709</v>
      </c>
      <c r="B5563" s="111" t="s">
        <v>1229</v>
      </c>
      <c r="C5563" s="112" t="s">
        <v>1230</v>
      </c>
      <c r="D5563" s="21">
        <f t="shared" si="172"/>
        <v>337807.52</v>
      </c>
      <c r="E5563" s="24">
        <f t="shared" si="17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>
        <v>32519.69</v>
      </c>
      <c r="K5563" s="107">
        <v>0</v>
      </c>
      <c r="L5563" s="105">
        <v>32519.69</v>
      </c>
      <c r="M5563" s="105">
        <v>0</v>
      </c>
      <c r="N5563" s="106">
        <v>32519.69</v>
      </c>
      <c r="O5563" s="107">
        <v>0</v>
      </c>
      <c r="P5563" s="105">
        <v>32519.69</v>
      </c>
      <c r="Q5563" s="105">
        <v>0</v>
      </c>
      <c r="R5563" s="106">
        <v>32519.69</v>
      </c>
      <c r="S5563" s="107">
        <v>0</v>
      </c>
      <c r="T5563" s="105">
        <v>32519.69</v>
      </c>
      <c r="U5563" s="105">
        <v>0</v>
      </c>
      <c r="V5563" s="106">
        <v>32519.69</v>
      </c>
      <c r="W5563" s="107">
        <v>0</v>
      </c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1709</v>
      </c>
      <c r="B5564" s="111" t="s">
        <v>1231</v>
      </c>
      <c r="C5564" s="112" t="s">
        <v>1232</v>
      </c>
      <c r="D5564" s="21">
        <f t="shared" si="172"/>
        <v>675737.33000000007</v>
      </c>
      <c r="E5564" s="24">
        <f t="shared" si="17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>
        <v>77650</v>
      </c>
      <c r="K5564" s="107">
        <v>0</v>
      </c>
      <c r="L5564" s="105">
        <v>77650</v>
      </c>
      <c r="M5564" s="105">
        <v>0</v>
      </c>
      <c r="N5564" s="106">
        <v>77650</v>
      </c>
      <c r="O5564" s="107">
        <v>0</v>
      </c>
      <c r="P5564" s="105">
        <v>77650</v>
      </c>
      <c r="Q5564" s="105">
        <v>0</v>
      </c>
      <c r="R5564" s="106">
        <v>77650</v>
      </c>
      <c r="S5564" s="107">
        <v>0</v>
      </c>
      <c r="T5564" s="105">
        <v>77650</v>
      </c>
      <c r="U5564" s="105">
        <v>0</v>
      </c>
      <c r="V5564" s="106">
        <v>77650</v>
      </c>
      <c r="W5564" s="107">
        <v>0</v>
      </c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1709</v>
      </c>
      <c r="B5565" s="111" t="s">
        <v>1233</v>
      </c>
      <c r="C5565" s="112" t="s">
        <v>1234</v>
      </c>
      <c r="D5565" s="21">
        <f t="shared" si="172"/>
        <v>439029.88000000006</v>
      </c>
      <c r="E5565" s="24">
        <f t="shared" si="17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>
        <v>54537.33</v>
      </c>
      <c r="K5565" s="107">
        <v>0</v>
      </c>
      <c r="L5565" s="105">
        <v>54537.33</v>
      </c>
      <c r="M5565" s="105">
        <v>0</v>
      </c>
      <c r="N5565" s="106">
        <v>54537.33</v>
      </c>
      <c r="O5565" s="107">
        <v>0</v>
      </c>
      <c r="P5565" s="105">
        <v>54537.33</v>
      </c>
      <c r="Q5565" s="105">
        <v>0</v>
      </c>
      <c r="R5565" s="106">
        <v>54537.33</v>
      </c>
      <c r="S5565" s="107">
        <v>0</v>
      </c>
      <c r="T5565" s="105">
        <v>54537.33</v>
      </c>
      <c r="U5565" s="105">
        <v>0</v>
      </c>
      <c r="V5565" s="106">
        <v>54537.33</v>
      </c>
      <c r="W5565" s="107">
        <v>0</v>
      </c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1709</v>
      </c>
      <c r="B5566" s="111" t="s">
        <v>1235</v>
      </c>
      <c r="C5566" s="112" t="s">
        <v>1236</v>
      </c>
      <c r="D5566" s="21">
        <f t="shared" si="172"/>
        <v>23848.92</v>
      </c>
      <c r="E5566" s="24">
        <f t="shared" si="17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106">
        <v>2731.24</v>
      </c>
      <c r="K5566" s="107">
        <v>0</v>
      </c>
      <c r="L5566" s="113">
        <v>2731.24</v>
      </c>
      <c r="M5566" s="113">
        <v>0</v>
      </c>
      <c r="N5566" s="31">
        <v>2731.24</v>
      </c>
      <c r="O5566" s="32">
        <v>0</v>
      </c>
      <c r="P5566" s="105">
        <v>2731.24</v>
      </c>
      <c r="Q5566" s="105">
        <v>0</v>
      </c>
      <c r="R5566" s="31">
        <v>2731.24</v>
      </c>
      <c r="S5566" s="32">
        <v>0</v>
      </c>
      <c r="T5566" s="113">
        <v>2731.24</v>
      </c>
      <c r="U5566" s="113">
        <v>0</v>
      </c>
      <c r="V5566" s="31">
        <v>2731.24</v>
      </c>
      <c r="W5566" s="32">
        <v>0</v>
      </c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1709</v>
      </c>
      <c r="B5567" s="111" t="s">
        <v>1237</v>
      </c>
      <c r="C5567" s="112" t="s">
        <v>1238</v>
      </c>
      <c r="D5567" s="21">
        <f t="shared" si="172"/>
        <v>21683.67</v>
      </c>
      <c r="E5567" s="24">
        <f t="shared" si="17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>
        <v>1999</v>
      </c>
      <c r="K5567" s="32">
        <v>0</v>
      </c>
      <c r="L5567" s="113">
        <v>1999</v>
      </c>
      <c r="M5567" s="113">
        <v>0</v>
      </c>
      <c r="N5567" s="31">
        <v>1999</v>
      </c>
      <c r="O5567" s="32">
        <v>0</v>
      </c>
      <c r="P5567" s="113">
        <v>1999</v>
      </c>
      <c r="Q5567" s="113">
        <v>0</v>
      </c>
      <c r="R5567" s="31">
        <v>1999</v>
      </c>
      <c r="S5567" s="32">
        <v>0</v>
      </c>
      <c r="T5567" s="113">
        <v>1999</v>
      </c>
      <c r="U5567" s="113">
        <v>0</v>
      </c>
      <c r="V5567" s="31">
        <v>1999</v>
      </c>
      <c r="W5567" s="32">
        <v>0</v>
      </c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1709</v>
      </c>
      <c r="B5568" s="111" t="s">
        <v>1239</v>
      </c>
      <c r="C5568" s="112" t="s">
        <v>1240</v>
      </c>
      <c r="D5568" s="21">
        <f t="shared" si="172"/>
        <v>284631.45999999996</v>
      </c>
      <c r="E5568" s="24">
        <f t="shared" si="17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>
        <v>5691.67</v>
      </c>
      <c r="K5568" s="32">
        <v>0</v>
      </c>
      <c r="L5568" s="113">
        <v>5691.67</v>
      </c>
      <c r="M5568" s="113">
        <v>0</v>
      </c>
      <c r="N5568" s="31">
        <v>5691.67</v>
      </c>
      <c r="O5568" s="32">
        <v>0</v>
      </c>
      <c r="P5568" s="113">
        <v>5691.67</v>
      </c>
      <c r="Q5568" s="113">
        <v>0</v>
      </c>
      <c r="R5568" s="31">
        <v>5691.67</v>
      </c>
      <c r="S5568" s="32">
        <v>0</v>
      </c>
      <c r="T5568" s="113">
        <v>5691.67</v>
      </c>
      <c r="U5568" s="113">
        <v>0</v>
      </c>
      <c r="V5568" s="31">
        <v>5691.67</v>
      </c>
      <c r="W5568" s="32">
        <v>0</v>
      </c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1709</v>
      </c>
      <c r="B5569" s="111" t="s">
        <v>1241</v>
      </c>
      <c r="C5569" s="112" t="s">
        <v>1242</v>
      </c>
      <c r="D5569" s="21">
        <f t="shared" si="172"/>
        <v>1931385.6300000004</v>
      </c>
      <c r="E5569" s="24">
        <f t="shared" si="17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>
        <v>239098.1</v>
      </c>
      <c r="K5569" s="32">
        <v>0</v>
      </c>
      <c r="L5569" s="113">
        <v>239098.1</v>
      </c>
      <c r="M5569" s="113">
        <v>0</v>
      </c>
      <c r="N5569" s="31">
        <v>239098.1</v>
      </c>
      <c r="O5569" s="32">
        <v>0</v>
      </c>
      <c r="P5569" s="113">
        <v>239098.1</v>
      </c>
      <c r="Q5569" s="113">
        <v>0</v>
      </c>
      <c r="R5569" s="31">
        <v>239098.1</v>
      </c>
      <c r="S5569" s="32">
        <v>0</v>
      </c>
      <c r="T5569" s="113">
        <v>239098.1</v>
      </c>
      <c r="U5569" s="113">
        <v>0</v>
      </c>
      <c r="V5569" s="31">
        <v>239098.1</v>
      </c>
      <c r="W5569" s="32">
        <v>0</v>
      </c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1709</v>
      </c>
      <c r="B5570" s="111" t="s">
        <v>1243</v>
      </c>
      <c r="C5570" s="112" t="s">
        <v>1244</v>
      </c>
      <c r="D5570" s="21">
        <f t="shared" si="172"/>
        <v>165804.42000000004</v>
      </c>
      <c r="E5570" s="24">
        <f t="shared" si="17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31">
        <v>18600.830000000002</v>
      </c>
      <c r="K5570" s="32">
        <v>0</v>
      </c>
      <c r="L5570" s="105">
        <v>18600.830000000002</v>
      </c>
      <c r="M5570" s="105">
        <v>0</v>
      </c>
      <c r="N5570" s="106">
        <v>18600.830000000002</v>
      </c>
      <c r="O5570" s="107">
        <v>0</v>
      </c>
      <c r="P5570" s="113">
        <v>18600.830000000002</v>
      </c>
      <c r="Q5570" s="113">
        <v>0</v>
      </c>
      <c r="R5570" s="106">
        <v>18600.830000000002</v>
      </c>
      <c r="S5570" s="107">
        <v>0</v>
      </c>
      <c r="T5570" s="105">
        <v>18600.830000000002</v>
      </c>
      <c r="U5570" s="105">
        <v>0</v>
      </c>
      <c r="V5570" s="106">
        <v>18600.830000000002</v>
      </c>
      <c r="W5570" s="107">
        <v>0</v>
      </c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1709</v>
      </c>
      <c r="B5571" s="111" t="s">
        <v>1245</v>
      </c>
      <c r="C5571" s="112" t="s">
        <v>1246</v>
      </c>
      <c r="D5571" s="21">
        <f t="shared" ref="D5571:D5634" si="174">F5571+H5571+J5572+L5571+N5571+P5571+R5571+T5571+V5571+X5571+Z5571+AB5571</f>
        <v>135982.24</v>
      </c>
      <c r="E5571" s="24">
        <f t="shared" ref="E5571:E5634" si="175">G5571+I5571+K5572+M5571+O5571+Q5571+S5571+U5571+W5571+Y5571+AA5571+AC5571</f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>
        <v>16997.78</v>
      </c>
      <c r="K5571" s="107">
        <v>0</v>
      </c>
      <c r="L5571" s="105">
        <v>16997.78</v>
      </c>
      <c r="M5571" s="105">
        <v>0</v>
      </c>
      <c r="N5571" s="106">
        <v>16997.78</v>
      </c>
      <c r="O5571" s="107">
        <v>0</v>
      </c>
      <c r="P5571" s="105">
        <v>16997.78</v>
      </c>
      <c r="Q5571" s="105">
        <v>0</v>
      </c>
      <c r="R5571" s="106">
        <v>16997.78</v>
      </c>
      <c r="S5571" s="107">
        <v>0</v>
      </c>
      <c r="T5571" s="105">
        <v>16997.78</v>
      </c>
      <c r="U5571" s="105">
        <v>0</v>
      </c>
      <c r="V5571" s="106">
        <v>16997.78</v>
      </c>
      <c r="W5571" s="107">
        <v>0</v>
      </c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1709</v>
      </c>
      <c r="B5572" s="111" t="s">
        <v>1247</v>
      </c>
      <c r="C5572" s="112" t="s">
        <v>1248</v>
      </c>
      <c r="D5572" s="21">
        <f t="shared" si="174"/>
        <v>138.88999999999999</v>
      </c>
      <c r="E5572" s="24">
        <f t="shared" si="175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1709</v>
      </c>
      <c r="B5573" s="111" t="s">
        <v>1249</v>
      </c>
      <c r="C5573" s="112" t="s">
        <v>1250</v>
      </c>
      <c r="D5573" s="21">
        <f t="shared" si="174"/>
        <v>1111.1199999999999</v>
      </c>
      <c r="E5573" s="24">
        <f t="shared" si="175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>
        <v>138.88999999999999</v>
      </c>
      <c r="K5573" s="107">
        <v>0</v>
      </c>
      <c r="L5573" s="105">
        <v>138.88999999999999</v>
      </c>
      <c r="M5573" s="105">
        <v>0</v>
      </c>
      <c r="N5573" s="106">
        <v>138.88999999999999</v>
      </c>
      <c r="O5573" s="107">
        <v>0</v>
      </c>
      <c r="P5573" s="105">
        <v>138.88999999999999</v>
      </c>
      <c r="Q5573" s="105">
        <v>0</v>
      </c>
      <c r="R5573" s="106">
        <v>138.88999999999999</v>
      </c>
      <c r="S5573" s="107">
        <v>0</v>
      </c>
      <c r="T5573" s="105">
        <v>138.88999999999999</v>
      </c>
      <c r="U5573" s="105">
        <v>0</v>
      </c>
      <c r="V5573" s="106">
        <v>138.88999999999999</v>
      </c>
      <c r="W5573" s="107">
        <v>0</v>
      </c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1709</v>
      </c>
      <c r="B5574" s="111" t="s">
        <v>1251</v>
      </c>
      <c r="C5574" s="112" t="s">
        <v>1252</v>
      </c>
      <c r="D5574" s="21">
        <f t="shared" si="174"/>
        <v>0</v>
      </c>
      <c r="E5574" s="24">
        <f t="shared" si="175"/>
        <v>0</v>
      </c>
      <c r="F5574" s="104"/>
      <c r="G5574" s="104"/>
      <c r="H5574" s="113"/>
      <c r="I5574" s="113"/>
      <c r="J5574" s="106"/>
      <c r="K5574" s="107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1709</v>
      </c>
      <c r="B5575" s="111" t="s">
        <v>1253</v>
      </c>
      <c r="C5575" s="112" t="s">
        <v>1254</v>
      </c>
      <c r="D5575" s="21">
        <f t="shared" si="174"/>
        <v>0</v>
      </c>
      <c r="E5575" s="24">
        <f t="shared" si="175"/>
        <v>0</v>
      </c>
      <c r="F5575" s="104"/>
      <c r="G5575" s="104"/>
      <c r="H5575" s="105"/>
      <c r="I5575" s="105"/>
      <c r="J5575" s="31"/>
      <c r="K5575" s="32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1709</v>
      </c>
      <c r="B5576" s="111" t="s">
        <v>1255</v>
      </c>
      <c r="C5576" s="112" t="s">
        <v>1256</v>
      </c>
      <c r="D5576" s="21">
        <f t="shared" si="174"/>
        <v>0</v>
      </c>
      <c r="E5576" s="24">
        <f t="shared" si="175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1709</v>
      </c>
      <c r="B5577" s="111" t="s">
        <v>1645</v>
      </c>
      <c r="C5577" s="112" t="s">
        <v>1646</v>
      </c>
      <c r="D5577" s="21">
        <f t="shared" si="174"/>
        <v>0</v>
      </c>
      <c r="E5577" s="24">
        <f t="shared" si="175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1709</v>
      </c>
      <c r="B5578" s="111" t="s">
        <v>1257</v>
      </c>
      <c r="C5578" s="112" t="s">
        <v>1258</v>
      </c>
      <c r="D5578" s="21">
        <f t="shared" si="174"/>
        <v>0</v>
      </c>
      <c r="E5578" s="24">
        <f t="shared" si="175"/>
        <v>0</v>
      </c>
      <c r="F5578" s="104"/>
      <c r="G5578" s="104"/>
      <c r="H5578" s="113"/>
      <c r="I5578" s="113"/>
      <c r="J5578" s="106"/>
      <c r="K5578" s="107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1709</v>
      </c>
      <c r="B5579" s="111" t="s">
        <v>1259</v>
      </c>
      <c r="C5579" s="112" t="s">
        <v>1260</v>
      </c>
      <c r="D5579" s="21">
        <f t="shared" si="174"/>
        <v>0</v>
      </c>
      <c r="E5579" s="24">
        <f t="shared" si="175"/>
        <v>0</v>
      </c>
      <c r="F5579" s="104"/>
      <c r="G5579" s="104"/>
      <c r="H5579" s="105"/>
      <c r="I5579" s="105"/>
      <c r="J5579" s="31"/>
      <c r="K5579" s="32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1709</v>
      </c>
      <c r="B5580" s="111" t="s">
        <v>1261</v>
      </c>
      <c r="C5580" s="112" t="s">
        <v>1262</v>
      </c>
      <c r="D5580" s="21">
        <f t="shared" si="174"/>
        <v>0</v>
      </c>
      <c r="E5580" s="24">
        <f t="shared" si="175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1709</v>
      </c>
      <c r="B5581" s="111" t="s">
        <v>1263</v>
      </c>
      <c r="C5581" s="112" t="s">
        <v>1264</v>
      </c>
      <c r="D5581" s="21">
        <f t="shared" si="174"/>
        <v>0</v>
      </c>
      <c r="E5581" s="24">
        <f t="shared" si="175"/>
        <v>0</v>
      </c>
      <c r="F5581" s="104"/>
      <c r="G5581" s="104"/>
      <c r="H5581" s="113"/>
      <c r="I5581" s="113"/>
      <c r="J5581" s="106"/>
      <c r="K5581" s="107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1709</v>
      </c>
      <c r="B5582" s="111" t="s">
        <v>1265</v>
      </c>
      <c r="C5582" s="112" t="s">
        <v>1266</v>
      </c>
      <c r="D5582" s="21">
        <f t="shared" si="174"/>
        <v>0</v>
      </c>
      <c r="E5582" s="24">
        <f t="shared" si="175"/>
        <v>0</v>
      </c>
      <c r="F5582" s="104"/>
      <c r="G5582" s="104"/>
      <c r="H5582" s="105"/>
      <c r="I5582" s="105"/>
      <c r="J5582" s="31"/>
      <c r="K5582" s="32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1709</v>
      </c>
      <c r="B5583" s="111" t="s">
        <v>1267</v>
      </c>
      <c r="C5583" s="112" t="s">
        <v>1268</v>
      </c>
      <c r="D5583" s="21">
        <f t="shared" si="174"/>
        <v>0</v>
      </c>
      <c r="E5583" s="24">
        <f t="shared" si="175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1709</v>
      </c>
      <c r="B5584" s="111" t="s">
        <v>1269</v>
      </c>
      <c r="C5584" s="112" t="s">
        <v>1270</v>
      </c>
      <c r="D5584" s="21">
        <f t="shared" si="174"/>
        <v>0</v>
      </c>
      <c r="E5584" s="24">
        <f t="shared" si="175"/>
        <v>0</v>
      </c>
      <c r="F5584" s="104"/>
      <c r="G5584" s="104"/>
      <c r="H5584" s="113"/>
      <c r="I5584" s="113"/>
      <c r="J5584" s="106"/>
      <c r="K5584" s="107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1709</v>
      </c>
      <c r="B5585" s="111" t="s">
        <v>1271</v>
      </c>
      <c r="C5585" s="112" t="s">
        <v>1272</v>
      </c>
      <c r="D5585" s="21">
        <f t="shared" si="174"/>
        <v>0</v>
      </c>
      <c r="E5585" s="24">
        <f t="shared" si="175"/>
        <v>0</v>
      </c>
      <c r="F5585" s="104"/>
      <c r="G5585" s="104"/>
      <c r="H5585" s="105"/>
      <c r="I5585" s="105"/>
      <c r="J5585" s="31"/>
      <c r="K5585" s="32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1709</v>
      </c>
      <c r="B5586" s="111" t="s">
        <v>1273</v>
      </c>
      <c r="C5586" s="112" t="s">
        <v>1274</v>
      </c>
      <c r="D5586" s="21">
        <f t="shared" si="174"/>
        <v>0</v>
      </c>
      <c r="E5586" s="24">
        <f t="shared" si="175"/>
        <v>0</v>
      </c>
      <c r="F5586" s="104"/>
      <c r="G5586" s="104"/>
      <c r="H5586" s="113"/>
      <c r="I5586" s="113"/>
      <c r="J5586" s="106"/>
      <c r="K5586" s="107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1709</v>
      </c>
      <c r="B5587" s="111" t="s">
        <v>1275</v>
      </c>
      <c r="C5587" s="112" t="s">
        <v>1276</v>
      </c>
      <c r="D5587" s="21">
        <f t="shared" si="174"/>
        <v>0</v>
      </c>
      <c r="E5587" s="24">
        <f t="shared" si="175"/>
        <v>0</v>
      </c>
      <c r="F5587" s="104"/>
      <c r="G5587" s="104"/>
      <c r="H5587" s="105"/>
      <c r="I5587" s="105"/>
      <c r="J5587" s="31"/>
      <c r="K5587" s="32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1709</v>
      </c>
      <c r="B5588" s="111" t="s">
        <v>1277</v>
      </c>
      <c r="C5588" s="112" t="s">
        <v>1278</v>
      </c>
      <c r="D5588" s="21">
        <f t="shared" si="174"/>
        <v>0</v>
      </c>
      <c r="E5588" s="24">
        <f t="shared" si="175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1709</v>
      </c>
      <c r="B5589" s="111" t="s">
        <v>1279</v>
      </c>
      <c r="C5589" s="112" t="s">
        <v>1280</v>
      </c>
      <c r="D5589" s="21">
        <f t="shared" si="174"/>
        <v>0</v>
      </c>
      <c r="E5589" s="24">
        <f t="shared" si="175"/>
        <v>0</v>
      </c>
      <c r="F5589" s="104"/>
      <c r="G5589" s="104"/>
      <c r="H5589" s="113"/>
      <c r="I5589" s="113"/>
      <c r="J5589" s="106"/>
      <c r="K5589" s="107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1709</v>
      </c>
      <c r="B5590" s="111" t="s">
        <v>1647</v>
      </c>
      <c r="C5590" s="112" t="s">
        <v>1648</v>
      </c>
      <c r="D5590" s="21">
        <f t="shared" si="174"/>
        <v>906812.05</v>
      </c>
      <c r="E5590" s="24">
        <f t="shared" si="175"/>
        <v>873824.25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1709</v>
      </c>
      <c r="B5591" s="111" t="s">
        <v>1281</v>
      </c>
      <c r="C5591" s="112" t="s">
        <v>1282</v>
      </c>
      <c r="D5591" s="21">
        <f t="shared" si="174"/>
        <v>6132875.5899999999</v>
      </c>
      <c r="E5591" s="24">
        <f t="shared" si="175"/>
        <v>6014953.25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>
        <v>906812.05</v>
      </c>
      <c r="K5591" s="32">
        <v>873824.25</v>
      </c>
      <c r="L5591" s="113">
        <v>921461.05</v>
      </c>
      <c r="M5591" s="113">
        <v>906812.05</v>
      </c>
      <c r="N5591" s="31">
        <v>962720.5</v>
      </c>
      <c r="O5591" s="32">
        <v>921461.05</v>
      </c>
      <c r="P5591" s="113">
        <v>980317.35</v>
      </c>
      <c r="Q5591" s="113">
        <v>962720.5</v>
      </c>
      <c r="R5591" s="31">
        <v>994042</v>
      </c>
      <c r="S5591" s="32">
        <v>980317.35</v>
      </c>
      <c r="T5591" s="113">
        <v>129495.2</v>
      </c>
      <c r="U5591" s="113">
        <v>994042</v>
      </c>
      <c r="V5591" s="31">
        <v>141279.04000000001</v>
      </c>
      <c r="W5591" s="32">
        <v>129495.2</v>
      </c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1709</v>
      </c>
      <c r="B5592" s="111" t="s">
        <v>1283</v>
      </c>
      <c r="C5592" s="112" t="s">
        <v>1649</v>
      </c>
      <c r="D5592" s="21">
        <f t="shared" si="174"/>
        <v>1889999.87</v>
      </c>
      <c r="E5592" s="24">
        <f t="shared" si="175"/>
        <v>1862590.49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>
        <v>294937.95</v>
      </c>
      <c r="K5592" s="32">
        <v>285306.84999999998</v>
      </c>
      <c r="L5592" s="113">
        <v>304590.90000000002</v>
      </c>
      <c r="M5592" s="113">
        <v>294937.95</v>
      </c>
      <c r="N5592" s="31">
        <v>314592.5</v>
      </c>
      <c r="O5592" s="32">
        <v>304590.90000000002</v>
      </c>
      <c r="P5592" s="113">
        <v>314592.5</v>
      </c>
      <c r="Q5592" s="113">
        <v>314592.5</v>
      </c>
      <c r="R5592" s="31">
        <v>322540.2</v>
      </c>
      <c r="S5592" s="32">
        <v>314592.5</v>
      </c>
      <c r="T5592" s="113">
        <v>27632.240000000002</v>
      </c>
      <c r="U5592" s="113">
        <v>322540.2</v>
      </c>
      <c r="V5592" s="31">
        <v>37040.480000000003</v>
      </c>
      <c r="W5592" s="32">
        <v>27632.240000000002</v>
      </c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1709</v>
      </c>
      <c r="B5593" s="111" t="s">
        <v>1650</v>
      </c>
      <c r="C5593" s="112" t="s">
        <v>1651</v>
      </c>
      <c r="D5593" s="21">
        <f t="shared" si="174"/>
        <v>0</v>
      </c>
      <c r="E5593" s="24">
        <f t="shared" si="175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1709</v>
      </c>
      <c r="B5594" s="111" t="s">
        <v>1652</v>
      </c>
      <c r="C5594" s="112" t="s">
        <v>1653</v>
      </c>
      <c r="D5594" s="21">
        <f t="shared" si="174"/>
        <v>0</v>
      </c>
      <c r="E5594" s="24">
        <f t="shared" si="175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1709</v>
      </c>
      <c r="B5595" s="111" t="s">
        <v>1284</v>
      </c>
      <c r="C5595" s="112" t="s">
        <v>1285</v>
      </c>
      <c r="D5595" s="21">
        <f t="shared" si="174"/>
        <v>0</v>
      </c>
      <c r="E5595" s="24">
        <f t="shared" si="175"/>
        <v>0</v>
      </c>
      <c r="F5595" s="104"/>
      <c r="G5595" s="104"/>
      <c r="H5595" s="105"/>
      <c r="I5595" s="105"/>
      <c r="J5595" s="31"/>
      <c r="K5595" s="32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1709</v>
      </c>
      <c r="B5596" s="111" t="s">
        <v>1286</v>
      </c>
      <c r="C5596" s="112" t="s">
        <v>1287</v>
      </c>
      <c r="D5596" s="21">
        <f t="shared" si="174"/>
        <v>0</v>
      </c>
      <c r="E5596" s="24">
        <f t="shared" si="175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1709</v>
      </c>
      <c r="B5597" s="111" t="s">
        <v>1288</v>
      </c>
      <c r="C5597" s="112" t="s">
        <v>1289</v>
      </c>
      <c r="D5597" s="21">
        <f t="shared" si="174"/>
        <v>0</v>
      </c>
      <c r="E5597" s="24">
        <f t="shared" si="175"/>
        <v>0</v>
      </c>
      <c r="F5597" s="104"/>
      <c r="G5597" s="104"/>
      <c r="H5597" s="113"/>
      <c r="I5597" s="113"/>
      <c r="J5597" s="106"/>
      <c r="K5597" s="107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1709</v>
      </c>
      <c r="B5598" s="111" t="s">
        <v>1290</v>
      </c>
      <c r="C5598" s="112" t="s">
        <v>1291</v>
      </c>
      <c r="D5598" s="21">
        <f t="shared" si="174"/>
        <v>0</v>
      </c>
      <c r="E5598" s="24">
        <f t="shared" si="175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1709</v>
      </c>
      <c r="B5599" s="111" t="s">
        <v>1292</v>
      </c>
      <c r="C5599" s="112" t="s">
        <v>1293</v>
      </c>
      <c r="D5599" s="21">
        <f t="shared" si="174"/>
        <v>0</v>
      </c>
      <c r="E5599" s="24">
        <f t="shared" si="175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1709</v>
      </c>
      <c r="B5600" s="111" t="s">
        <v>1294</v>
      </c>
      <c r="C5600" s="112" t="s">
        <v>1295</v>
      </c>
      <c r="D5600" s="21">
        <f t="shared" si="174"/>
        <v>0</v>
      </c>
      <c r="E5600" s="24">
        <f t="shared" si="175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1709</v>
      </c>
      <c r="B5601" s="111" t="s">
        <v>1296</v>
      </c>
      <c r="C5601" s="112" t="s">
        <v>1297</v>
      </c>
      <c r="D5601" s="21">
        <f t="shared" si="174"/>
        <v>0</v>
      </c>
      <c r="E5601" s="24">
        <f t="shared" si="175"/>
        <v>0</v>
      </c>
      <c r="F5601" s="104"/>
      <c r="G5601" s="104"/>
      <c r="H5601" s="105"/>
      <c r="I5601" s="105"/>
      <c r="J5601" s="31"/>
      <c r="K5601" s="32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1709</v>
      </c>
      <c r="B5602" s="111" t="s">
        <v>1298</v>
      </c>
      <c r="C5602" s="112" t="s">
        <v>1299</v>
      </c>
      <c r="D5602" s="21">
        <f t="shared" si="174"/>
        <v>0</v>
      </c>
      <c r="E5602" s="24">
        <f t="shared" si="175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1709</v>
      </c>
      <c r="B5603" s="111" t="s">
        <v>1300</v>
      </c>
      <c r="C5603" s="112" t="s">
        <v>1301</v>
      </c>
      <c r="D5603" s="21">
        <f t="shared" si="174"/>
        <v>0</v>
      </c>
      <c r="E5603" s="24">
        <f t="shared" si="175"/>
        <v>0</v>
      </c>
      <c r="F5603" s="104"/>
      <c r="G5603" s="104"/>
      <c r="H5603" s="113"/>
      <c r="I5603" s="113"/>
      <c r="J5603" s="106"/>
      <c r="K5603" s="107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1709</v>
      </c>
      <c r="B5604" s="111" t="s">
        <v>1302</v>
      </c>
      <c r="C5604" s="112" t="s">
        <v>1303</v>
      </c>
      <c r="D5604" s="21">
        <f t="shared" si="174"/>
        <v>0</v>
      </c>
      <c r="E5604" s="24">
        <f t="shared" si="175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1709</v>
      </c>
      <c r="B5605" s="111" t="s">
        <v>1304</v>
      </c>
      <c r="C5605" s="112" t="s">
        <v>1305</v>
      </c>
      <c r="D5605" s="21">
        <f t="shared" si="174"/>
        <v>0</v>
      </c>
      <c r="E5605" s="24">
        <f t="shared" si="175"/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1709</v>
      </c>
      <c r="B5606" s="111" t="s">
        <v>1306</v>
      </c>
      <c r="C5606" s="112" t="s">
        <v>1307</v>
      </c>
      <c r="D5606" s="21">
        <f t="shared" si="174"/>
        <v>0</v>
      </c>
      <c r="E5606" s="24">
        <f t="shared" si="17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1709</v>
      </c>
      <c r="B5607" s="111" t="s">
        <v>1308</v>
      </c>
      <c r="C5607" s="112" t="s">
        <v>1309</v>
      </c>
      <c r="D5607" s="21">
        <f t="shared" si="174"/>
        <v>48</v>
      </c>
      <c r="E5607" s="24">
        <f t="shared" si="17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>
        <v>24</v>
      </c>
      <c r="O5607" s="32">
        <v>0</v>
      </c>
      <c r="P5607" s="113">
        <v>0</v>
      </c>
      <c r="Q5607" s="113">
        <v>0</v>
      </c>
      <c r="R5607" s="31">
        <v>24</v>
      </c>
      <c r="S5607" s="32">
        <v>0</v>
      </c>
      <c r="T5607" s="113">
        <v>0</v>
      </c>
      <c r="U5607" s="113">
        <v>0</v>
      </c>
      <c r="V5607" s="31">
        <v>0</v>
      </c>
      <c r="W5607" s="32">
        <v>0</v>
      </c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1709</v>
      </c>
      <c r="B5608" s="111" t="s">
        <v>1310</v>
      </c>
      <c r="C5608" s="112" t="s">
        <v>1311</v>
      </c>
      <c r="D5608" s="21">
        <f t="shared" si="174"/>
        <v>0</v>
      </c>
      <c r="E5608" s="24">
        <f t="shared" si="17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1709</v>
      </c>
      <c r="B5609" s="111" t="s">
        <v>1312</v>
      </c>
      <c r="C5609" s="112" t="s">
        <v>1313</v>
      </c>
      <c r="D5609" s="21">
        <f t="shared" si="174"/>
        <v>0</v>
      </c>
      <c r="E5609" s="24">
        <f t="shared" si="17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1709</v>
      </c>
      <c r="B5610" s="111" t="s">
        <v>1314</v>
      </c>
      <c r="C5610" s="112" t="s">
        <v>1315</v>
      </c>
      <c r="D5610" s="21">
        <f t="shared" si="174"/>
        <v>0</v>
      </c>
      <c r="E5610" s="24">
        <f t="shared" si="175"/>
        <v>0</v>
      </c>
      <c r="F5610" s="104"/>
      <c r="G5610" s="104"/>
      <c r="H5610" s="105"/>
      <c r="I5610" s="105"/>
      <c r="J5610" s="31"/>
      <c r="K5610" s="32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1709</v>
      </c>
      <c r="B5611" s="111" t="s">
        <v>1316</v>
      </c>
      <c r="C5611" s="112" t="s">
        <v>1317</v>
      </c>
      <c r="D5611" s="21">
        <f t="shared" si="174"/>
        <v>0</v>
      </c>
      <c r="E5611" s="24">
        <f t="shared" si="175"/>
        <v>0</v>
      </c>
      <c r="F5611" s="104"/>
      <c r="G5611" s="104"/>
      <c r="H5611" s="113"/>
      <c r="I5611" s="113"/>
      <c r="J5611" s="106"/>
      <c r="K5611" s="107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1709</v>
      </c>
      <c r="B5612" s="111" t="s">
        <v>1318</v>
      </c>
      <c r="C5612" s="112" t="s">
        <v>1319</v>
      </c>
      <c r="D5612" s="21">
        <f t="shared" si="174"/>
        <v>0</v>
      </c>
      <c r="E5612" s="24">
        <f t="shared" si="175"/>
        <v>0</v>
      </c>
      <c r="F5612" s="104"/>
      <c r="G5612" s="104"/>
      <c r="H5612" s="105"/>
      <c r="I5612" s="105"/>
      <c r="J5612" s="31"/>
      <c r="K5612" s="32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1709</v>
      </c>
      <c r="B5613" s="111" t="s">
        <v>1320</v>
      </c>
      <c r="C5613" s="112" t="s">
        <v>1321</v>
      </c>
      <c r="D5613" s="21">
        <f t="shared" si="174"/>
        <v>0</v>
      </c>
      <c r="E5613" s="24">
        <f t="shared" si="17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1709</v>
      </c>
      <c r="B5614" s="111" t="s">
        <v>1322</v>
      </c>
      <c r="C5614" s="112" t="s">
        <v>1323</v>
      </c>
      <c r="D5614" s="21">
        <f t="shared" si="174"/>
        <v>0</v>
      </c>
      <c r="E5614" s="24">
        <f t="shared" si="175"/>
        <v>0</v>
      </c>
      <c r="F5614" s="104"/>
      <c r="G5614" s="104"/>
      <c r="H5614" s="113"/>
      <c r="I5614" s="113"/>
      <c r="J5614" s="106"/>
      <c r="K5614" s="107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1709</v>
      </c>
      <c r="B5615" s="111" t="s">
        <v>1324</v>
      </c>
      <c r="C5615" s="112" t="s">
        <v>1325</v>
      </c>
      <c r="D5615" s="21">
        <f t="shared" si="174"/>
        <v>0</v>
      </c>
      <c r="E5615" s="24">
        <f t="shared" si="175"/>
        <v>0</v>
      </c>
      <c r="F5615" s="104"/>
      <c r="G5615" s="104"/>
      <c r="H5615" s="105"/>
      <c r="I5615" s="105"/>
      <c r="J5615" s="31"/>
      <c r="K5615" s="32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1709</v>
      </c>
      <c r="B5616" s="111" t="s">
        <v>1326</v>
      </c>
      <c r="C5616" s="112" t="s">
        <v>1327</v>
      </c>
      <c r="D5616" s="21">
        <f t="shared" si="174"/>
        <v>0</v>
      </c>
      <c r="E5616" s="24">
        <f t="shared" si="17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1709</v>
      </c>
      <c r="B5617" s="111" t="s">
        <v>1328</v>
      </c>
      <c r="C5617" s="112" t="s">
        <v>1329</v>
      </c>
      <c r="D5617" s="21">
        <f t="shared" si="174"/>
        <v>0</v>
      </c>
      <c r="E5617" s="24">
        <f t="shared" si="17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1709</v>
      </c>
      <c r="B5618" s="111" t="s">
        <v>1330</v>
      </c>
      <c r="C5618" s="112" t="s">
        <v>1654</v>
      </c>
      <c r="D5618" s="21">
        <f t="shared" si="174"/>
        <v>0</v>
      </c>
      <c r="E5618" s="24">
        <f t="shared" si="17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1709</v>
      </c>
      <c r="B5619" s="111" t="s">
        <v>1331</v>
      </c>
      <c r="C5619" s="112" t="s">
        <v>1332</v>
      </c>
      <c r="D5619" s="21">
        <f t="shared" si="174"/>
        <v>0</v>
      </c>
      <c r="E5619" s="24">
        <f t="shared" si="175"/>
        <v>0</v>
      </c>
      <c r="F5619" s="104"/>
      <c r="G5619" s="104"/>
      <c r="H5619" s="113"/>
      <c r="I5619" s="113"/>
      <c r="J5619" s="106"/>
      <c r="K5619" s="107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1709</v>
      </c>
      <c r="B5620" s="111" t="s">
        <v>1333</v>
      </c>
      <c r="C5620" s="112" t="s">
        <v>1334</v>
      </c>
      <c r="D5620" s="21">
        <f t="shared" si="174"/>
        <v>0</v>
      </c>
      <c r="E5620" s="24">
        <f t="shared" si="175"/>
        <v>0</v>
      </c>
      <c r="F5620" s="104"/>
      <c r="G5620" s="104"/>
      <c r="H5620" s="105"/>
      <c r="I5620" s="105"/>
      <c r="J5620" s="31"/>
      <c r="K5620" s="32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1709</v>
      </c>
      <c r="B5621" s="111" t="s">
        <v>1335</v>
      </c>
      <c r="C5621" s="112" t="s">
        <v>1655</v>
      </c>
      <c r="D5621" s="21">
        <f t="shared" si="174"/>
        <v>0</v>
      </c>
      <c r="E5621" s="24">
        <f t="shared" si="175"/>
        <v>0</v>
      </c>
      <c r="F5621" s="104"/>
      <c r="G5621" s="104"/>
      <c r="H5621" s="113"/>
      <c r="I5621" s="113"/>
      <c r="J5621" s="106"/>
      <c r="K5621" s="107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1709</v>
      </c>
      <c r="B5622" s="111" t="s">
        <v>1336</v>
      </c>
      <c r="C5622" s="112" t="s">
        <v>1337</v>
      </c>
      <c r="D5622" s="21">
        <f t="shared" si="174"/>
        <v>0</v>
      </c>
      <c r="E5622" s="24">
        <f t="shared" si="17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1709</v>
      </c>
      <c r="B5623" s="111" t="s">
        <v>1338</v>
      </c>
      <c r="C5623" s="112" t="s">
        <v>1339</v>
      </c>
      <c r="D5623" s="21">
        <f t="shared" si="174"/>
        <v>0</v>
      </c>
      <c r="E5623" s="24">
        <f t="shared" si="175"/>
        <v>0</v>
      </c>
      <c r="F5623" s="104"/>
      <c r="G5623" s="104"/>
      <c r="H5623" s="105"/>
      <c r="I5623" s="105"/>
      <c r="J5623" s="31"/>
      <c r="K5623" s="32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1709</v>
      </c>
      <c r="B5624" s="111" t="s">
        <v>1340</v>
      </c>
      <c r="C5624" s="112" t="s">
        <v>1341</v>
      </c>
      <c r="D5624" s="21">
        <f t="shared" si="174"/>
        <v>0</v>
      </c>
      <c r="E5624" s="24">
        <f t="shared" si="17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1709</v>
      </c>
      <c r="B5625" s="111" t="s">
        <v>1342</v>
      </c>
      <c r="C5625" s="112" t="s">
        <v>1692</v>
      </c>
      <c r="D5625" s="21">
        <f t="shared" si="174"/>
        <v>0</v>
      </c>
      <c r="E5625" s="24">
        <f t="shared" si="175"/>
        <v>0</v>
      </c>
      <c r="F5625" s="104"/>
      <c r="G5625" s="104"/>
      <c r="H5625" s="113"/>
      <c r="I5625" s="113"/>
      <c r="J5625" s="106"/>
      <c r="K5625" s="107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1709</v>
      </c>
      <c r="B5626" s="111" t="s">
        <v>1343</v>
      </c>
      <c r="C5626" s="112" t="s">
        <v>1344</v>
      </c>
      <c r="D5626" s="21">
        <f t="shared" si="174"/>
        <v>0</v>
      </c>
      <c r="E5626" s="24">
        <f t="shared" si="175"/>
        <v>0</v>
      </c>
      <c r="F5626" s="104"/>
      <c r="G5626" s="104"/>
      <c r="H5626" s="105"/>
      <c r="I5626" s="105"/>
      <c r="J5626" s="31"/>
      <c r="K5626" s="32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1709</v>
      </c>
      <c r="B5627" s="111" t="s">
        <v>1345</v>
      </c>
      <c r="C5627" s="112" t="s">
        <v>1346</v>
      </c>
      <c r="D5627" s="21">
        <f t="shared" si="174"/>
        <v>0</v>
      </c>
      <c r="E5627" s="24">
        <f t="shared" si="175"/>
        <v>0</v>
      </c>
      <c r="F5627" s="104"/>
      <c r="G5627" s="104"/>
      <c r="H5627" s="113"/>
      <c r="I5627" s="113"/>
      <c r="J5627" s="106"/>
      <c r="K5627" s="107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1709</v>
      </c>
      <c r="B5628" s="111" t="s">
        <v>1347</v>
      </c>
      <c r="C5628" s="112" t="s">
        <v>1348</v>
      </c>
      <c r="D5628" s="21">
        <f t="shared" si="174"/>
        <v>0</v>
      </c>
      <c r="E5628" s="24">
        <f t="shared" si="17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1709</v>
      </c>
      <c r="B5629" s="111" t="s">
        <v>1349</v>
      </c>
      <c r="C5629" s="112" t="s">
        <v>1350</v>
      </c>
      <c r="D5629" s="21">
        <f t="shared" si="174"/>
        <v>0</v>
      </c>
      <c r="E5629" s="24">
        <f t="shared" si="17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1709</v>
      </c>
      <c r="B5630" s="111" t="s">
        <v>1351</v>
      </c>
      <c r="C5630" s="112" t="s">
        <v>1352</v>
      </c>
      <c r="D5630" s="21">
        <f t="shared" si="174"/>
        <v>0</v>
      </c>
      <c r="E5630" s="24">
        <f t="shared" si="17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1709</v>
      </c>
      <c r="B5631" s="111" t="s">
        <v>1353</v>
      </c>
      <c r="C5631" s="112" t="s">
        <v>1354</v>
      </c>
      <c r="D5631" s="21">
        <f t="shared" si="174"/>
        <v>0</v>
      </c>
      <c r="E5631" s="24">
        <f t="shared" si="17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1709</v>
      </c>
      <c r="B5632" s="111" t="s">
        <v>1355</v>
      </c>
      <c r="C5632" s="112" t="s">
        <v>1656</v>
      </c>
      <c r="D5632" s="21">
        <f t="shared" si="174"/>
        <v>0</v>
      </c>
      <c r="E5632" s="24">
        <f t="shared" si="17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1709</v>
      </c>
      <c r="B5633" s="111" t="s">
        <v>1356</v>
      </c>
      <c r="C5633" s="112" t="s">
        <v>1657</v>
      </c>
      <c r="D5633" s="21">
        <f t="shared" si="174"/>
        <v>0</v>
      </c>
      <c r="E5633" s="24">
        <f t="shared" si="17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1709</v>
      </c>
      <c r="B5634" s="111" t="s">
        <v>1357</v>
      </c>
      <c r="C5634" s="112" t="s">
        <v>1658</v>
      </c>
      <c r="D5634" s="21">
        <f t="shared" si="174"/>
        <v>0</v>
      </c>
      <c r="E5634" s="24">
        <f t="shared" si="175"/>
        <v>0</v>
      </c>
      <c r="F5634" s="104"/>
      <c r="G5634" s="104"/>
      <c r="H5634" s="105"/>
      <c r="I5634" s="105"/>
      <c r="J5634" s="31"/>
      <c r="K5634" s="32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1709</v>
      </c>
      <c r="B5635" s="111" t="s">
        <v>1358</v>
      </c>
      <c r="C5635" s="112" t="s">
        <v>1659</v>
      </c>
      <c r="D5635" s="21">
        <f t="shared" ref="D5635:D5698" si="176">F5635+H5635+J5636+L5635+N5635+P5635+R5635+T5635+V5635+X5635+Z5635+AB5635</f>
        <v>0</v>
      </c>
      <c r="E5635" s="24">
        <f t="shared" ref="E5635:E5698" si="177">G5635+I5635+K5636+M5635+O5635+Q5635+S5635+U5635+W5635+Y5635+AA5635+AC5635</f>
        <v>0</v>
      </c>
      <c r="F5635" s="104"/>
      <c r="G5635" s="104"/>
      <c r="H5635" s="113"/>
      <c r="I5635" s="113"/>
      <c r="J5635" s="106"/>
      <c r="K5635" s="107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1709</v>
      </c>
      <c r="B5636" s="111" t="s">
        <v>1359</v>
      </c>
      <c r="C5636" s="112" t="s">
        <v>1660</v>
      </c>
      <c r="D5636" s="21">
        <f t="shared" si="176"/>
        <v>0</v>
      </c>
      <c r="E5636" s="24">
        <f t="shared" si="177"/>
        <v>0</v>
      </c>
      <c r="F5636" s="104"/>
      <c r="G5636" s="104"/>
      <c r="H5636" s="105"/>
      <c r="I5636" s="105"/>
      <c r="J5636" s="31"/>
      <c r="K5636" s="32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1709</v>
      </c>
      <c r="B5637" s="111" t="s">
        <v>1360</v>
      </c>
      <c r="C5637" s="112" t="s">
        <v>1361</v>
      </c>
      <c r="D5637" s="21">
        <f t="shared" si="176"/>
        <v>812049.7</v>
      </c>
      <c r="E5637" s="24">
        <f t="shared" si="177"/>
        <v>812049.7</v>
      </c>
      <c r="F5637" s="104"/>
      <c r="G5637" s="104"/>
      <c r="H5637" s="113"/>
      <c r="I5637" s="113"/>
      <c r="J5637" s="106"/>
      <c r="K5637" s="107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1710</v>
      </c>
      <c r="B5638" s="111" t="s">
        <v>3</v>
      </c>
      <c r="C5638" s="112" t="s">
        <v>4</v>
      </c>
      <c r="D5638" s="21">
        <f t="shared" si="176"/>
        <v>8176083.2999999998</v>
      </c>
      <c r="E5638" s="24">
        <f t="shared" si="177"/>
        <v>8176083.2999999998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>
        <v>812049.7</v>
      </c>
      <c r="K5638" s="32">
        <v>812049.7</v>
      </c>
      <c r="L5638" s="113">
        <v>747036.4</v>
      </c>
      <c r="M5638" s="113">
        <v>747036.4</v>
      </c>
      <c r="N5638" s="31">
        <v>1131313.8</v>
      </c>
      <c r="O5638" s="32">
        <v>1131313.8</v>
      </c>
      <c r="P5638" s="113">
        <v>1006331.6</v>
      </c>
      <c r="Q5638" s="113">
        <v>1006331.6</v>
      </c>
      <c r="R5638" s="31">
        <v>999563.6</v>
      </c>
      <c r="S5638" s="32">
        <v>999563.6</v>
      </c>
      <c r="T5638" s="113">
        <v>1494209.7</v>
      </c>
      <c r="U5638" s="113">
        <v>1494179.7</v>
      </c>
      <c r="V5638" s="31">
        <v>1068112</v>
      </c>
      <c r="W5638" s="32">
        <v>1068142</v>
      </c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1710</v>
      </c>
      <c r="B5639" s="111" t="s">
        <v>5</v>
      </c>
      <c r="C5639" s="112" t="s">
        <v>6</v>
      </c>
      <c r="D5639" s="21">
        <f t="shared" si="176"/>
        <v>0</v>
      </c>
      <c r="E5639" s="24">
        <f t="shared" si="177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1710</v>
      </c>
      <c r="B5640" s="111" t="s">
        <v>7</v>
      </c>
      <c r="C5640" s="112" t="s">
        <v>8</v>
      </c>
      <c r="D5640" s="21">
        <f t="shared" si="176"/>
        <v>0</v>
      </c>
      <c r="E5640" s="24">
        <f t="shared" si="177"/>
        <v>0</v>
      </c>
      <c r="F5640" s="104"/>
      <c r="G5640" s="104"/>
      <c r="H5640" s="105"/>
      <c r="I5640" s="105"/>
      <c r="J5640" s="31"/>
      <c r="K5640" s="32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1710</v>
      </c>
      <c r="B5641" s="111" t="s">
        <v>9</v>
      </c>
      <c r="C5641" s="112" t="s">
        <v>10</v>
      </c>
      <c r="D5641" s="21">
        <f t="shared" si="176"/>
        <v>0</v>
      </c>
      <c r="E5641" s="24">
        <f t="shared" si="177"/>
        <v>0</v>
      </c>
      <c r="F5641" s="104"/>
      <c r="G5641" s="104"/>
      <c r="H5641" s="113"/>
      <c r="I5641" s="113"/>
      <c r="J5641" s="106"/>
      <c r="K5641" s="107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1710</v>
      </c>
      <c r="B5642" s="111" t="s">
        <v>11</v>
      </c>
      <c r="C5642" s="112" t="s">
        <v>1435</v>
      </c>
      <c r="D5642" s="21">
        <f t="shared" si="176"/>
        <v>0</v>
      </c>
      <c r="E5642" s="24">
        <f t="shared" si="177"/>
        <v>13660.24</v>
      </c>
      <c r="F5642" s="104"/>
      <c r="G5642" s="104"/>
      <c r="H5642" s="105"/>
      <c r="I5642" s="105"/>
      <c r="J5642" s="31"/>
      <c r="K5642" s="32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1710</v>
      </c>
      <c r="B5643" s="111" t="s">
        <v>12</v>
      </c>
      <c r="C5643" s="112" t="s">
        <v>1436</v>
      </c>
      <c r="D5643" s="21">
        <f t="shared" si="176"/>
        <v>102335</v>
      </c>
      <c r="E5643" s="24">
        <f t="shared" si="177"/>
        <v>44559</v>
      </c>
      <c r="F5643" s="104">
        <v>0</v>
      </c>
      <c r="G5643" s="104">
        <v>0</v>
      </c>
      <c r="H5643" s="105">
        <v>24500</v>
      </c>
      <c r="I5643" s="105">
        <v>23834</v>
      </c>
      <c r="J5643" s="106">
        <v>0</v>
      </c>
      <c r="K5643" s="107">
        <v>13660.24</v>
      </c>
      <c r="L5643" s="105">
        <v>0</v>
      </c>
      <c r="M5643" s="105">
        <v>0</v>
      </c>
      <c r="N5643" s="106">
        <v>0</v>
      </c>
      <c r="O5643" s="107">
        <v>0</v>
      </c>
      <c r="P5643" s="105">
        <v>20000</v>
      </c>
      <c r="Q5643" s="105">
        <v>0</v>
      </c>
      <c r="R5643" s="106">
        <v>0</v>
      </c>
      <c r="S5643" s="107">
        <v>7925</v>
      </c>
      <c r="T5643" s="105">
        <v>0</v>
      </c>
      <c r="U5643" s="105">
        <v>12800</v>
      </c>
      <c r="V5643" s="106">
        <v>57835</v>
      </c>
      <c r="W5643" s="107">
        <v>0</v>
      </c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1710</v>
      </c>
      <c r="B5644" s="111" t="s">
        <v>1437</v>
      </c>
      <c r="C5644" s="112" t="s">
        <v>1438</v>
      </c>
      <c r="D5644" s="21">
        <f t="shared" si="176"/>
        <v>0</v>
      </c>
      <c r="E5644" s="24">
        <f t="shared" si="177"/>
        <v>0</v>
      </c>
      <c r="F5644" s="104"/>
      <c r="G5644" s="104"/>
      <c r="H5644" s="113"/>
      <c r="I5644" s="113"/>
      <c r="J5644" s="106"/>
      <c r="K5644" s="107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1710</v>
      </c>
      <c r="B5645" s="111" t="s">
        <v>1439</v>
      </c>
      <c r="C5645" s="112" t="s">
        <v>1440</v>
      </c>
      <c r="D5645" s="21">
        <f t="shared" si="176"/>
        <v>0</v>
      </c>
      <c r="E5645" s="24">
        <f t="shared" si="177"/>
        <v>0</v>
      </c>
      <c r="F5645" s="104"/>
      <c r="G5645" s="104"/>
      <c r="H5645" s="105"/>
      <c r="I5645" s="105"/>
      <c r="J5645" s="31"/>
      <c r="K5645" s="32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1710</v>
      </c>
      <c r="B5646" s="111" t="s">
        <v>13</v>
      </c>
      <c r="C5646" s="112" t="s">
        <v>1441</v>
      </c>
      <c r="D5646" s="21">
        <f t="shared" si="176"/>
        <v>0</v>
      </c>
      <c r="E5646" s="24">
        <f t="shared" si="177"/>
        <v>0</v>
      </c>
      <c r="F5646" s="104"/>
      <c r="G5646" s="104"/>
      <c r="H5646" s="113"/>
      <c r="I5646" s="113"/>
      <c r="J5646" s="106"/>
      <c r="K5646" s="107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1710</v>
      </c>
      <c r="B5647" s="111" t="s">
        <v>14</v>
      </c>
      <c r="C5647" s="112" t="s">
        <v>15</v>
      </c>
      <c r="D5647" s="21">
        <f t="shared" si="176"/>
        <v>0</v>
      </c>
      <c r="E5647" s="24">
        <f t="shared" si="177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1710</v>
      </c>
      <c r="B5648" s="111" t="s">
        <v>16</v>
      </c>
      <c r="C5648" s="112" t="s">
        <v>1442</v>
      </c>
      <c r="D5648" s="21">
        <f t="shared" si="176"/>
        <v>2780040</v>
      </c>
      <c r="E5648" s="24">
        <f t="shared" si="177"/>
        <v>2780040</v>
      </c>
      <c r="F5648" s="104"/>
      <c r="G5648" s="104"/>
      <c r="H5648" s="113"/>
      <c r="I5648" s="113"/>
      <c r="J5648" s="31"/>
      <c r="K5648" s="32"/>
      <c r="L5648" s="113"/>
      <c r="M5648" s="113"/>
      <c r="N5648" s="31">
        <v>1194425</v>
      </c>
      <c r="O5648" s="32">
        <v>1194425</v>
      </c>
      <c r="P5648" s="113"/>
      <c r="Q5648" s="113"/>
      <c r="R5648" s="31"/>
      <c r="S5648" s="32"/>
      <c r="T5648" s="113">
        <v>1490375</v>
      </c>
      <c r="U5648" s="113">
        <v>1490375</v>
      </c>
      <c r="V5648" s="31">
        <v>95240</v>
      </c>
      <c r="W5648" s="32">
        <v>95240</v>
      </c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1710</v>
      </c>
      <c r="B5649" s="111" t="s">
        <v>17</v>
      </c>
      <c r="C5649" s="112" t="s">
        <v>1443</v>
      </c>
      <c r="D5649" s="21">
        <f t="shared" si="176"/>
        <v>0</v>
      </c>
      <c r="E5649" s="24">
        <f t="shared" si="177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1710</v>
      </c>
      <c r="B5650" s="111" t="s">
        <v>18</v>
      </c>
      <c r="C5650" s="112" t="s">
        <v>19</v>
      </c>
      <c r="D5650" s="21">
        <f t="shared" si="176"/>
        <v>0</v>
      </c>
      <c r="E5650" s="24">
        <f t="shared" si="177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1710</v>
      </c>
      <c r="B5651" s="111" t="s">
        <v>20</v>
      </c>
      <c r="C5651" s="112" t="s">
        <v>21</v>
      </c>
      <c r="D5651" s="21">
        <f t="shared" si="176"/>
        <v>0</v>
      </c>
      <c r="E5651" s="24">
        <f t="shared" si="177"/>
        <v>0</v>
      </c>
      <c r="F5651" s="104"/>
      <c r="G5651" s="104"/>
      <c r="H5651" s="105"/>
      <c r="I5651" s="105"/>
      <c r="J5651" s="31"/>
      <c r="K5651" s="32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1710</v>
      </c>
      <c r="B5652" s="111" t="s">
        <v>22</v>
      </c>
      <c r="C5652" s="112" t="s">
        <v>1444</v>
      </c>
      <c r="D5652" s="21">
        <f t="shared" si="176"/>
        <v>0</v>
      </c>
      <c r="E5652" s="24">
        <f t="shared" si="177"/>
        <v>0</v>
      </c>
      <c r="F5652" s="104"/>
      <c r="G5652" s="104"/>
      <c r="H5652" s="113"/>
      <c r="I5652" s="113"/>
      <c r="J5652" s="106"/>
      <c r="K5652" s="107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1710</v>
      </c>
      <c r="B5653" s="111" t="s">
        <v>23</v>
      </c>
      <c r="C5653" s="112" t="s">
        <v>1696</v>
      </c>
      <c r="D5653" s="21">
        <f t="shared" si="176"/>
        <v>0</v>
      </c>
      <c r="E5653" s="24">
        <f t="shared" si="177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1710</v>
      </c>
      <c r="B5654" s="111" t="s">
        <v>24</v>
      </c>
      <c r="C5654" s="112" t="s">
        <v>1445</v>
      </c>
      <c r="D5654" s="21">
        <f t="shared" si="176"/>
        <v>0</v>
      </c>
      <c r="E5654" s="24">
        <f t="shared" si="177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1710</v>
      </c>
      <c r="B5655" s="111" t="s">
        <v>25</v>
      </c>
      <c r="C5655" s="112" t="s">
        <v>26</v>
      </c>
      <c r="D5655" s="21">
        <f t="shared" si="176"/>
        <v>19601549.649999999</v>
      </c>
      <c r="E5655" s="24">
        <f t="shared" si="177"/>
        <v>26670241.649999999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1710</v>
      </c>
      <c r="B5656" s="111" t="s">
        <v>27</v>
      </c>
      <c r="C5656" s="112" t="s">
        <v>1446</v>
      </c>
      <c r="D5656" s="21">
        <f t="shared" si="176"/>
        <v>111902727.34</v>
      </c>
      <c r="E5656" s="24">
        <f t="shared" si="177"/>
        <v>98165691.929999992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>
        <v>19601549.649999999</v>
      </c>
      <c r="K5656" s="32">
        <v>26670241.649999999</v>
      </c>
      <c r="L5656" s="113">
        <v>18495645.690000001</v>
      </c>
      <c r="M5656" s="113">
        <v>16510375.550000001</v>
      </c>
      <c r="N5656" s="31">
        <v>17860652.449999999</v>
      </c>
      <c r="O5656" s="32">
        <v>12259664.949999999</v>
      </c>
      <c r="P5656" s="113">
        <v>8051680.6200000001</v>
      </c>
      <c r="Q5656" s="113">
        <v>11296737.41</v>
      </c>
      <c r="R5656" s="31">
        <v>6794104.5300000003</v>
      </c>
      <c r="S5656" s="32">
        <v>11160851</v>
      </c>
      <c r="T5656" s="113">
        <v>11132460</v>
      </c>
      <c r="U5656" s="113">
        <v>12440434.67</v>
      </c>
      <c r="V5656" s="31">
        <v>6844447.7800000003</v>
      </c>
      <c r="W5656" s="32">
        <v>10758088.16</v>
      </c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1710</v>
      </c>
      <c r="B5657" s="111" t="s">
        <v>28</v>
      </c>
      <c r="C5657" s="112" t="s">
        <v>1447</v>
      </c>
      <c r="D5657" s="21">
        <f t="shared" si="176"/>
        <v>11679964.359999999</v>
      </c>
      <c r="E5657" s="24">
        <f t="shared" si="177"/>
        <v>8670434.2200000007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>
        <v>16460</v>
      </c>
      <c r="K5657" s="32">
        <v>2026427.6</v>
      </c>
      <c r="L5657" s="113">
        <v>15600</v>
      </c>
      <c r="M5657" s="113">
        <v>758570.82</v>
      </c>
      <c r="N5657" s="31">
        <v>3215600</v>
      </c>
      <c r="O5657" s="32">
        <v>134316.91</v>
      </c>
      <c r="P5657" s="113">
        <v>58200</v>
      </c>
      <c r="Q5657" s="113">
        <v>916117.04</v>
      </c>
      <c r="R5657" s="31">
        <v>105600</v>
      </c>
      <c r="S5657" s="32">
        <v>954055.91</v>
      </c>
      <c r="T5657" s="113">
        <v>14000</v>
      </c>
      <c r="U5657" s="113">
        <v>1243664.8600000001</v>
      </c>
      <c r="V5657" s="31">
        <v>6400</v>
      </c>
      <c r="W5657" s="32">
        <v>1192647.52</v>
      </c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1710</v>
      </c>
      <c r="B5658" s="111" t="s">
        <v>29</v>
      </c>
      <c r="C5658" s="112" t="s">
        <v>1448</v>
      </c>
      <c r="D5658" s="21">
        <f t="shared" si="176"/>
        <v>12053409.449999999</v>
      </c>
      <c r="E5658" s="24">
        <f t="shared" si="177"/>
        <v>1232199.83</v>
      </c>
      <c r="F5658" s="104">
        <v>0</v>
      </c>
      <c r="G5658" s="104">
        <v>38340</v>
      </c>
      <c r="H5658" s="113">
        <v>0</v>
      </c>
      <c r="I5658" s="113">
        <v>30700</v>
      </c>
      <c r="J5658" s="31">
        <v>0</v>
      </c>
      <c r="K5658" s="32">
        <v>3200</v>
      </c>
      <c r="L5658" s="113">
        <v>0</v>
      </c>
      <c r="M5658" s="113">
        <v>0</v>
      </c>
      <c r="N5658" s="31">
        <v>245150</v>
      </c>
      <c r="O5658" s="32">
        <v>323300</v>
      </c>
      <c r="P5658" s="113">
        <v>0</v>
      </c>
      <c r="Q5658" s="113">
        <v>81000</v>
      </c>
      <c r="R5658" s="31">
        <v>0</v>
      </c>
      <c r="S5658" s="32">
        <v>0</v>
      </c>
      <c r="T5658" s="113">
        <v>0</v>
      </c>
      <c r="U5658" s="113">
        <v>0</v>
      </c>
      <c r="V5658" s="31">
        <v>10000</v>
      </c>
      <c r="W5658" s="32">
        <v>7000</v>
      </c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1710</v>
      </c>
      <c r="B5659" s="111" t="s">
        <v>30</v>
      </c>
      <c r="C5659" s="112" t="s">
        <v>1449</v>
      </c>
      <c r="D5659" s="21">
        <f t="shared" si="176"/>
        <v>98413.83</v>
      </c>
      <c r="E5659" s="24">
        <f t="shared" si="177"/>
        <v>4997532.5600000005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>
        <v>11798259.449999999</v>
      </c>
      <c r="K5659" s="32">
        <v>751859.83</v>
      </c>
      <c r="L5659" s="113">
        <v>0</v>
      </c>
      <c r="M5659" s="113">
        <v>2780701.73</v>
      </c>
      <c r="N5659" s="31">
        <v>0.01</v>
      </c>
      <c r="O5659" s="32">
        <v>182897.19</v>
      </c>
      <c r="P5659" s="113">
        <v>9311.9</v>
      </c>
      <c r="Q5659" s="113">
        <v>20405.61</v>
      </c>
      <c r="R5659" s="31">
        <v>0</v>
      </c>
      <c r="S5659" s="32">
        <v>792700</v>
      </c>
      <c r="T5659" s="113">
        <v>75600</v>
      </c>
      <c r="U5659" s="113">
        <v>184379.44</v>
      </c>
      <c r="V5659" s="31">
        <v>0</v>
      </c>
      <c r="W5659" s="32">
        <v>513084.11</v>
      </c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1710</v>
      </c>
      <c r="B5660" s="111" t="s">
        <v>31</v>
      </c>
      <c r="C5660" s="112" t="s">
        <v>1661</v>
      </c>
      <c r="D5660" s="21">
        <f t="shared" si="176"/>
        <v>0</v>
      </c>
      <c r="E5660" s="24">
        <f t="shared" si="177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1710</v>
      </c>
      <c r="B5661" s="111" t="s">
        <v>32</v>
      </c>
      <c r="C5661" s="112" t="s">
        <v>33</v>
      </c>
      <c r="D5661" s="21">
        <f t="shared" si="176"/>
        <v>0</v>
      </c>
      <c r="E5661" s="24">
        <f t="shared" si="177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1710</v>
      </c>
      <c r="B5662" s="111" t="s">
        <v>34</v>
      </c>
      <c r="C5662" s="112" t="s">
        <v>35</v>
      </c>
      <c r="D5662" s="21">
        <f t="shared" si="176"/>
        <v>51702</v>
      </c>
      <c r="E5662" s="24">
        <f t="shared" si="177"/>
        <v>86966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1710</v>
      </c>
      <c r="B5663" s="111" t="s">
        <v>36</v>
      </c>
      <c r="C5663" s="112" t="s">
        <v>1450</v>
      </c>
      <c r="D5663" s="21">
        <f t="shared" si="176"/>
        <v>104456</v>
      </c>
      <c r="E5663" s="24">
        <f t="shared" si="177"/>
        <v>274472</v>
      </c>
      <c r="F5663" s="104">
        <v>21600</v>
      </c>
      <c r="G5663" s="104">
        <v>32000</v>
      </c>
      <c r="H5663" s="105">
        <v>30416</v>
      </c>
      <c r="I5663" s="105">
        <v>78296</v>
      </c>
      <c r="J5663" s="31">
        <v>51702</v>
      </c>
      <c r="K5663" s="32">
        <v>86966</v>
      </c>
      <c r="L5663" s="105">
        <v>1250</v>
      </c>
      <c r="M5663" s="105">
        <v>35750</v>
      </c>
      <c r="N5663" s="106">
        <v>1250</v>
      </c>
      <c r="O5663" s="107">
        <v>21850</v>
      </c>
      <c r="P5663" s="113">
        <v>39010</v>
      </c>
      <c r="Q5663" s="113">
        <v>101646</v>
      </c>
      <c r="R5663" s="106">
        <v>0</v>
      </c>
      <c r="S5663" s="107">
        <v>4930</v>
      </c>
      <c r="T5663" s="105">
        <v>0</v>
      </c>
      <c r="U5663" s="105">
        <v>0</v>
      </c>
      <c r="V5663" s="106">
        <v>10930</v>
      </c>
      <c r="W5663" s="107">
        <v>0</v>
      </c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1710</v>
      </c>
      <c r="B5664" s="111" t="s">
        <v>37</v>
      </c>
      <c r="C5664" s="112" t="s">
        <v>1451</v>
      </c>
      <c r="D5664" s="21">
        <f t="shared" si="176"/>
        <v>928800</v>
      </c>
      <c r="E5664" s="24">
        <f t="shared" si="177"/>
        <v>0</v>
      </c>
      <c r="F5664" s="104"/>
      <c r="G5664" s="104"/>
      <c r="H5664" s="113"/>
      <c r="I5664" s="113"/>
      <c r="J5664" s="106"/>
      <c r="K5664" s="107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1710</v>
      </c>
      <c r="B5665" s="111" t="s">
        <v>38</v>
      </c>
      <c r="C5665" s="112" t="s">
        <v>1452</v>
      </c>
      <c r="D5665" s="21">
        <f t="shared" si="176"/>
        <v>6451400</v>
      </c>
      <c r="E5665" s="24">
        <f t="shared" si="177"/>
        <v>2847540</v>
      </c>
      <c r="F5665" s="104">
        <v>0</v>
      </c>
      <c r="G5665" s="104">
        <v>59340</v>
      </c>
      <c r="H5665" s="113">
        <v>930200</v>
      </c>
      <c r="I5665" s="113">
        <v>0</v>
      </c>
      <c r="J5665" s="31">
        <v>928800</v>
      </c>
      <c r="K5665" s="32">
        <v>0</v>
      </c>
      <c r="L5665" s="113">
        <v>933500</v>
      </c>
      <c r="M5665" s="113">
        <v>22400</v>
      </c>
      <c r="N5665" s="31">
        <v>918400</v>
      </c>
      <c r="O5665" s="32">
        <v>1194425</v>
      </c>
      <c r="P5665" s="113">
        <v>913200</v>
      </c>
      <c r="Q5665" s="113">
        <v>81000</v>
      </c>
      <c r="R5665" s="31">
        <v>916800</v>
      </c>
      <c r="S5665" s="32">
        <v>0</v>
      </c>
      <c r="T5665" s="113">
        <v>930600</v>
      </c>
      <c r="U5665" s="113">
        <v>1490375</v>
      </c>
      <c r="V5665" s="31">
        <v>908700</v>
      </c>
      <c r="W5665" s="32">
        <v>0</v>
      </c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1710</v>
      </c>
      <c r="B5666" s="111" t="s">
        <v>39</v>
      </c>
      <c r="C5666" s="112" t="s">
        <v>1453</v>
      </c>
      <c r="D5666" s="21">
        <f t="shared" si="176"/>
        <v>0</v>
      </c>
      <c r="E5666" s="24">
        <f t="shared" si="177"/>
        <v>0</v>
      </c>
      <c r="F5666" s="104"/>
      <c r="G5666" s="104"/>
      <c r="H5666" s="105"/>
      <c r="I5666" s="105"/>
      <c r="J5666" s="31"/>
      <c r="K5666" s="32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1710</v>
      </c>
      <c r="B5667" s="111" t="s">
        <v>40</v>
      </c>
      <c r="C5667" s="112" t="s">
        <v>1454</v>
      </c>
      <c r="D5667" s="21">
        <f t="shared" si="176"/>
        <v>0</v>
      </c>
      <c r="E5667" s="24">
        <f t="shared" si="177"/>
        <v>0</v>
      </c>
      <c r="F5667" s="104"/>
      <c r="G5667" s="104"/>
      <c r="H5667" s="113"/>
      <c r="I5667" s="113"/>
      <c r="J5667" s="106"/>
      <c r="K5667" s="107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1710</v>
      </c>
      <c r="B5668" s="111" t="s">
        <v>1455</v>
      </c>
      <c r="C5668" s="112" t="s">
        <v>56</v>
      </c>
      <c r="D5668" s="21">
        <f t="shared" si="176"/>
        <v>0</v>
      </c>
      <c r="E5668" s="24">
        <f t="shared" si="177"/>
        <v>0</v>
      </c>
      <c r="F5668" s="104"/>
      <c r="G5668" s="104"/>
      <c r="H5668" s="105"/>
      <c r="I5668" s="105"/>
      <c r="J5668" s="31"/>
      <c r="K5668" s="32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1710</v>
      </c>
      <c r="B5669" s="111" t="s">
        <v>1456</v>
      </c>
      <c r="C5669" s="112" t="s">
        <v>58</v>
      </c>
      <c r="D5669" s="21">
        <f t="shared" si="176"/>
        <v>181147</v>
      </c>
      <c r="E5669" s="24">
        <f t="shared" si="177"/>
        <v>95240</v>
      </c>
      <c r="F5669" s="104">
        <v>650</v>
      </c>
      <c r="G5669" s="104">
        <v>0</v>
      </c>
      <c r="H5669" s="113">
        <v>0</v>
      </c>
      <c r="I5669" s="113">
        <v>0</v>
      </c>
      <c r="J5669" s="106">
        <v>0</v>
      </c>
      <c r="K5669" s="107">
        <v>0</v>
      </c>
      <c r="L5669" s="113">
        <v>0</v>
      </c>
      <c r="M5669" s="113">
        <v>0</v>
      </c>
      <c r="N5669" s="31">
        <v>0</v>
      </c>
      <c r="O5669" s="32">
        <v>0</v>
      </c>
      <c r="P5669" s="105">
        <v>117530</v>
      </c>
      <c r="Q5669" s="105">
        <v>0</v>
      </c>
      <c r="R5669" s="31">
        <v>13214</v>
      </c>
      <c r="S5669" s="32">
        <v>0</v>
      </c>
      <c r="T5669" s="113">
        <v>39950</v>
      </c>
      <c r="U5669" s="113">
        <v>0</v>
      </c>
      <c r="V5669" s="31">
        <v>9803</v>
      </c>
      <c r="W5669" s="32">
        <v>95240</v>
      </c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1710</v>
      </c>
      <c r="B5670" s="111" t="s">
        <v>1457</v>
      </c>
      <c r="C5670" s="112" t="s">
        <v>59</v>
      </c>
      <c r="D5670" s="21">
        <f t="shared" si="176"/>
        <v>0</v>
      </c>
      <c r="E5670" s="24">
        <f t="shared" si="177"/>
        <v>0</v>
      </c>
      <c r="F5670" s="104"/>
      <c r="G5670" s="104"/>
      <c r="H5670" s="105"/>
      <c r="I5670" s="105"/>
      <c r="J5670" s="31"/>
      <c r="K5670" s="32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1710</v>
      </c>
      <c r="B5671" s="111" t="s">
        <v>1458</v>
      </c>
      <c r="C5671" s="112" t="s">
        <v>61</v>
      </c>
      <c r="D5671" s="21">
        <f t="shared" si="176"/>
        <v>54200</v>
      </c>
      <c r="E5671" s="24">
        <f t="shared" si="177"/>
        <v>54200</v>
      </c>
      <c r="F5671" s="104"/>
      <c r="G5671" s="104"/>
      <c r="H5671" s="113"/>
      <c r="I5671" s="113"/>
      <c r="J5671" s="106"/>
      <c r="K5671" s="107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1710</v>
      </c>
      <c r="B5672" s="111" t="s">
        <v>1459</v>
      </c>
      <c r="C5672" s="112" t="s">
        <v>1460</v>
      </c>
      <c r="D5672" s="21">
        <f t="shared" si="176"/>
        <v>6504403</v>
      </c>
      <c r="E5672" s="24">
        <f t="shared" si="177"/>
        <v>6488403</v>
      </c>
      <c r="F5672" s="104">
        <v>40050</v>
      </c>
      <c r="G5672" s="104">
        <v>43450</v>
      </c>
      <c r="H5672" s="105">
        <v>57650</v>
      </c>
      <c r="I5672" s="105">
        <v>97700</v>
      </c>
      <c r="J5672" s="31">
        <v>54200</v>
      </c>
      <c r="K5672" s="32">
        <v>54200</v>
      </c>
      <c r="L5672" s="105">
        <v>125450</v>
      </c>
      <c r="M5672" s="105">
        <v>74900</v>
      </c>
      <c r="N5672" s="106">
        <v>89400</v>
      </c>
      <c r="O5672" s="107">
        <v>0</v>
      </c>
      <c r="P5672" s="113">
        <v>32300</v>
      </c>
      <c r="Q5672" s="113">
        <v>65750</v>
      </c>
      <c r="R5672" s="106">
        <v>34150</v>
      </c>
      <c r="S5672" s="107">
        <v>0</v>
      </c>
      <c r="T5672" s="105">
        <v>47200</v>
      </c>
      <c r="U5672" s="105">
        <v>176550</v>
      </c>
      <c r="V5672" s="106">
        <v>48150</v>
      </c>
      <c r="W5672" s="107">
        <v>0</v>
      </c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1710</v>
      </c>
      <c r="B5673" s="111" t="s">
        <v>1461</v>
      </c>
      <c r="C5673" s="112" t="s">
        <v>67</v>
      </c>
      <c r="D5673" s="21">
        <f t="shared" si="176"/>
        <v>50754242</v>
      </c>
      <c r="E5673" s="24">
        <f t="shared" si="177"/>
        <v>50913997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106">
        <v>6030053</v>
      </c>
      <c r="K5673" s="107">
        <v>6030053</v>
      </c>
      <c r="L5673" s="113">
        <v>5527052</v>
      </c>
      <c r="M5673" s="113">
        <v>5527052</v>
      </c>
      <c r="N5673" s="31">
        <v>5886525</v>
      </c>
      <c r="O5673" s="32">
        <v>5886525</v>
      </c>
      <c r="P5673" s="105">
        <v>6707449</v>
      </c>
      <c r="Q5673" s="105">
        <v>6707449</v>
      </c>
      <c r="R5673" s="31">
        <v>5848966</v>
      </c>
      <c r="S5673" s="32">
        <v>5848966</v>
      </c>
      <c r="T5673" s="113">
        <v>5166151</v>
      </c>
      <c r="U5673" s="113">
        <v>5166151</v>
      </c>
      <c r="V5673" s="31">
        <v>6591268</v>
      </c>
      <c r="W5673" s="32">
        <v>6591268</v>
      </c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1710</v>
      </c>
      <c r="B5674" s="111" t="s">
        <v>1462</v>
      </c>
      <c r="C5674" s="112" t="s">
        <v>1463</v>
      </c>
      <c r="D5674" s="21">
        <f t="shared" si="176"/>
        <v>28740377</v>
      </c>
      <c r="E5674" s="24">
        <f t="shared" si="177"/>
        <v>24573666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>
        <v>3275548</v>
      </c>
      <c r="K5674" s="32">
        <v>3435303</v>
      </c>
      <c r="L5674" s="113">
        <v>2878835</v>
      </c>
      <c r="M5674" s="113">
        <v>3820003</v>
      </c>
      <c r="N5674" s="31">
        <v>3462946</v>
      </c>
      <c r="O5674" s="32">
        <v>2764095</v>
      </c>
      <c r="P5674" s="113">
        <v>3668397</v>
      </c>
      <c r="Q5674" s="113">
        <v>2821561</v>
      </c>
      <c r="R5674" s="31">
        <v>3763385</v>
      </c>
      <c r="S5674" s="32">
        <v>3993339</v>
      </c>
      <c r="T5674" s="113">
        <v>4175194</v>
      </c>
      <c r="U5674" s="113">
        <v>3959396</v>
      </c>
      <c r="V5674" s="31">
        <v>3779993</v>
      </c>
      <c r="W5674" s="32">
        <v>3181240</v>
      </c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1710</v>
      </c>
      <c r="B5675" s="111" t="s">
        <v>1464</v>
      </c>
      <c r="C5675" s="112" t="s">
        <v>1465</v>
      </c>
      <c r="D5675" s="21">
        <f t="shared" si="176"/>
        <v>673393</v>
      </c>
      <c r="E5675" s="24">
        <f t="shared" si="177"/>
        <v>673393</v>
      </c>
      <c r="F5675" s="104">
        <v>79290</v>
      </c>
      <c r="G5675" s="104">
        <v>79290</v>
      </c>
      <c r="H5675" s="105">
        <v>70759</v>
      </c>
      <c r="I5675" s="105">
        <v>70759</v>
      </c>
      <c r="J5675" s="31">
        <v>73148</v>
      </c>
      <c r="K5675" s="32">
        <v>73148</v>
      </c>
      <c r="L5675" s="105">
        <v>85192</v>
      </c>
      <c r="M5675" s="105">
        <v>85192</v>
      </c>
      <c r="N5675" s="106">
        <v>90541</v>
      </c>
      <c r="O5675" s="107">
        <v>90541</v>
      </c>
      <c r="P5675" s="113">
        <v>120267</v>
      </c>
      <c r="Q5675" s="113">
        <v>120267</v>
      </c>
      <c r="R5675" s="106">
        <v>62537</v>
      </c>
      <c r="S5675" s="107">
        <v>62537</v>
      </c>
      <c r="T5675" s="105">
        <v>70034</v>
      </c>
      <c r="U5675" s="105">
        <v>70034</v>
      </c>
      <c r="V5675" s="106">
        <v>94773</v>
      </c>
      <c r="W5675" s="107">
        <v>94773</v>
      </c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1710</v>
      </c>
      <c r="B5676" s="111" t="s">
        <v>1466</v>
      </c>
      <c r="C5676" s="112" t="s">
        <v>1467</v>
      </c>
      <c r="D5676" s="21">
        <f t="shared" si="176"/>
        <v>135209</v>
      </c>
      <c r="E5676" s="24">
        <f t="shared" si="177"/>
        <v>86037</v>
      </c>
      <c r="F5676" s="104"/>
      <c r="G5676" s="104"/>
      <c r="H5676" s="113"/>
      <c r="I5676" s="113"/>
      <c r="J5676" s="106"/>
      <c r="K5676" s="107"/>
      <c r="L5676" s="113"/>
      <c r="M5676" s="113"/>
      <c r="N5676" s="31"/>
      <c r="O5676" s="32"/>
      <c r="P5676" s="105">
        <v>24167</v>
      </c>
      <c r="Q5676" s="105">
        <v>0</v>
      </c>
      <c r="R5676" s="31">
        <v>25160</v>
      </c>
      <c r="S5676" s="32">
        <v>0</v>
      </c>
      <c r="T5676" s="113">
        <v>33731</v>
      </c>
      <c r="U5676" s="113">
        <v>40044</v>
      </c>
      <c r="V5676" s="31">
        <v>37905</v>
      </c>
      <c r="W5676" s="32">
        <v>31747</v>
      </c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1710</v>
      </c>
      <c r="B5677" s="111" t="s">
        <v>1468</v>
      </c>
      <c r="C5677" s="112" t="s">
        <v>68</v>
      </c>
      <c r="D5677" s="21">
        <f t="shared" si="176"/>
        <v>2646238.25</v>
      </c>
      <c r="E5677" s="24">
        <f t="shared" si="177"/>
        <v>2643404.25</v>
      </c>
      <c r="F5677" s="104">
        <v>10102</v>
      </c>
      <c r="G5677" s="104">
        <v>10102</v>
      </c>
      <c r="H5677" s="105">
        <v>13469</v>
      </c>
      <c r="I5677" s="105">
        <v>13469</v>
      </c>
      <c r="J5677" s="31">
        <v>14246</v>
      </c>
      <c r="K5677" s="32">
        <v>14246</v>
      </c>
      <c r="L5677" s="105">
        <v>7883</v>
      </c>
      <c r="M5677" s="105">
        <v>7883</v>
      </c>
      <c r="N5677" s="106">
        <v>17654</v>
      </c>
      <c r="O5677" s="107">
        <v>17654</v>
      </c>
      <c r="P5677" s="113">
        <v>12359</v>
      </c>
      <c r="Q5677" s="113">
        <v>12359</v>
      </c>
      <c r="R5677" s="106">
        <v>484823</v>
      </c>
      <c r="S5677" s="107">
        <v>484823</v>
      </c>
      <c r="T5677" s="105">
        <v>695267</v>
      </c>
      <c r="U5677" s="105">
        <v>695267</v>
      </c>
      <c r="V5677" s="106">
        <v>1251536</v>
      </c>
      <c r="W5677" s="107">
        <v>1251536</v>
      </c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1710</v>
      </c>
      <c r="B5678" s="111" t="s">
        <v>1469</v>
      </c>
      <c r="C5678" s="112" t="s">
        <v>1470</v>
      </c>
      <c r="D5678" s="21">
        <f t="shared" si="176"/>
        <v>1892954.2000000002</v>
      </c>
      <c r="E5678" s="24">
        <f t="shared" si="177"/>
        <v>1711323.75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106">
        <v>153145.25</v>
      </c>
      <c r="K5678" s="107">
        <v>150311.25</v>
      </c>
      <c r="L5678" s="113">
        <v>240087.5</v>
      </c>
      <c r="M5678" s="113">
        <v>249226.5</v>
      </c>
      <c r="N5678" s="31">
        <v>224745.25</v>
      </c>
      <c r="O5678" s="32">
        <v>216281.25</v>
      </c>
      <c r="P5678" s="105">
        <v>129294.5</v>
      </c>
      <c r="Q5678" s="105">
        <v>114303.5</v>
      </c>
      <c r="R5678" s="31">
        <v>285836</v>
      </c>
      <c r="S5678" s="32">
        <v>272064</v>
      </c>
      <c r="T5678" s="113">
        <v>492120.25</v>
      </c>
      <c r="U5678" s="113">
        <v>477639.25</v>
      </c>
      <c r="V5678" s="31">
        <v>263318.84999999998</v>
      </c>
      <c r="W5678" s="32">
        <v>134004.4</v>
      </c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1710</v>
      </c>
      <c r="B5679" s="111" t="s">
        <v>1471</v>
      </c>
      <c r="C5679" s="112" t="s">
        <v>1472</v>
      </c>
      <c r="D5679" s="21">
        <f t="shared" si="176"/>
        <v>1251796.6000000001</v>
      </c>
      <c r="E5679" s="24">
        <f t="shared" si="177"/>
        <v>1019915.6</v>
      </c>
      <c r="F5679" s="104">
        <v>0</v>
      </c>
      <c r="G5679" s="104">
        <v>0</v>
      </c>
      <c r="H5679" s="105">
        <v>39482.6</v>
      </c>
      <c r="I5679" s="105">
        <v>39482.6</v>
      </c>
      <c r="J5679" s="31">
        <v>31226.6</v>
      </c>
      <c r="K5679" s="32">
        <v>34703.599999999999</v>
      </c>
      <c r="L5679" s="105">
        <v>29505</v>
      </c>
      <c r="M5679" s="105">
        <v>29505</v>
      </c>
      <c r="N5679" s="106">
        <v>181938</v>
      </c>
      <c r="O5679" s="107">
        <v>22494</v>
      </c>
      <c r="P5679" s="113">
        <v>186509</v>
      </c>
      <c r="Q5679" s="113">
        <v>63913</v>
      </c>
      <c r="R5679" s="106">
        <v>161689</v>
      </c>
      <c r="S5679" s="107">
        <v>177622</v>
      </c>
      <c r="T5679" s="105">
        <v>264271</v>
      </c>
      <c r="U5679" s="105">
        <v>178083</v>
      </c>
      <c r="V5679" s="106">
        <v>388402</v>
      </c>
      <c r="W5679" s="107">
        <v>508816</v>
      </c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1710</v>
      </c>
      <c r="B5680" s="111" t="s">
        <v>1473</v>
      </c>
      <c r="C5680" s="112" t="s">
        <v>1474</v>
      </c>
      <c r="D5680" s="21">
        <f t="shared" si="176"/>
        <v>0</v>
      </c>
      <c r="E5680" s="24">
        <f t="shared" si="177"/>
        <v>0</v>
      </c>
      <c r="F5680" s="104"/>
      <c r="G5680" s="104"/>
      <c r="H5680" s="113"/>
      <c r="I5680" s="113"/>
      <c r="J5680" s="106"/>
      <c r="K5680" s="107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1710</v>
      </c>
      <c r="B5681" s="111" t="s">
        <v>1475</v>
      </c>
      <c r="C5681" s="112" t="s">
        <v>1476</v>
      </c>
      <c r="D5681" s="21">
        <f t="shared" si="176"/>
        <v>244800</v>
      </c>
      <c r="E5681" s="24">
        <f t="shared" si="177"/>
        <v>244800</v>
      </c>
      <c r="F5681" s="104"/>
      <c r="G5681" s="104"/>
      <c r="H5681" s="105"/>
      <c r="I5681" s="105"/>
      <c r="J5681" s="31"/>
      <c r="K5681" s="32"/>
      <c r="L5681" s="105"/>
      <c r="M5681" s="105"/>
      <c r="N5681" s="106"/>
      <c r="O5681" s="107"/>
      <c r="P5681" s="113"/>
      <c r="Q5681" s="113"/>
      <c r="R5681" s="106"/>
      <c r="S5681" s="107"/>
      <c r="T5681" s="105">
        <v>147200</v>
      </c>
      <c r="U5681" s="105">
        <v>147200</v>
      </c>
      <c r="V5681" s="106">
        <v>97600</v>
      </c>
      <c r="W5681" s="107">
        <v>97600</v>
      </c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1710</v>
      </c>
      <c r="B5682" s="111" t="s">
        <v>1477</v>
      </c>
      <c r="C5682" s="112" t="s">
        <v>1478</v>
      </c>
      <c r="D5682" s="21">
        <f t="shared" si="176"/>
        <v>596394.25</v>
      </c>
      <c r="E5682" s="24">
        <f t="shared" si="177"/>
        <v>339404.25</v>
      </c>
      <c r="F5682" s="104"/>
      <c r="G5682" s="104"/>
      <c r="H5682" s="113"/>
      <c r="I5682" s="113"/>
      <c r="J5682" s="106"/>
      <c r="K5682" s="107"/>
      <c r="L5682" s="113"/>
      <c r="M5682" s="113"/>
      <c r="N5682" s="31"/>
      <c r="O5682" s="32"/>
      <c r="P5682" s="105"/>
      <c r="Q5682" s="105"/>
      <c r="R5682" s="31"/>
      <c r="S5682" s="32"/>
      <c r="T5682" s="113">
        <v>142881.25</v>
      </c>
      <c r="U5682" s="113">
        <v>142881.25</v>
      </c>
      <c r="V5682" s="31">
        <v>196523</v>
      </c>
      <c r="W5682" s="32">
        <v>196523</v>
      </c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1710</v>
      </c>
      <c r="B5683" s="111" t="s">
        <v>1479</v>
      </c>
      <c r="C5683" s="112" t="s">
        <v>1480</v>
      </c>
      <c r="D5683" s="21">
        <f t="shared" si="176"/>
        <v>2478862</v>
      </c>
      <c r="E5683" s="24">
        <f t="shared" si="177"/>
        <v>3008538.65</v>
      </c>
      <c r="F5683" s="104">
        <v>230211</v>
      </c>
      <c r="G5683" s="104">
        <v>0</v>
      </c>
      <c r="H5683" s="113">
        <v>261042</v>
      </c>
      <c r="I5683" s="113">
        <v>0</v>
      </c>
      <c r="J5683" s="31">
        <v>256990</v>
      </c>
      <c r="K5683" s="32">
        <v>0</v>
      </c>
      <c r="L5683" s="113">
        <v>536688</v>
      </c>
      <c r="M5683" s="113">
        <v>273209.40000000002</v>
      </c>
      <c r="N5683" s="31">
        <v>236349</v>
      </c>
      <c r="O5683" s="32">
        <v>0</v>
      </c>
      <c r="P5683" s="113">
        <v>316001</v>
      </c>
      <c r="Q5683" s="113">
        <v>1294352.08</v>
      </c>
      <c r="R5683" s="31">
        <v>289099</v>
      </c>
      <c r="S5683" s="32">
        <v>952604.3</v>
      </c>
      <c r="T5683" s="113">
        <v>256072</v>
      </c>
      <c r="U5683" s="113">
        <v>170634.3</v>
      </c>
      <c r="V5683" s="31">
        <v>237127</v>
      </c>
      <c r="W5683" s="32">
        <v>317738.57</v>
      </c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1710</v>
      </c>
      <c r="B5684" s="111" t="s">
        <v>1481</v>
      </c>
      <c r="C5684" s="112" t="s">
        <v>1482</v>
      </c>
      <c r="D5684" s="21">
        <f t="shared" si="176"/>
        <v>739271</v>
      </c>
      <c r="E5684" s="24">
        <f t="shared" si="177"/>
        <v>1051371.5</v>
      </c>
      <c r="F5684" s="104">
        <v>68891</v>
      </c>
      <c r="G5684" s="104">
        <v>0</v>
      </c>
      <c r="H5684" s="105">
        <v>74267</v>
      </c>
      <c r="I5684" s="105">
        <v>0</v>
      </c>
      <c r="J5684" s="31">
        <v>116273</v>
      </c>
      <c r="K5684" s="32">
        <v>0</v>
      </c>
      <c r="L5684" s="105">
        <v>92848</v>
      </c>
      <c r="M5684" s="105">
        <v>0</v>
      </c>
      <c r="N5684" s="106">
        <v>75864</v>
      </c>
      <c r="O5684" s="107">
        <v>0</v>
      </c>
      <c r="P5684" s="113">
        <v>111465</v>
      </c>
      <c r="Q5684" s="113">
        <v>624246.24</v>
      </c>
      <c r="R5684" s="106">
        <v>125153</v>
      </c>
      <c r="S5684" s="107">
        <v>333461.42</v>
      </c>
      <c r="T5684" s="105">
        <v>119577</v>
      </c>
      <c r="U5684" s="105">
        <v>73580.42</v>
      </c>
      <c r="V5684" s="106">
        <v>71206</v>
      </c>
      <c r="W5684" s="107">
        <v>20083.419999999998</v>
      </c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1710</v>
      </c>
      <c r="B5685" s="111" t="s">
        <v>1483</v>
      </c>
      <c r="C5685" s="112" t="s">
        <v>1484</v>
      </c>
      <c r="D5685" s="21">
        <f t="shared" si="176"/>
        <v>1285</v>
      </c>
      <c r="E5685" s="24">
        <f t="shared" si="177"/>
        <v>0</v>
      </c>
      <c r="F5685" s="104"/>
      <c r="G5685" s="104"/>
      <c r="H5685" s="113"/>
      <c r="I5685" s="113"/>
      <c r="J5685" s="106"/>
      <c r="K5685" s="107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1710</v>
      </c>
      <c r="B5686" s="111" t="s">
        <v>1485</v>
      </c>
      <c r="C5686" s="112" t="s">
        <v>1486</v>
      </c>
      <c r="D5686" s="21">
        <f t="shared" si="176"/>
        <v>154267</v>
      </c>
      <c r="E5686" s="24">
        <f t="shared" si="177"/>
        <v>109402</v>
      </c>
      <c r="F5686" s="104">
        <v>3625</v>
      </c>
      <c r="G5686" s="104">
        <v>4902</v>
      </c>
      <c r="H5686" s="105">
        <v>27828</v>
      </c>
      <c r="I5686" s="105">
        <v>0</v>
      </c>
      <c r="J5686" s="31">
        <v>1285</v>
      </c>
      <c r="K5686" s="32">
        <v>0</v>
      </c>
      <c r="L5686" s="105">
        <v>15077</v>
      </c>
      <c r="M5686" s="105">
        <v>23225</v>
      </c>
      <c r="N5686" s="106">
        <v>16597</v>
      </c>
      <c r="O5686" s="107">
        <v>0</v>
      </c>
      <c r="P5686" s="113">
        <v>7124</v>
      </c>
      <c r="Q5686" s="113">
        <v>0</v>
      </c>
      <c r="R5686" s="106">
        <v>43991</v>
      </c>
      <c r="S5686" s="107">
        <v>4587</v>
      </c>
      <c r="T5686" s="105">
        <v>0</v>
      </c>
      <c r="U5686" s="105">
        <v>40087</v>
      </c>
      <c r="V5686" s="106">
        <v>22362</v>
      </c>
      <c r="W5686" s="107">
        <v>24235</v>
      </c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1710</v>
      </c>
      <c r="B5687" s="111" t="s">
        <v>1487</v>
      </c>
      <c r="C5687" s="112" t="s">
        <v>1488</v>
      </c>
      <c r="D5687" s="21">
        <f t="shared" si="176"/>
        <v>239850</v>
      </c>
      <c r="E5687" s="24">
        <f t="shared" si="177"/>
        <v>175110</v>
      </c>
      <c r="F5687" s="104">
        <v>7550</v>
      </c>
      <c r="G5687" s="104">
        <v>4340</v>
      </c>
      <c r="H5687" s="105">
        <v>10712</v>
      </c>
      <c r="I5687" s="105">
        <v>9140</v>
      </c>
      <c r="J5687" s="106">
        <v>17663</v>
      </c>
      <c r="K5687" s="107">
        <v>12366</v>
      </c>
      <c r="L5687" s="105">
        <v>4008</v>
      </c>
      <c r="M5687" s="105">
        <v>117025</v>
      </c>
      <c r="N5687" s="106">
        <v>16240</v>
      </c>
      <c r="O5687" s="107">
        <v>0</v>
      </c>
      <c r="P5687" s="105">
        <v>113426</v>
      </c>
      <c r="Q5687" s="105">
        <v>12540</v>
      </c>
      <c r="R5687" s="106">
        <v>12737</v>
      </c>
      <c r="S5687" s="107">
        <v>11860</v>
      </c>
      <c r="T5687" s="105">
        <v>42515</v>
      </c>
      <c r="U5687" s="105">
        <v>5705</v>
      </c>
      <c r="V5687" s="106">
        <v>32662</v>
      </c>
      <c r="W5687" s="107">
        <v>14500</v>
      </c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1710</v>
      </c>
      <c r="B5688" s="111" t="s">
        <v>1489</v>
      </c>
      <c r="C5688" s="112" t="s">
        <v>70</v>
      </c>
      <c r="D5688" s="21">
        <f t="shared" si="176"/>
        <v>0</v>
      </c>
      <c r="E5688" s="24">
        <f t="shared" si="177"/>
        <v>0</v>
      </c>
      <c r="F5688" s="104"/>
      <c r="G5688" s="104"/>
      <c r="H5688" s="113"/>
      <c r="I5688" s="113"/>
      <c r="J5688" s="106"/>
      <c r="K5688" s="107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1710</v>
      </c>
      <c r="B5689" s="111" t="s">
        <v>1490</v>
      </c>
      <c r="C5689" s="112" t="s">
        <v>1491</v>
      </c>
      <c r="D5689" s="21">
        <f t="shared" si="176"/>
        <v>0</v>
      </c>
      <c r="E5689" s="24">
        <f t="shared" si="177"/>
        <v>0</v>
      </c>
      <c r="F5689" s="104"/>
      <c r="G5689" s="104"/>
      <c r="H5689" s="105"/>
      <c r="I5689" s="105"/>
      <c r="J5689" s="31"/>
      <c r="K5689" s="32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1710</v>
      </c>
      <c r="B5690" s="111" t="s">
        <v>1492</v>
      </c>
      <c r="C5690" s="112" t="s">
        <v>1493</v>
      </c>
      <c r="D5690" s="21">
        <f t="shared" si="176"/>
        <v>1330090.5</v>
      </c>
      <c r="E5690" s="24">
        <f t="shared" si="177"/>
        <v>1411667.25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1710</v>
      </c>
      <c r="B5691" s="111" t="s">
        <v>1494</v>
      </c>
      <c r="C5691" s="112" t="s">
        <v>71</v>
      </c>
      <c r="D5691" s="21">
        <f t="shared" si="176"/>
        <v>10368489.25</v>
      </c>
      <c r="E5691" s="24">
        <f t="shared" si="177"/>
        <v>8760741.75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106">
        <v>1330090.5</v>
      </c>
      <c r="K5691" s="107">
        <v>1411667.25</v>
      </c>
      <c r="L5691" s="113">
        <v>1246518.25</v>
      </c>
      <c r="M5691" s="113">
        <v>445355.55</v>
      </c>
      <c r="N5691" s="31">
        <v>1209644</v>
      </c>
      <c r="O5691" s="32">
        <v>1904340.1</v>
      </c>
      <c r="P5691" s="105">
        <v>1367127</v>
      </c>
      <c r="Q5691" s="105">
        <v>743267.85</v>
      </c>
      <c r="R5691" s="31">
        <v>1177211</v>
      </c>
      <c r="S5691" s="32">
        <v>1978384</v>
      </c>
      <c r="T5691" s="113">
        <v>1163571</v>
      </c>
      <c r="U5691" s="113">
        <v>1280935.1499999999</v>
      </c>
      <c r="V5691" s="31">
        <v>1222012</v>
      </c>
      <c r="W5691" s="32">
        <v>3954.75</v>
      </c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1710</v>
      </c>
      <c r="B5692" s="111" t="s">
        <v>1495</v>
      </c>
      <c r="C5692" s="112" t="s">
        <v>1496</v>
      </c>
      <c r="D5692" s="21">
        <f t="shared" si="176"/>
        <v>2935858</v>
      </c>
      <c r="E5692" s="24">
        <f t="shared" si="177"/>
        <v>2910904.23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31">
        <v>397828</v>
      </c>
      <c r="K5692" s="32">
        <v>282424.34999999998</v>
      </c>
      <c r="L5692" s="105">
        <v>380827</v>
      </c>
      <c r="M5692" s="105">
        <v>758171.52</v>
      </c>
      <c r="N5692" s="106">
        <v>346847</v>
      </c>
      <c r="O5692" s="107">
        <v>0</v>
      </c>
      <c r="P5692" s="113">
        <v>410366</v>
      </c>
      <c r="Q5692" s="113">
        <v>77089.72</v>
      </c>
      <c r="R5692" s="106">
        <v>367154</v>
      </c>
      <c r="S5692" s="107">
        <v>132615.48000000001</v>
      </c>
      <c r="T5692" s="105">
        <v>375716</v>
      </c>
      <c r="U5692" s="105">
        <v>709361.24</v>
      </c>
      <c r="V5692" s="106">
        <v>294359</v>
      </c>
      <c r="W5692" s="107">
        <v>743629.41</v>
      </c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1710</v>
      </c>
      <c r="B5693" s="111" t="s">
        <v>1497</v>
      </c>
      <c r="C5693" s="112" t="s">
        <v>1498</v>
      </c>
      <c r="D5693" s="21">
        <f t="shared" si="176"/>
        <v>122653</v>
      </c>
      <c r="E5693" s="24">
        <f t="shared" si="177"/>
        <v>122653</v>
      </c>
      <c r="F5693" s="104">
        <v>16148</v>
      </c>
      <c r="G5693" s="104">
        <v>16148</v>
      </c>
      <c r="H5693" s="113">
        <v>7384</v>
      </c>
      <c r="I5693" s="113">
        <v>7384</v>
      </c>
      <c r="J5693" s="106">
        <v>9572</v>
      </c>
      <c r="K5693" s="107">
        <v>9572</v>
      </c>
      <c r="L5693" s="113">
        <v>8822</v>
      </c>
      <c r="M5693" s="113">
        <v>8822</v>
      </c>
      <c r="N5693" s="31">
        <v>22250</v>
      </c>
      <c r="O5693" s="32">
        <v>22250</v>
      </c>
      <c r="P5693" s="105">
        <v>22748</v>
      </c>
      <c r="Q5693" s="105">
        <v>22748</v>
      </c>
      <c r="R5693" s="31">
        <v>16727</v>
      </c>
      <c r="S5693" s="32">
        <v>16727</v>
      </c>
      <c r="T5693" s="113">
        <v>6079</v>
      </c>
      <c r="U5693" s="113">
        <v>6079</v>
      </c>
      <c r="V5693" s="31">
        <v>11907</v>
      </c>
      <c r="W5693" s="32">
        <v>11907</v>
      </c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1710</v>
      </c>
      <c r="B5694" s="111" t="s">
        <v>1499</v>
      </c>
      <c r="C5694" s="112" t="s">
        <v>1500</v>
      </c>
      <c r="D5694" s="21">
        <f t="shared" si="176"/>
        <v>146512</v>
      </c>
      <c r="E5694" s="24">
        <f t="shared" si="177"/>
        <v>146512</v>
      </c>
      <c r="F5694" s="104">
        <v>3605</v>
      </c>
      <c r="G5694" s="104">
        <v>3605</v>
      </c>
      <c r="H5694" s="113"/>
      <c r="I5694" s="113"/>
      <c r="J5694" s="31">
        <v>10588</v>
      </c>
      <c r="K5694" s="32">
        <v>10588</v>
      </c>
      <c r="L5694" s="113"/>
      <c r="M5694" s="113"/>
      <c r="N5694" s="31">
        <v>3681</v>
      </c>
      <c r="O5694" s="32">
        <v>3681</v>
      </c>
      <c r="P5694" s="113">
        <v>12881</v>
      </c>
      <c r="Q5694" s="113">
        <v>12881</v>
      </c>
      <c r="R5694" s="31">
        <v>28707</v>
      </c>
      <c r="S5694" s="32">
        <v>28707</v>
      </c>
      <c r="T5694" s="113">
        <v>17709</v>
      </c>
      <c r="U5694" s="113">
        <v>17709</v>
      </c>
      <c r="V5694" s="31">
        <v>79929</v>
      </c>
      <c r="W5694" s="32">
        <v>79929</v>
      </c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1710</v>
      </c>
      <c r="B5695" s="111" t="s">
        <v>1501</v>
      </c>
      <c r="C5695" s="112" t="s">
        <v>1502</v>
      </c>
      <c r="D5695" s="21">
        <f t="shared" si="176"/>
        <v>0</v>
      </c>
      <c r="E5695" s="24">
        <f t="shared" si="17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1710</v>
      </c>
      <c r="B5696" s="111" t="s">
        <v>1503</v>
      </c>
      <c r="C5696" s="112" t="s">
        <v>1504</v>
      </c>
      <c r="D5696" s="21">
        <f t="shared" si="176"/>
        <v>0</v>
      </c>
      <c r="E5696" s="24">
        <f t="shared" si="17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1710</v>
      </c>
      <c r="B5697" s="111" t="s">
        <v>1505</v>
      </c>
      <c r="C5697" s="112" t="s">
        <v>1662</v>
      </c>
      <c r="D5697" s="21">
        <f t="shared" si="176"/>
        <v>0</v>
      </c>
      <c r="E5697" s="24">
        <f t="shared" si="17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1710</v>
      </c>
      <c r="B5698" s="111" t="s">
        <v>1506</v>
      </c>
      <c r="C5698" s="112" t="s">
        <v>1507</v>
      </c>
      <c r="D5698" s="21">
        <f t="shared" si="176"/>
        <v>2989</v>
      </c>
      <c r="E5698" s="24">
        <f t="shared" si="177"/>
        <v>2989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1710</v>
      </c>
      <c r="B5699" s="111" t="s">
        <v>1508</v>
      </c>
      <c r="C5699" s="112" t="s">
        <v>1509</v>
      </c>
      <c r="D5699" s="21">
        <f t="shared" ref="D5699:D5762" si="178">F5699+H5699+J5700+L5699+N5699+P5699+R5699+T5699+V5699+X5699+Z5699+AB5699</f>
        <v>27328</v>
      </c>
      <c r="E5699" s="24">
        <f t="shared" ref="E5699:E5762" si="179">G5699+I5699+K5700+M5699+O5699+Q5699+S5699+U5699+W5699+Y5699+AA5699+AC5699</f>
        <v>27328</v>
      </c>
      <c r="F5699" s="104">
        <v>2847</v>
      </c>
      <c r="G5699" s="104">
        <v>2847</v>
      </c>
      <c r="H5699" s="113">
        <v>466</v>
      </c>
      <c r="I5699" s="113">
        <v>466</v>
      </c>
      <c r="J5699" s="31">
        <v>2989</v>
      </c>
      <c r="K5699" s="32">
        <v>2989</v>
      </c>
      <c r="L5699" s="113">
        <v>1758</v>
      </c>
      <c r="M5699" s="113">
        <v>1758</v>
      </c>
      <c r="N5699" s="31">
        <v>10887</v>
      </c>
      <c r="O5699" s="32">
        <v>10887</v>
      </c>
      <c r="P5699" s="113">
        <v>3337</v>
      </c>
      <c r="Q5699" s="113">
        <v>3337</v>
      </c>
      <c r="R5699" s="31">
        <v>3317</v>
      </c>
      <c r="S5699" s="32">
        <v>3317</v>
      </c>
      <c r="T5699" s="113">
        <v>2775</v>
      </c>
      <c r="U5699" s="113">
        <v>2775</v>
      </c>
      <c r="V5699" s="31">
        <v>1941</v>
      </c>
      <c r="W5699" s="32">
        <v>1941</v>
      </c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1710</v>
      </c>
      <c r="B5700" s="111" t="s">
        <v>1510</v>
      </c>
      <c r="C5700" s="112" t="s">
        <v>1511</v>
      </c>
      <c r="D5700" s="21">
        <f t="shared" si="178"/>
        <v>0</v>
      </c>
      <c r="E5700" s="24">
        <f t="shared" si="179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1710</v>
      </c>
      <c r="B5701" s="111" t="s">
        <v>1512</v>
      </c>
      <c r="C5701" s="112" t="s">
        <v>1513</v>
      </c>
      <c r="D5701" s="21">
        <f t="shared" si="178"/>
        <v>9036</v>
      </c>
      <c r="E5701" s="24">
        <f t="shared" si="179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1710</v>
      </c>
      <c r="B5702" s="111" t="s">
        <v>1514</v>
      </c>
      <c r="C5702" s="112" t="s">
        <v>1515</v>
      </c>
      <c r="D5702" s="21">
        <f t="shared" si="178"/>
        <v>29100</v>
      </c>
      <c r="E5702" s="24">
        <f t="shared" si="179"/>
        <v>8763</v>
      </c>
      <c r="F5702" s="104">
        <v>0</v>
      </c>
      <c r="G5702" s="104">
        <v>0</v>
      </c>
      <c r="H5702" s="105">
        <v>0</v>
      </c>
      <c r="I5702" s="105">
        <v>0</v>
      </c>
      <c r="J5702" s="31">
        <v>9036</v>
      </c>
      <c r="K5702" s="32">
        <v>0</v>
      </c>
      <c r="L5702" s="105">
        <v>5920</v>
      </c>
      <c r="M5702" s="105">
        <v>0</v>
      </c>
      <c r="N5702" s="106">
        <v>0</v>
      </c>
      <c r="O5702" s="107">
        <v>0</v>
      </c>
      <c r="P5702" s="113">
        <v>8763</v>
      </c>
      <c r="Q5702" s="113">
        <v>0</v>
      </c>
      <c r="R5702" s="106">
        <v>0</v>
      </c>
      <c r="S5702" s="107">
        <v>0</v>
      </c>
      <c r="T5702" s="105">
        <v>9865</v>
      </c>
      <c r="U5702" s="105">
        <v>0</v>
      </c>
      <c r="V5702" s="106">
        <v>4552</v>
      </c>
      <c r="W5702" s="107">
        <v>8763</v>
      </c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1710</v>
      </c>
      <c r="B5703" s="111" t="s">
        <v>1516</v>
      </c>
      <c r="C5703" s="112" t="s">
        <v>57</v>
      </c>
      <c r="D5703" s="21">
        <f t="shared" si="178"/>
        <v>36140</v>
      </c>
      <c r="E5703" s="24">
        <f t="shared" si="179"/>
        <v>0</v>
      </c>
      <c r="F5703" s="104"/>
      <c r="G5703" s="104"/>
      <c r="H5703" s="113"/>
      <c r="I5703" s="113"/>
      <c r="J5703" s="106"/>
      <c r="K5703" s="107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1710</v>
      </c>
      <c r="B5704" s="111" t="s">
        <v>1517</v>
      </c>
      <c r="C5704" s="112" t="s">
        <v>1518</v>
      </c>
      <c r="D5704" s="21">
        <f t="shared" si="178"/>
        <v>4200</v>
      </c>
      <c r="E5704" s="24">
        <f t="shared" si="179"/>
        <v>4200</v>
      </c>
      <c r="F5704" s="104"/>
      <c r="G5704" s="104"/>
      <c r="H5704" s="105"/>
      <c r="I5704" s="105"/>
      <c r="J5704" s="31">
        <v>36140</v>
      </c>
      <c r="K5704" s="32">
        <v>0</v>
      </c>
      <c r="L5704" s="105">
        <v>0</v>
      </c>
      <c r="M5704" s="105">
        <v>0</v>
      </c>
      <c r="N5704" s="106">
        <v>4200</v>
      </c>
      <c r="O5704" s="107">
        <v>0</v>
      </c>
      <c r="P5704" s="113">
        <v>0</v>
      </c>
      <c r="Q5704" s="113">
        <v>4200</v>
      </c>
      <c r="R5704" s="106">
        <v>0</v>
      </c>
      <c r="S5704" s="107">
        <v>0</v>
      </c>
      <c r="T5704" s="105">
        <v>0</v>
      </c>
      <c r="U5704" s="105">
        <v>0</v>
      </c>
      <c r="V5704" s="106">
        <v>0</v>
      </c>
      <c r="W5704" s="107">
        <v>0</v>
      </c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1710</v>
      </c>
      <c r="B5705" s="111" t="s">
        <v>1519</v>
      </c>
      <c r="C5705" s="112" t="s">
        <v>60</v>
      </c>
      <c r="D5705" s="21">
        <f t="shared" si="178"/>
        <v>0</v>
      </c>
      <c r="E5705" s="24">
        <f t="shared" si="179"/>
        <v>0</v>
      </c>
      <c r="F5705" s="104"/>
      <c r="G5705" s="104"/>
      <c r="H5705" s="113"/>
      <c r="I5705" s="113"/>
      <c r="J5705" s="106"/>
      <c r="K5705" s="107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1710</v>
      </c>
      <c r="B5706" s="111" t="s">
        <v>1520</v>
      </c>
      <c r="C5706" s="112" t="s">
        <v>62</v>
      </c>
      <c r="D5706" s="21">
        <f t="shared" si="178"/>
        <v>276983.40000000002</v>
      </c>
      <c r="E5706" s="24">
        <f t="shared" si="179"/>
        <v>45603.4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1710</v>
      </c>
      <c r="B5707" s="111" t="s">
        <v>1521</v>
      </c>
      <c r="C5707" s="112" t="s">
        <v>1522</v>
      </c>
      <c r="D5707" s="21">
        <f t="shared" si="178"/>
        <v>1744572.5</v>
      </c>
      <c r="E5707" s="24">
        <f t="shared" si="179"/>
        <v>2377585.5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>
        <v>276983.40000000002</v>
      </c>
      <c r="K5707" s="32">
        <v>45603.4</v>
      </c>
      <c r="L5707" s="113">
        <v>190596.95</v>
      </c>
      <c r="M5707" s="113">
        <v>76241.95</v>
      </c>
      <c r="N5707" s="31">
        <v>321228.5</v>
      </c>
      <c r="O5707" s="32">
        <v>114070.5</v>
      </c>
      <c r="P5707" s="113">
        <v>193869.85</v>
      </c>
      <c r="Q5707" s="113">
        <v>58327.85</v>
      </c>
      <c r="R5707" s="31">
        <v>398693.15</v>
      </c>
      <c r="S5707" s="32">
        <v>330820.15000000002</v>
      </c>
      <c r="T5707" s="113">
        <v>121554.3</v>
      </c>
      <c r="U5707" s="113">
        <v>106360.3</v>
      </c>
      <c r="V5707" s="31">
        <v>198941.75</v>
      </c>
      <c r="W5707" s="32">
        <v>36196.75</v>
      </c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1710</v>
      </c>
      <c r="B5708" s="111" t="s">
        <v>1523</v>
      </c>
      <c r="C5708" s="112" t="s">
        <v>1524</v>
      </c>
      <c r="D5708" s="21">
        <f t="shared" si="178"/>
        <v>398410</v>
      </c>
      <c r="E5708" s="24">
        <f t="shared" si="179"/>
        <v>295870</v>
      </c>
      <c r="F5708" s="104">
        <v>27902</v>
      </c>
      <c r="G5708" s="104">
        <v>260506</v>
      </c>
      <c r="H5708" s="113">
        <v>73583</v>
      </c>
      <c r="I5708" s="113">
        <v>0</v>
      </c>
      <c r="J5708" s="31">
        <v>13945</v>
      </c>
      <c r="K5708" s="32">
        <v>0</v>
      </c>
      <c r="L5708" s="113">
        <v>55604</v>
      </c>
      <c r="M5708" s="113">
        <v>0</v>
      </c>
      <c r="N5708" s="31">
        <v>9501</v>
      </c>
      <c r="O5708" s="32">
        <v>5686</v>
      </c>
      <c r="P5708" s="113">
        <v>49301</v>
      </c>
      <c r="Q5708" s="113">
        <v>7043</v>
      </c>
      <c r="R5708" s="31">
        <v>80888</v>
      </c>
      <c r="S5708" s="32">
        <v>4513</v>
      </c>
      <c r="T5708" s="113">
        <v>23840</v>
      </c>
      <c r="U5708" s="113">
        <v>0</v>
      </c>
      <c r="V5708" s="31">
        <v>77791</v>
      </c>
      <c r="W5708" s="32">
        <v>18122</v>
      </c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1710</v>
      </c>
      <c r="B5709" s="111" t="s">
        <v>1525</v>
      </c>
      <c r="C5709" s="112" t="s">
        <v>1526</v>
      </c>
      <c r="D5709" s="21">
        <f t="shared" si="178"/>
        <v>6794</v>
      </c>
      <c r="E5709" s="24">
        <f t="shared" si="179"/>
        <v>5857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1710</v>
      </c>
      <c r="B5710" s="111" t="s">
        <v>1527</v>
      </c>
      <c r="C5710" s="112" t="s">
        <v>1528</v>
      </c>
      <c r="D5710" s="21">
        <f t="shared" si="178"/>
        <v>132422</v>
      </c>
      <c r="E5710" s="24">
        <f t="shared" si="179"/>
        <v>11917</v>
      </c>
      <c r="F5710" s="104">
        <v>10</v>
      </c>
      <c r="G5710" s="104">
        <v>0</v>
      </c>
      <c r="H5710" s="113">
        <v>0</v>
      </c>
      <c r="I5710" s="113">
        <v>0</v>
      </c>
      <c r="J5710" s="31">
        <v>6794</v>
      </c>
      <c r="K5710" s="32">
        <v>5857</v>
      </c>
      <c r="L5710" s="113">
        <v>0</v>
      </c>
      <c r="M5710" s="113">
        <v>0</v>
      </c>
      <c r="N5710" s="31">
        <v>0</v>
      </c>
      <c r="O5710" s="32">
        <v>11917</v>
      </c>
      <c r="P5710" s="113">
        <v>62586</v>
      </c>
      <c r="Q5710" s="113">
        <v>0</v>
      </c>
      <c r="R5710" s="31">
        <v>6212</v>
      </c>
      <c r="S5710" s="32">
        <v>0</v>
      </c>
      <c r="T5710" s="113">
        <v>24013</v>
      </c>
      <c r="U5710" s="113">
        <v>0</v>
      </c>
      <c r="V5710" s="31">
        <v>39601</v>
      </c>
      <c r="W5710" s="32">
        <v>0</v>
      </c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1710</v>
      </c>
      <c r="B5711" s="111" t="s">
        <v>1529</v>
      </c>
      <c r="C5711" s="112" t="s">
        <v>1530</v>
      </c>
      <c r="D5711" s="21">
        <f t="shared" si="178"/>
        <v>0</v>
      </c>
      <c r="E5711" s="24">
        <f t="shared" si="179"/>
        <v>0</v>
      </c>
      <c r="F5711" s="104"/>
      <c r="G5711" s="104"/>
      <c r="H5711" s="105"/>
      <c r="I5711" s="105"/>
      <c r="J5711" s="31"/>
      <c r="K5711" s="32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1710</v>
      </c>
      <c r="B5712" s="111" t="s">
        <v>1531</v>
      </c>
      <c r="C5712" s="112" t="s">
        <v>1532</v>
      </c>
      <c r="D5712" s="21">
        <f t="shared" si="178"/>
        <v>0</v>
      </c>
      <c r="E5712" s="24">
        <f t="shared" si="179"/>
        <v>0</v>
      </c>
      <c r="F5712" s="104"/>
      <c r="G5712" s="104"/>
      <c r="H5712" s="113"/>
      <c r="I5712" s="113"/>
      <c r="J5712" s="106"/>
      <c r="K5712" s="107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1710</v>
      </c>
      <c r="B5713" s="111" t="s">
        <v>1533</v>
      </c>
      <c r="C5713" s="112" t="s">
        <v>69</v>
      </c>
      <c r="D5713" s="21">
        <f t="shared" si="178"/>
        <v>0</v>
      </c>
      <c r="E5713" s="24">
        <f t="shared" si="179"/>
        <v>0</v>
      </c>
      <c r="F5713" s="104"/>
      <c r="G5713" s="104"/>
      <c r="H5713" s="105"/>
      <c r="I5713" s="105"/>
      <c r="J5713" s="31"/>
      <c r="K5713" s="32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1710</v>
      </c>
      <c r="B5714" s="111" t="s">
        <v>1534</v>
      </c>
      <c r="C5714" s="112" t="s">
        <v>1535</v>
      </c>
      <c r="D5714" s="21">
        <f t="shared" si="178"/>
        <v>0</v>
      </c>
      <c r="E5714" s="24">
        <f t="shared" si="179"/>
        <v>0</v>
      </c>
      <c r="F5714" s="104"/>
      <c r="G5714" s="104"/>
      <c r="H5714" s="113"/>
      <c r="I5714" s="113"/>
      <c r="J5714" s="106"/>
      <c r="K5714" s="107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1710</v>
      </c>
      <c r="B5715" s="111" t="s">
        <v>1536</v>
      </c>
      <c r="C5715" s="112" t="s">
        <v>1537</v>
      </c>
      <c r="D5715" s="21">
        <f t="shared" si="178"/>
        <v>39830</v>
      </c>
      <c r="E5715" s="24">
        <f t="shared" si="179"/>
        <v>27743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1710</v>
      </c>
      <c r="B5716" s="111" t="s">
        <v>1538</v>
      </c>
      <c r="C5716" s="112" t="s">
        <v>1539</v>
      </c>
      <c r="D5716" s="21">
        <f t="shared" si="178"/>
        <v>449110</v>
      </c>
      <c r="E5716" s="24">
        <f t="shared" si="179"/>
        <v>307998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>
        <v>39830</v>
      </c>
      <c r="K5716" s="32">
        <v>27743</v>
      </c>
      <c r="L5716" s="113">
        <v>35397</v>
      </c>
      <c r="M5716" s="113">
        <v>81283</v>
      </c>
      <c r="N5716" s="31">
        <v>54885</v>
      </c>
      <c r="O5716" s="32">
        <v>67330</v>
      </c>
      <c r="P5716" s="113">
        <v>54274</v>
      </c>
      <c r="Q5716" s="113">
        <v>9491</v>
      </c>
      <c r="R5716" s="31">
        <v>19187</v>
      </c>
      <c r="S5716" s="32">
        <v>1373</v>
      </c>
      <c r="T5716" s="113">
        <v>37700</v>
      </c>
      <c r="U5716" s="113">
        <v>14970</v>
      </c>
      <c r="V5716" s="31">
        <v>81404</v>
      </c>
      <c r="W5716" s="32">
        <v>18634</v>
      </c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1710</v>
      </c>
      <c r="B5717" s="111" t="s">
        <v>1540</v>
      </c>
      <c r="C5717" s="112" t="s">
        <v>1541</v>
      </c>
      <c r="D5717" s="21">
        <f t="shared" si="178"/>
        <v>741442.9</v>
      </c>
      <c r="E5717" s="24">
        <f t="shared" si="179"/>
        <v>351688.25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>
        <v>47190</v>
      </c>
      <c r="K5717" s="32">
        <v>27076</v>
      </c>
      <c r="L5717" s="113">
        <v>73218</v>
      </c>
      <c r="M5717" s="113">
        <v>130476</v>
      </c>
      <c r="N5717" s="31">
        <v>41382</v>
      </c>
      <c r="O5717" s="32">
        <v>61166</v>
      </c>
      <c r="P5717" s="113">
        <v>27406</v>
      </c>
      <c r="Q5717" s="113">
        <v>19581</v>
      </c>
      <c r="R5717" s="31">
        <v>25245</v>
      </c>
      <c r="S5717" s="32">
        <v>0</v>
      </c>
      <c r="T5717" s="113">
        <v>19903</v>
      </c>
      <c r="U5717" s="113">
        <v>6847</v>
      </c>
      <c r="V5717" s="31">
        <v>51274</v>
      </c>
      <c r="W5717" s="32">
        <v>48905</v>
      </c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1710</v>
      </c>
      <c r="B5718" s="111" t="s">
        <v>1542</v>
      </c>
      <c r="C5718" s="112" t="s">
        <v>1543</v>
      </c>
      <c r="D5718" s="21">
        <f t="shared" si="178"/>
        <v>2323270.15</v>
      </c>
      <c r="E5718" s="24">
        <f t="shared" si="179"/>
        <v>1793325.5199999998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>
        <v>337643.9</v>
      </c>
      <c r="K5718" s="32">
        <v>10725.25</v>
      </c>
      <c r="L5718" s="113">
        <v>266345</v>
      </c>
      <c r="M5718" s="113">
        <v>957441.95</v>
      </c>
      <c r="N5718" s="31">
        <v>232179</v>
      </c>
      <c r="O5718" s="32">
        <v>275510.05</v>
      </c>
      <c r="P5718" s="113">
        <v>298606.90000000002</v>
      </c>
      <c r="Q5718" s="113">
        <v>156358.45000000001</v>
      </c>
      <c r="R5718" s="31">
        <v>291446</v>
      </c>
      <c r="S5718" s="32">
        <v>0</v>
      </c>
      <c r="T5718" s="113">
        <v>257088.25</v>
      </c>
      <c r="U5718" s="113">
        <v>362332.7</v>
      </c>
      <c r="V5718" s="31">
        <v>267723</v>
      </c>
      <c r="W5718" s="32">
        <v>0</v>
      </c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1710</v>
      </c>
      <c r="B5719" s="111" t="s">
        <v>1544</v>
      </c>
      <c r="C5719" s="112" t="s">
        <v>1545</v>
      </c>
      <c r="D5719" s="21">
        <f t="shared" si="178"/>
        <v>742612</v>
      </c>
      <c r="E5719" s="24">
        <f t="shared" si="179"/>
        <v>696762.42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>
        <v>55873</v>
      </c>
      <c r="K5719" s="32">
        <v>12118.67</v>
      </c>
      <c r="L5719" s="113">
        <v>77156</v>
      </c>
      <c r="M5719" s="113">
        <v>229442.12</v>
      </c>
      <c r="N5719" s="31">
        <v>51876</v>
      </c>
      <c r="O5719" s="32">
        <v>91614.45</v>
      </c>
      <c r="P5719" s="113">
        <v>232963</v>
      </c>
      <c r="Q5719" s="113">
        <v>52173.57</v>
      </c>
      <c r="R5719" s="31">
        <v>92341</v>
      </c>
      <c r="S5719" s="32">
        <v>43288.77</v>
      </c>
      <c r="T5719" s="113">
        <v>45508</v>
      </c>
      <c r="U5719" s="113">
        <v>257526.19</v>
      </c>
      <c r="V5719" s="31">
        <v>46698</v>
      </c>
      <c r="W5719" s="32">
        <v>353.27</v>
      </c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1710</v>
      </c>
      <c r="B5720" s="111" t="s">
        <v>1546</v>
      </c>
      <c r="C5720" s="112" t="s">
        <v>1547</v>
      </c>
      <c r="D5720" s="21">
        <f t="shared" si="178"/>
        <v>67352</v>
      </c>
      <c r="E5720" s="24">
        <f t="shared" si="179"/>
        <v>25710</v>
      </c>
      <c r="F5720" s="104">
        <v>6971</v>
      </c>
      <c r="G5720" s="104">
        <v>0</v>
      </c>
      <c r="H5720" s="113">
        <v>10490</v>
      </c>
      <c r="I5720" s="113">
        <v>0</v>
      </c>
      <c r="J5720" s="31">
        <v>10180</v>
      </c>
      <c r="K5720" s="32">
        <v>0</v>
      </c>
      <c r="L5720" s="113">
        <v>3282</v>
      </c>
      <c r="M5720" s="113">
        <v>0</v>
      </c>
      <c r="N5720" s="31">
        <v>17630</v>
      </c>
      <c r="O5720" s="32">
        <v>6185</v>
      </c>
      <c r="P5720" s="113">
        <v>8089</v>
      </c>
      <c r="Q5720" s="113">
        <v>3202</v>
      </c>
      <c r="R5720" s="31">
        <v>6602</v>
      </c>
      <c r="S5720" s="32">
        <v>0</v>
      </c>
      <c r="T5720" s="113">
        <v>7715</v>
      </c>
      <c r="U5720" s="113">
        <v>16323</v>
      </c>
      <c r="V5720" s="31">
        <v>6573</v>
      </c>
      <c r="W5720" s="32">
        <v>0</v>
      </c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1710</v>
      </c>
      <c r="B5721" s="111" t="s">
        <v>1548</v>
      </c>
      <c r="C5721" s="112" t="s">
        <v>1549</v>
      </c>
      <c r="D5721" s="21">
        <f t="shared" si="178"/>
        <v>37242</v>
      </c>
      <c r="E5721" s="24">
        <f t="shared" si="179"/>
        <v>39411</v>
      </c>
      <c r="F5721" s="104">
        <v>3153</v>
      </c>
      <c r="G5721" s="104">
        <v>0</v>
      </c>
      <c r="H5721" s="113">
        <v>9067</v>
      </c>
      <c r="I5721" s="113">
        <v>1002</v>
      </c>
      <c r="J5721" s="31">
        <v>0</v>
      </c>
      <c r="K5721" s="32">
        <v>0</v>
      </c>
      <c r="L5721" s="113">
        <v>5104</v>
      </c>
      <c r="M5721" s="113">
        <v>238.93</v>
      </c>
      <c r="N5721" s="31">
        <v>11391</v>
      </c>
      <c r="O5721" s="32">
        <v>0</v>
      </c>
      <c r="P5721" s="113">
        <v>1234</v>
      </c>
      <c r="Q5721" s="113">
        <v>11981.07</v>
      </c>
      <c r="R5721" s="31">
        <v>4259</v>
      </c>
      <c r="S5721" s="32">
        <v>0</v>
      </c>
      <c r="T5721" s="113">
        <v>0</v>
      </c>
      <c r="U5721" s="113">
        <v>0</v>
      </c>
      <c r="V5721" s="31">
        <v>3034</v>
      </c>
      <c r="W5721" s="32">
        <v>26189</v>
      </c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1710</v>
      </c>
      <c r="B5722" s="111" t="s">
        <v>41</v>
      </c>
      <c r="C5722" s="112" t="s">
        <v>1550</v>
      </c>
      <c r="D5722" s="21">
        <f t="shared" si="178"/>
        <v>0</v>
      </c>
      <c r="E5722" s="24">
        <f t="shared" si="179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1710</v>
      </c>
      <c r="B5723" s="111" t="s">
        <v>42</v>
      </c>
      <c r="C5723" s="112" t="s">
        <v>1551</v>
      </c>
      <c r="D5723" s="21">
        <f t="shared" si="178"/>
        <v>0</v>
      </c>
      <c r="E5723" s="24">
        <f t="shared" si="179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1710</v>
      </c>
      <c r="B5724" s="111" t="s">
        <v>43</v>
      </c>
      <c r="C5724" s="112" t="s">
        <v>44</v>
      </c>
      <c r="D5724" s="21">
        <f t="shared" si="178"/>
        <v>0</v>
      </c>
      <c r="E5724" s="24">
        <f t="shared" si="179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1710</v>
      </c>
      <c r="B5725" s="111" t="s">
        <v>45</v>
      </c>
      <c r="C5725" s="112" t="s">
        <v>1552</v>
      </c>
      <c r="D5725" s="21">
        <f t="shared" si="178"/>
        <v>54193.59</v>
      </c>
      <c r="E5725" s="24">
        <f t="shared" si="179"/>
        <v>61574.65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1710</v>
      </c>
      <c r="B5726" s="111" t="s">
        <v>46</v>
      </c>
      <c r="C5726" s="112" t="s">
        <v>1553</v>
      </c>
      <c r="D5726" s="21">
        <f t="shared" si="178"/>
        <v>685429.99999999988</v>
      </c>
      <c r="E5726" s="24">
        <f t="shared" si="179"/>
        <v>1237448.1599999999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31">
        <v>54193.59</v>
      </c>
      <c r="K5726" s="32">
        <v>61574.65</v>
      </c>
      <c r="L5726" s="105">
        <v>19101.900000000001</v>
      </c>
      <c r="M5726" s="105">
        <v>234162.27</v>
      </c>
      <c r="N5726" s="106">
        <v>2583.69</v>
      </c>
      <c r="O5726" s="107">
        <v>18330.650000000001</v>
      </c>
      <c r="P5726" s="113">
        <v>148243.76</v>
      </c>
      <c r="Q5726" s="113">
        <v>3354.94</v>
      </c>
      <c r="R5726" s="106">
        <v>156580.10999999999</v>
      </c>
      <c r="S5726" s="107">
        <v>0</v>
      </c>
      <c r="T5726" s="105">
        <v>72481.7</v>
      </c>
      <c r="U5726" s="105">
        <v>189709.26</v>
      </c>
      <c r="V5726" s="106">
        <v>30701.82</v>
      </c>
      <c r="W5726" s="107">
        <v>132549.18</v>
      </c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1710</v>
      </c>
      <c r="B5727" s="111" t="s">
        <v>47</v>
      </c>
      <c r="C5727" s="112" t="s">
        <v>1554</v>
      </c>
      <c r="D5727" s="21">
        <f t="shared" si="178"/>
        <v>15178763.33</v>
      </c>
      <c r="E5727" s="24">
        <f t="shared" si="179"/>
        <v>6265616.5300000003</v>
      </c>
      <c r="F5727" s="104"/>
      <c r="G5727" s="104"/>
      <c r="H5727" s="105">
        <v>14044306.970000001</v>
      </c>
      <c r="I5727" s="105">
        <v>1190841</v>
      </c>
      <c r="J5727" s="106">
        <v>0</v>
      </c>
      <c r="K5727" s="107">
        <v>572852</v>
      </c>
      <c r="L5727" s="105">
        <v>0</v>
      </c>
      <c r="M5727" s="105">
        <v>501208</v>
      </c>
      <c r="N5727" s="106">
        <v>0</v>
      </c>
      <c r="O5727" s="107">
        <v>736779.17</v>
      </c>
      <c r="P5727" s="105">
        <v>0</v>
      </c>
      <c r="Q5727" s="105">
        <v>641733</v>
      </c>
      <c r="R5727" s="106">
        <v>0</v>
      </c>
      <c r="S5727" s="107">
        <v>844435</v>
      </c>
      <c r="T5727" s="105">
        <v>0</v>
      </c>
      <c r="U5727" s="105">
        <v>385966</v>
      </c>
      <c r="V5727" s="106">
        <v>0</v>
      </c>
      <c r="W5727" s="107">
        <v>830198</v>
      </c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1710</v>
      </c>
      <c r="B5728" s="111" t="s">
        <v>48</v>
      </c>
      <c r="C5728" s="112" t="s">
        <v>1555</v>
      </c>
      <c r="D5728" s="21">
        <f t="shared" si="178"/>
        <v>6807174.4099999992</v>
      </c>
      <c r="E5728" s="24">
        <f t="shared" si="179"/>
        <v>6807174.4099999992</v>
      </c>
      <c r="F5728" s="104"/>
      <c r="G5728" s="104"/>
      <c r="H5728" s="105">
        <v>1261721.45</v>
      </c>
      <c r="I5728" s="105">
        <v>1261721.45</v>
      </c>
      <c r="J5728" s="106">
        <v>1134456.3600000001</v>
      </c>
      <c r="K5728" s="107">
        <v>1134456.3600000001</v>
      </c>
      <c r="L5728" s="105">
        <v>1013533.06</v>
      </c>
      <c r="M5728" s="105">
        <v>1013533.06</v>
      </c>
      <c r="N5728" s="106">
        <v>729491.41</v>
      </c>
      <c r="O5728" s="107">
        <v>729491.41</v>
      </c>
      <c r="P5728" s="105">
        <v>802655.53</v>
      </c>
      <c r="Q5728" s="105">
        <v>802655.53</v>
      </c>
      <c r="R5728" s="106">
        <v>949418.23</v>
      </c>
      <c r="S5728" s="107">
        <v>949418.23</v>
      </c>
      <c r="T5728" s="105">
        <v>1336151.76</v>
      </c>
      <c r="U5728" s="105">
        <v>1336151.76</v>
      </c>
      <c r="V5728" s="106">
        <v>714202.97</v>
      </c>
      <c r="W5728" s="107">
        <v>714202.97</v>
      </c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1710</v>
      </c>
      <c r="B5729" s="111" t="s">
        <v>49</v>
      </c>
      <c r="C5729" s="112" t="s">
        <v>1556</v>
      </c>
      <c r="D5729" s="21">
        <f t="shared" si="178"/>
        <v>0</v>
      </c>
      <c r="E5729" s="24">
        <f t="shared" si="179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1710</v>
      </c>
      <c r="B5730" s="111" t="s">
        <v>50</v>
      </c>
      <c r="C5730" s="112" t="s">
        <v>1557</v>
      </c>
      <c r="D5730" s="21">
        <f t="shared" si="178"/>
        <v>0</v>
      </c>
      <c r="E5730" s="24">
        <f t="shared" si="179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1710</v>
      </c>
      <c r="B5731" s="111" t="s">
        <v>1558</v>
      </c>
      <c r="C5731" s="112" t="s">
        <v>1559</v>
      </c>
      <c r="D5731" s="21">
        <f t="shared" si="178"/>
        <v>1572144.55</v>
      </c>
      <c r="E5731" s="24">
        <f t="shared" si="179"/>
        <v>1791955.55</v>
      </c>
      <c r="F5731" s="104"/>
      <c r="G5731" s="104"/>
      <c r="H5731" s="113"/>
      <c r="I5731" s="113"/>
      <c r="J5731" s="106"/>
      <c r="K5731" s="107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1710</v>
      </c>
      <c r="B5732" s="111" t="s">
        <v>51</v>
      </c>
      <c r="C5732" s="112" t="s">
        <v>1560</v>
      </c>
      <c r="D5732" s="21">
        <f t="shared" si="178"/>
        <v>15307127.379999999</v>
      </c>
      <c r="E5732" s="24">
        <f t="shared" si="179"/>
        <v>12453216.709999999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31">
        <v>1572144.55</v>
      </c>
      <c r="K5732" s="32">
        <v>1791955.55</v>
      </c>
      <c r="L5732" s="105">
        <v>1791955.55</v>
      </c>
      <c r="M5732" s="105">
        <v>1900592.8</v>
      </c>
      <c r="N5732" s="106">
        <v>1900592.8</v>
      </c>
      <c r="O5732" s="107">
        <v>2097392.9</v>
      </c>
      <c r="P5732" s="113">
        <v>2097392.9</v>
      </c>
      <c r="Q5732" s="113">
        <v>2226157.7999999998</v>
      </c>
      <c r="R5732" s="106">
        <v>2226157.7999999998</v>
      </c>
      <c r="S5732" s="107">
        <v>2290637.15</v>
      </c>
      <c r="T5732" s="105">
        <v>2290637.15</v>
      </c>
      <c r="U5732" s="105">
        <v>194111.28</v>
      </c>
      <c r="V5732" s="106">
        <v>194111.28</v>
      </c>
      <c r="W5732" s="107">
        <v>207130.88</v>
      </c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1710</v>
      </c>
      <c r="B5733" s="111" t="s">
        <v>52</v>
      </c>
      <c r="C5733" s="112" t="s">
        <v>1561</v>
      </c>
      <c r="D5733" s="21">
        <f t="shared" si="178"/>
        <v>3953550.74</v>
      </c>
      <c r="E5733" s="24">
        <f t="shared" si="179"/>
        <v>3369956.4499999997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>
        <v>481897.95</v>
      </c>
      <c r="K5733" s="107">
        <v>495145.7</v>
      </c>
      <c r="L5733" s="105">
        <v>495145.7</v>
      </c>
      <c r="M5733" s="105">
        <v>547967.5</v>
      </c>
      <c r="N5733" s="106">
        <v>547967.5</v>
      </c>
      <c r="O5733" s="107">
        <v>551593.75</v>
      </c>
      <c r="P5733" s="105">
        <v>551593.75</v>
      </c>
      <c r="Q5733" s="105">
        <v>591738.85</v>
      </c>
      <c r="R5733" s="106">
        <v>591738.85</v>
      </c>
      <c r="S5733" s="107">
        <v>664295.1</v>
      </c>
      <c r="T5733" s="105">
        <v>664295.1</v>
      </c>
      <c r="U5733" s="105">
        <v>57847.839999999997</v>
      </c>
      <c r="V5733" s="106">
        <v>57847.839999999997</v>
      </c>
      <c r="W5733" s="107">
        <v>62621.36</v>
      </c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1710</v>
      </c>
      <c r="B5734" s="111" t="s">
        <v>1697</v>
      </c>
      <c r="C5734" s="112" t="s">
        <v>1562</v>
      </c>
      <c r="D5734" s="21">
        <f t="shared" si="178"/>
        <v>0</v>
      </c>
      <c r="E5734" s="24">
        <f t="shared" si="17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1710</v>
      </c>
      <c r="B5735" s="111" t="s">
        <v>1698</v>
      </c>
      <c r="C5735" s="112" t="s">
        <v>1663</v>
      </c>
      <c r="D5735" s="21">
        <f t="shared" si="178"/>
        <v>0</v>
      </c>
      <c r="E5735" s="24">
        <f t="shared" si="17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1710</v>
      </c>
      <c r="B5736" s="111" t="s">
        <v>53</v>
      </c>
      <c r="C5736" s="112" t="s">
        <v>1563</v>
      </c>
      <c r="D5736" s="21">
        <f t="shared" si="178"/>
        <v>0</v>
      </c>
      <c r="E5736" s="24">
        <f t="shared" si="17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1710</v>
      </c>
      <c r="B5737" s="111" t="s">
        <v>54</v>
      </c>
      <c r="C5737" s="112" t="s">
        <v>55</v>
      </c>
      <c r="D5737" s="21">
        <f t="shared" si="178"/>
        <v>0</v>
      </c>
      <c r="E5737" s="24">
        <f t="shared" si="17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1710</v>
      </c>
      <c r="B5738" s="111" t="s">
        <v>63</v>
      </c>
      <c r="C5738" s="112" t="s">
        <v>64</v>
      </c>
      <c r="D5738" s="21">
        <f t="shared" si="178"/>
        <v>0</v>
      </c>
      <c r="E5738" s="24">
        <f t="shared" si="17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1710</v>
      </c>
      <c r="B5739" s="111" t="s">
        <v>65</v>
      </c>
      <c r="C5739" s="112" t="s">
        <v>66</v>
      </c>
      <c r="D5739" s="21">
        <f t="shared" si="178"/>
        <v>0</v>
      </c>
      <c r="E5739" s="24">
        <f t="shared" si="17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1710</v>
      </c>
      <c r="B5740" s="111" t="s">
        <v>72</v>
      </c>
      <c r="C5740" s="112" t="s">
        <v>73</v>
      </c>
      <c r="D5740" s="21">
        <f t="shared" si="178"/>
        <v>0</v>
      </c>
      <c r="E5740" s="24">
        <f t="shared" si="17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1710</v>
      </c>
      <c r="B5741" s="111" t="s">
        <v>74</v>
      </c>
      <c r="C5741" s="112" t="s">
        <v>75</v>
      </c>
      <c r="D5741" s="21">
        <f t="shared" si="178"/>
        <v>0</v>
      </c>
      <c r="E5741" s="24">
        <f t="shared" si="179"/>
        <v>0</v>
      </c>
      <c r="F5741" s="104"/>
      <c r="G5741" s="104"/>
      <c r="H5741" s="113"/>
      <c r="I5741" s="113"/>
      <c r="J5741" s="106"/>
      <c r="K5741" s="107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1710</v>
      </c>
      <c r="B5742" s="111" t="s">
        <v>76</v>
      </c>
      <c r="C5742" s="112" t="s">
        <v>77</v>
      </c>
      <c r="D5742" s="21">
        <f t="shared" si="178"/>
        <v>0</v>
      </c>
      <c r="E5742" s="24">
        <f t="shared" si="179"/>
        <v>0</v>
      </c>
      <c r="F5742" s="104"/>
      <c r="G5742" s="104"/>
      <c r="H5742" s="105"/>
      <c r="I5742" s="105"/>
      <c r="J5742" s="31"/>
      <c r="K5742" s="32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1710</v>
      </c>
      <c r="B5743" s="111" t="s">
        <v>78</v>
      </c>
      <c r="C5743" s="112" t="s">
        <v>79</v>
      </c>
      <c r="D5743" s="21">
        <f t="shared" si="178"/>
        <v>0</v>
      </c>
      <c r="E5743" s="24">
        <f t="shared" si="17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1710</v>
      </c>
      <c r="B5744" s="111" t="s">
        <v>80</v>
      </c>
      <c r="C5744" s="112" t="s">
        <v>81</v>
      </c>
      <c r="D5744" s="21">
        <f t="shared" si="178"/>
        <v>2620397.12</v>
      </c>
      <c r="E5744" s="24">
        <f t="shared" si="179"/>
        <v>2261245.2400000002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1710</v>
      </c>
      <c r="B5745" s="111" t="s">
        <v>82</v>
      </c>
      <c r="C5745" s="112" t="s">
        <v>83</v>
      </c>
      <c r="D5745" s="21">
        <f t="shared" si="178"/>
        <v>25365299.030000001</v>
      </c>
      <c r="E5745" s="24">
        <f t="shared" si="179"/>
        <v>22216139.939999998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>
        <v>2620397.12</v>
      </c>
      <c r="K5745" s="107">
        <v>2261245.2400000002</v>
      </c>
      <c r="L5745" s="105">
        <v>4030171.18</v>
      </c>
      <c r="M5745" s="105">
        <v>3329469.84</v>
      </c>
      <c r="N5745" s="106">
        <v>1850321.64</v>
      </c>
      <c r="O5745" s="107">
        <v>1817632.85</v>
      </c>
      <c r="P5745" s="105">
        <v>3243952.65</v>
      </c>
      <c r="Q5745" s="105">
        <v>3123132.68</v>
      </c>
      <c r="R5745" s="106">
        <v>3197331.59</v>
      </c>
      <c r="S5745" s="107">
        <v>2755860.6</v>
      </c>
      <c r="T5745" s="105">
        <v>2512360.9700000002</v>
      </c>
      <c r="U5745" s="105">
        <v>1603453.33</v>
      </c>
      <c r="V5745" s="106">
        <v>4855174.18</v>
      </c>
      <c r="W5745" s="107">
        <v>4437144.5</v>
      </c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1710</v>
      </c>
      <c r="B5746" s="111" t="s">
        <v>84</v>
      </c>
      <c r="C5746" s="112" t="s">
        <v>85</v>
      </c>
      <c r="D5746" s="21">
        <f t="shared" si="178"/>
        <v>982696</v>
      </c>
      <c r="E5746" s="24">
        <f t="shared" si="179"/>
        <v>868150.19</v>
      </c>
      <c r="F5746" s="104"/>
      <c r="G5746" s="104"/>
      <c r="H5746" s="113"/>
      <c r="I5746" s="113"/>
      <c r="J5746" s="106"/>
      <c r="K5746" s="107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1710</v>
      </c>
      <c r="B5747" s="111" t="s">
        <v>86</v>
      </c>
      <c r="C5747" s="112" t="s">
        <v>87</v>
      </c>
      <c r="D5747" s="21">
        <f t="shared" si="178"/>
        <v>7780622.9700000007</v>
      </c>
      <c r="E5747" s="24">
        <f t="shared" si="179"/>
        <v>7069216.3200000003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>
        <v>982696</v>
      </c>
      <c r="K5747" s="32">
        <v>868150.19</v>
      </c>
      <c r="L5747" s="113">
        <v>1245907.6000000001</v>
      </c>
      <c r="M5747" s="113">
        <v>737035.27</v>
      </c>
      <c r="N5747" s="31">
        <v>955120.25</v>
      </c>
      <c r="O5747" s="32">
        <v>860735.89</v>
      </c>
      <c r="P5747" s="113">
        <v>483839</v>
      </c>
      <c r="Q5747" s="113">
        <v>843012.66</v>
      </c>
      <c r="R5747" s="31">
        <v>832537</v>
      </c>
      <c r="S5747" s="32">
        <v>534674.96</v>
      </c>
      <c r="T5747" s="113">
        <v>529760.34</v>
      </c>
      <c r="U5747" s="113">
        <v>939448.28</v>
      </c>
      <c r="V5747" s="31">
        <v>1372130.25</v>
      </c>
      <c r="W5747" s="32">
        <v>941229.75</v>
      </c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1710</v>
      </c>
      <c r="B5748" s="111" t="s">
        <v>88</v>
      </c>
      <c r="C5748" s="112" t="s">
        <v>89</v>
      </c>
      <c r="D5748" s="21">
        <f t="shared" si="178"/>
        <v>7835775.2999999998</v>
      </c>
      <c r="E5748" s="24">
        <f t="shared" si="179"/>
        <v>7384258.1999999993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>
        <v>903438</v>
      </c>
      <c r="K5748" s="32">
        <v>1004007.5</v>
      </c>
      <c r="L5748" s="113">
        <v>1150315</v>
      </c>
      <c r="M5748" s="113">
        <v>998749</v>
      </c>
      <c r="N5748" s="31">
        <v>630664.55000000005</v>
      </c>
      <c r="O5748" s="32">
        <v>690206.55</v>
      </c>
      <c r="P5748" s="113">
        <v>1036092</v>
      </c>
      <c r="Q5748" s="113">
        <v>1042382.5</v>
      </c>
      <c r="R5748" s="31">
        <v>2037359.75</v>
      </c>
      <c r="S5748" s="32">
        <v>1306874.55</v>
      </c>
      <c r="T5748" s="113">
        <v>944946</v>
      </c>
      <c r="U5748" s="113">
        <v>1024590</v>
      </c>
      <c r="V5748" s="31">
        <v>983841</v>
      </c>
      <c r="W5748" s="32">
        <v>953235.85</v>
      </c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1710</v>
      </c>
      <c r="B5749" s="111" t="s">
        <v>90</v>
      </c>
      <c r="C5749" s="112" t="s">
        <v>91</v>
      </c>
      <c r="D5749" s="21">
        <f t="shared" si="178"/>
        <v>109090</v>
      </c>
      <c r="E5749" s="24">
        <f t="shared" si="179"/>
        <v>68169.31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1710</v>
      </c>
      <c r="B5750" s="111" t="s">
        <v>92</v>
      </c>
      <c r="C5750" s="112" t="s">
        <v>93</v>
      </c>
      <c r="D5750" s="21">
        <f t="shared" si="178"/>
        <v>535575.46</v>
      </c>
      <c r="E5750" s="24">
        <f t="shared" si="179"/>
        <v>562616.76000000013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>
        <v>109090</v>
      </c>
      <c r="K5750" s="32">
        <v>68169.31</v>
      </c>
      <c r="L5750" s="113">
        <v>103723.53</v>
      </c>
      <c r="M5750" s="113">
        <v>0.01</v>
      </c>
      <c r="N5750" s="31">
        <v>0</v>
      </c>
      <c r="O5750" s="32">
        <v>0</v>
      </c>
      <c r="P5750" s="113">
        <v>193674.85</v>
      </c>
      <c r="Q5750" s="113">
        <v>271765.82</v>
      </c>
      <c r="R5750" s="31">
        <v>0</v>
      </c>
      <c r="S5750" s="32">
        <v>0</v>
      </c>
      <c r="T5750" s="113">
        <v>29165</v>
      </c>
      <c r="U5750" s="113">
        <v>21648.49</v>
      </c>
      <c r="V5750" s="31">
        <v>22460</v>
      </c>
      <c r="W5750" s="32">
        <v>24766.43</v>
      </c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1710</v>
      </c>
      <c r="B5751" s="111" t="s">
        <v>94</v>
      </c>
      <c r="C5751" s="112" t="s">
        <v>95</v>
      </c>
      <c r="D5751" s="21">
        <f t="shared" si="178"/>
        <v>992843.5</v>
      </c>
      <c r="E5751" s="24">
        <f t="shared" si="179"/>
        <v>992843.5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31">
        <v>96698</v>
      </c>
      <c r="K5751" s="32">
        <v>96698</v>
      </c>
      <c r="L5751" s="105">
        <v>101886</v>
      </c>
      <c r="M5751" s="105">
        <v>101886</v>
      </c>
      <c r="N5751" s="106">
        <v>97347</v>
      </c>
      <c r="O5751" s="107">
        <v>97347</v>
      </c>
      <c r="P5751" s="113">
        <v>113276</v>
      </c>
      <c r="Q5751" s="113">
        <v>113276</v>
      </c>
      <c r="R5751" s="106">
        <v>115214</v>
      </c>
      <c r="S5751" s="107">
        <v>115214</v>
      </c>
      <c r="T5751" s="105">
        <v>182692</v>
      </c>
      <c r="U5751" s="105">
        <v>182692</v>
      </c>
      <c r="V5751" s="106">
        <v>172052.5</v>
      </c>
      <c r="W5751" s="107">
        <v>172052.5</v>
      </c>
      <c r="X5751" s="105"/>
      <c r="Y5751" s="105"/>
      <c r="Z5751" s="106"/>
      <c r="AA5751" s="107"/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1710</v>
      </c>
      <c r="B5752" s="111" t="s">
        <v>96</v>
      </c>
      <c r="C5752" s="112" t="s">
        <v>97</v>
      </c>
      <c r="D5752" s="21">
        <f t="shared" si="178"/>
        <v>216508</v>
      </c>
      <c r="E5752" s="24">
        <f t="shared" si="179"/>
        <v>436404.8</v>
      </c>
      <c r="F5752" s="104"/>
      <c r="G5752" s="104"/>
      <c r="H5752" s="113">
        <v>750</v>
      </c>
      <c r="I5752" s="113">
        <v>750</v>
      </c>
      <c r="J5752" s="106"/>
      <c r="K5752" s="107"/>
      <c r="L5752" s="113"/>
      <c r="M5752" s="113"/>
      <c r="N5752" s="31"/>
      <c r="O5752" s="32"/>
      <c r="P5752" s="105">
        <v>30070</v>
      </c>
      <c r="Q5752" s="105">
        <v>30070</v>
      </c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1710</v>
      </c>
      <c r="B5753" s="111" t="s">
        <v>98</v>
      </c>
      <c r="C5753" s="112" t="s">
        <v>99</v>
      </c>
      <c r="D5753" s="21">
        <f t="shared" si="178"/>
        <v>1563983</v>
      </c>
      <c r="E5753" s="24">
        <f t="shared" si="179"/>
        <v>1869531.5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31">
        <v>185688</v>
      </c>
      <c r="K5753" s="32">
        <v>405584.8</v>
      </c>
      <c r="L5753" s="105">
        <v>283386</v>
      </c>
      <c r="M5753" s="105">
        <v>365065.2</v>
      </c>
      <c r="N5753" s="106">
        <v>103970</v>
      </c>
      <c r="O5753" s="107">
        <v>161904</v>
      </c>
      <c r="P5753" s="113">
        <v>139704</v>
      </c>
      <c r="Q5753" s="113">
        <v>153754.5</v>
      </c>
      <c r="R5753" s="106">
        <v>287653</v>
      </c>
      <c r="S5753" s="107">
        <v>227082.5</v>
      </c>
      <c r="T5753" s="105">
        <v>126635</v>
      </c>
      <c r="U5753" s="105">
        <v>165426</v>
      </c>
      <c r="V5753" s="106">
        <v>242588</v>
      </c>
      <c r="W5753" s="107">
        <v>246094.3</v>
      </c>
      <c r="X5753" s="105"/>
      <c r="Y5753" s="105"/>
      <c r="Z5753" s="106"/>
      <c r="AA5753" s="107"/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1710</v>
      </c>
      <c r="B5754" s="111" t="s">
        <v>100</v>
      </c>
      <c r="C5754" s="112" t="s">
        <v>101</v>
      </c>
      <c r="D5754" s="21">
        <f t="shared" si="178"/>
        <v>87605</v>
      </c>
      <c r="E5754" s="24">
        <f t="shared" si="179"/>
        <v>87605</v>
      </c>
      <c r="F5754" s="104"/>
      <c r="G5754" s="104"/>
      <c r="H5754" s="113">
        <v>39180</v>
      </c>
      <c r="I5754" s="113">
        <v>39180</v>
      </c>
      <c r="J5754" s="106">
        <v>9600</v>
      </c>
      <c r="K5754" s="107">
        <v>9600</v>
      </c>
      <c r="L5754" s="113"/>
      <c r="M5754" s="113"/>
      <c r="N5754" s="31"/>
      <c r="O5754" s="32"/>
      <c r="P5754" s="105"/>
      <c r="Q5754" s="105"/>
      <c r="R5754" s="31">
        <v>180</v>
      </c>
      <c r="S5754" s="32">
        <v>180</v>
      </c>
      <c r="T5754" s="113">
        <v>125</v>
      </c>
      <c r="U5754" s="113">
        <v>125</v>
      </c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1710</v>
      </c>
      <c r="B5755" s="111" t="s">
        <v>102</v>
      </c>
      <c r="C5755" s="112" t="s">
        <v>103</v>
      </c>
      <c r="D5755" s="21">
        <f t="shared" si="178"/>
        <v>487380</v>
      </c>
      <c r="E5755" s="24">
        <f t="shared" si="179"/>
        <v>487380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>
        <v>48120</v>
      </c>
      <c r="K5755" s="32">
        <v>48120</v>
      </c>
      <c r="L5755" s="113">
        <v>68180</v>
      </c>
      <c r="M5755" s="113">
        <v>68180</v>
      </c>
      <c r="N5755" s="31">
        <v>50690</v>
      </c>
      <c r="O5755" s="32">
        <v>50690</v>
      </c>
      <c r="P5755" s="113">
        <v>53990</v>
      </c>
      <c r="Q5755" s="113">
        <v>53990</v>
      </c>
      <c r="R5755" s="31">
        <v>59660</v>
      </c>
      <c r="S5755" s="32">
        <v>59660</v>
      </c>
      <c r="T5755" s="113">
        <v>46610</v>
      </c>
      <c r="U5755" s="113">
        <v>46610</v>
      </c>
      <c r="V5755" s="31">
        <v>59580</v>
      </c>
      <c r="W5755" s="32">
        <v>59580</v>
      </c>
      <c r="X5755" s="113"/>
      <c r="Y5755" s="113"/>
      <c r="Z5755" s="31"/>
      <c r="AA5755" s="32"/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1710</v>
      </c>
      <c r="B5756" s="111" t="s">
        <v>104</v>
      </c>
      <c r="C5756" s="112" t="s">
        <v>105</v>
      </c>
      <c r="D5756" s="21">
        <f t="shared" si="178"/>
        <v>279910</v>
      </c>
      <c r="E5756" s="24">
        <f t="shared" si="179"/>
        <v>279910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>
        <v>29755</v>
      </c>
      <c r="K5756" s="32">
        <v>29755</v>
      </c>
      <c r="L5756" s="113">
        <v>29620</v>
      </c>
      <c r="M5756" s="113">
        <v>29620</v>
      </c>
      <c r="N5756" s="31">
        <v>4050</v>
      </c>
      <c r="O5756" s="32">
        <v>4050</v>
      </c>
      <c r="P5756" s="113">
        <v>17900</v>
      </c>
      <c r="Q5756" s="113">
        <v>17900</v>
      </c>
      <c r="R5756" s="31">
        <v>86755</v>
      </c>
      <c r="S5756" s="32">
        <v>86755</v>
      </c>
      <c r="T5756" s="113">
        <v>19320</v>
      </c>
      <c r="U5756" s="113">
        <v>19320</v>
      </c>
      <c r="V5756" s="31">
        <v>67860</v>
      </c>
      <c r="W5756" s="32">
        <v>67860</v>
      </c>
      <c r="X5756" s="113"/>
      <c r="Y5756" s="113"/>
      <c r="Z5756" s="31"/>
      <c r="AA5756" s="32"/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1710</v>
      </c>
      <c r="B5757" s="111" t="s">
        <v>106</v>
      </c>
      <c r="C5757" s="112" t="s">
        <v>107</v>
      </c>
      <c r="D5757" s="21">
        <f t="shared" si="178"/>
        <v>93340</v>
      </c>
      <c r="E5757" s="24">
        <f t="shared" si="179"/>
        <v>93340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1710</v>
      </c>
      <c r="B5758" s="111" t="s">
        <v>108</v>
      </c>
      <c r="C5758" s="112" t="s">
        <v>109</v>
      </c>
      <c r="D5758" s="21">
        <f t="shared" si="178"/>
        <v>1027141</v>
      </c>
      <c r="E5758" s="24">
        <f t="shared" si="179"/>
        <v>994194</v>
      </c>
      <c r="F5758" s="104"/>
      <c r="G5758" s="104"/>
      <c r="H5758" s="113">
        <v>38400</v>
      </c>
      <c r="I5758" s="113">
        <v>38400</v>
      </c>
      <c r="J5758" s="31">
        <v>85240</v>
      </c>
      <c r="K5758" s="32">
        <v>85240</v>
      </c>
      <c r="L5758" s="113">
        <v>96165</v>
      </c>
      <c r="M5758" s="113">
        <v>96165</v>
      </c>
      <c r="N5758" s="31">
        <v>36350</v>
      </c>
      <c r="O5758" s="32">
        <v>36350</v>
      </c>
      <c r="P5758" s="113">
        <v>104595</v>
      </c>
      <c r="Q5758" s="113">
        <v>104595</v>
      </c>
      <c r="R5758" s="31">
        <v>114921</v>
      </c>
      <c r="S5758" s="32">
        <v>114921</v>
      </c>
      <c r="T5758" s="113">
        <v>119220</v>
      </c>
      <c r="U5758" s="113">
        <v>119220</v>
      </c>
      <c r="V5758" s="31">
        <v>78860</v>
      </c>
      <c r="W5758" s="32">
        <v>78860</v>
      </c>
      <c r="X5758" s="113"/>
      <c r="Y5758" s="113"/>
      <c r="Z5758" s="31"/>
      <c r="AA5758" s="32"/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1710</v>
      </c>
      <c r="B5759" s="111" t="s">
        <v>110</v>
      </c>
      <c r="C5759" s="112" t="s">
        <v>111</v>
      </c>
      <c r="D5759" s="21">
        <f t="shared" si="178"/>
        <v>2361766</v>
      </c>
      <c r="E5759" s="24">
        <f t="shared" si="179"/>
        <v>2747929.97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>
        <v>438630</v>
      </c>
      <c r="K5759" s="32">
        <v>405683</v>
      </c>
      <c r="L5759" s="113">
        <v>353431</v>
      </c>
      <c r="M5759" s="113">
        <v>278490.02</v>
      </c>
      <c r="N5759" s="31">
        <v>195985</v>
      </c>
      <c r="O5759" s="32">
        <v>278410.48</v>
      </c>
      <c r="P5759" s="113">
        <v>388220</v>
      </c>
      <c r="Q5759" s="113">
        <v>285125</v>
      </c>
      <c r="R5759" s="31">
        <v>299430</v>
      </c>
      <c r="S5759" s="32">
        <v>326164.09000000003</v>
      </c>
      <c r="T5759" s="113">
        <v>384700</v>
      </c>
      <c r="U5759" s="113">
        <v>490106.41</v>
      </c>
      <c r="V5759" s="31">
        <v>410920</v>
      </c>
      <c r="W5759" s="32">
        <v>356966.27</v>
      </c>
      <c r="X5759" s="113"/>
      <c r="Y5759" s="113"/>
      <c r="Z5759" s="31"/>
      <c r="AA5759" s="32"/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1710</v>
      </c>
      <c r="B5760" s="111" t="s">
        <v>112</v>
      </c>
      <c r="C5760" s="112" t="s">
        <v>113</v>
      </c>
      <c r="D5760" s="21">
        <f t="shared" si="178"/>
        <v>338250</v>
      </c>
      <c r="E5760" s="24">
        <f t="shared" si="179"/>
        <v>303410</v>
      </c>
      <c r="F5760" s="104"/>
      <c r="G5760" s="104"/>
      <c r="H5760" s="113">
        <v>49195</v>
      </c>
      <c r="I5760" s="113">
        <v>49195</v>
      </c>
      <c r="J5760" s="31"/>
      <c r="K5760" s="32"/>
      <c r="L5760" s="113">
        <v>61750</v>
      </c>
      <c r="M5760" s="113">
        <v>61750</v>
      </c>
      <c r="N5760" s="31">
        <v>80530</v>
      </c>
      <c r="O5760" s="32">
        <v>80530</v>
      </c>
      <c r="P5760" s="113"/>
      <c r="Q5760" s="113"/>
      <c r="R5760" s="31">
        <v>106775</v>
      </c>
      <c r="S5760" s="32">
        <v>106775</v>
      </c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1710</v>
      </c>
      <c r="B5761" s="111" t="s">
        <v>114</v>
      </c>
      <c r="C5761" s="112" t="s">
        <v>115</v>
      </c>
      <c r="D5761" s="21">
        <f t="shared" si="178"/>
        <v>172712</v>
      </c>
      <c r="E5761" s="24">
        <f t="shared" si="179"/>
        <v>59919.3</v>
      </c>
      <c r="F5761" s="104">
        <v>40000</v>
      </c>
      <c r="G5761" s="104">
        <v>4275</v>
      </c>
      <c r="H5761" s="113">
        <v>6200</v>
      </c>
      <c r="I5761" s="113">
        <v>9630</v>
      </c>
      <c r="J5761" s="31">
        <v>40000</v>
      </c>
      <c r="K5761" s="32">
        <v>5160</v>
      </c>
      <c r="L5761" s="113">
        <v>3900</v>
      </c>
      <c r="M5761" s="113">
        <v>4580</v>
      </c>
      <c r="N5761" s="31">
        <v>62000</v>
      </c>
      <c r="O5761" s="32">
        <v>4990</v>
      </c>
      <c r="P5761" s="113">
        <v>15000</v>
      </c>
      <c r="Q5761" s="113">
        <v>18075</v>
      </c>
      <c r="R5761" s="31">
        <v>0</v>
      </c>
      <c r="S5761" s="32">
        <v>1625</v>
      </c>
      <c r="T5761" s="113">
        <v>38500</v>
      </c>
      <c r="U5761" s="113">
        <v>6550</v>
      </c>
      <c r="V5761" s="31">
        <v>6600</v>
      </c>
      <c r="W5761" s="32">
        <v>10090</v>
      </c>
      <c r="X5761" s="113"/>
      <c r="Y5761" s="113"/>
      <c r="Z5761" s="31"/>
      <c r="AA5761" s="32"/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1710</v>
      </c>
      <c r="B5762" s="111" t="s">
        <v>116</v>
      </c>
      <c r="C5762" s="112" t="s">
        <v>117</v>
      </c>
      <c r="D5762" s="21">
        <f t="shared" si="178"/>
        <v>1272.5999999999999</v>
      </c>
      <c r="E5762" s="24">
        <f t="shared" si="179"/>
        <v>1680.3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>
        <v>512</v>
      </c>
      <c r="K5762" s="32">
        <v>104.3</v>
      </c>
      <c r="L5762" s="113">
        <v>0</v>
      </c>
      <c r="M5762" s="113">
        <v>512</v>
      </c>
      <c r="N5762" s="31">
        <v>0</v>
      </c>
      <c r="O5762" s="32">
        <v>0</v>
      </c>
      <c r="P5762" s="113">
        <v>0</v>
      </c>
      <c r="Q5762" s="113">
        <v>0</v>
      </c>
      <c r="R5762" s="31">
        <v>426.3</v>
      </c>
      <c r="S5762" s="32">
        <v>3</v>
      </c>
      <c r="T5762" s="113">
        <v>0</v>
      </c>
      <c r="U5762" s="113">
        <v>423.3</v>
      </c>
      <c r="V5762" s="31">
        <v>0</v>
      </c>
      <c r="W5762" s="32">
        <v>0</v>
      </c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1710</v>
      </c>
      <c r="B5763" s="111" t="s">
        <v>118</v>
      </c>
      <c r="C5763" s="112" t="s">
        <v>119</v>
      </c>
      <c r="D5763" s="21">
        <f t="shared" ref="D5763:D5826" si="180">F5763+H5763+J5764+L5763+N5763+P5763+R5763+T5763+V5763+X5763+Z5763+AB5763</f>
        <v>155550.99</v>
      </c>
      <c r="E5763" s="24">
        <f t="shared" ref="E5763:E5826" si="181">G5763+I5763+K5764+M5763+O5763+Q5763+S5763+U5763+W5763+Y5763+AA5763+AC5763</f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1710</v>
      </c>
      <c r="B5764" s="111" t="s">
        <v>120</v>
      </c>
      <c r="C5764" s="112" t="s">
        <v>121</v>
      </c>
      <c r="D5764" s="21">
        <f t="shared" si="180"/>
        <v>0</v>
      </c>
      <c r="E5764" s="24">
        <f t="shared" si="181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1710</v>
      </c>
      <c r="B5765" s="111" t="s">
        <v>122</v>
      </c>
      <c r="C5765" s="112" t="s">
        <v>123</v>
      </c>
      <c r="D5765" s="21">
        <f t="shared" si="180"/>
        <v>0</v>
      </c>
      <c r="E5765" s="24">
        <f t="shared" si="181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1710</v>
      </c>
      <c r="B5766" s="111" t="s">
        <v>124</v>
      </c>
      <c r="C5766" s="112" t="s">
        <v>125</v>
      </c>
      <c r="D5766" s="21">
        <f t="shared" si="180"/>
        <v>0</v>
      </c>
      <c r="E5766" s="24">
        <f t="shared" si="181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1710</v>
      </c>
      <c r="B5767" s="111" t="s">
        <v>126</v>
      </c>
      <c r="C5767" s="112" t="s">
        <v>127</v>
      </c>
      <c r="D5767" s="21">
        <f t="shared" si="180"/>
        <v>0</v>
      </c>
      <c r="E5767" s="24">
        <f t="shared" si="181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1710</v>
      </c>
      <c r="B5768" s="111" t="s">
        <v>128</v>
      </c>
      <c r="C5768" s="112" t="s">
        <v>129</v>
      </c>
      <c r="D5768" s="21">
        <f t="shared" si="180"/>
        <v>0</v>
      </c>
      <c r="E5768" s="24">
        <f t="shared" si="181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1710</v>
      </c>
      <c r="B5769" s="111" t="s">
        <v>130</v>
      </c>
      <c r="C5769" s="112" t="s">
        <v>131</v>
      </c>
      <c r="D5769" s="21">
        <f t="shared" si="180"/>
        <v>0</v>
      </c>
      <c r="E5769" s="24">
        <f t="shared" si="181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1710</v>
      </c>
      <c r="B5770" s="111" t="s">
        <v>132</v>
      </c>
      <c r="C5770" s="112" t="s">
        <v>133</v>
      </c>
      <c r="D5770" s="21">
        <f t="shared" si="180"/>
        <v>0</v>
      </c>
      <c r="E5770" s="24">
        <f t="shared" si="181"/>
        <v>113413.43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1710</v>
      </c>
      <c r="B5771" s="111" t="s">
        <v>134</v>
      </c>
      <c r="C5771" s="112" t="s">
        <v>135</v>
      </c>
      <c r="D5771" s="21">
        <f t="shared" si="180"/>
        <v>0</v>
      </c>
      <c r="E5771" s="24">
        <f t="shared" si="181"/>
        <v>907307.38000000012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>
        <v>0</v>
      </c>
      <c r="K5771" s="32">
        <v>113413.43</v>
      </c>
      <c r="L5771" s="113">
        <v>0</v>
      </c>
      <c r="M5771" s="113">
        <v>113413.42</v>
      </c>
      <c r="N5771" s="31">
        <v>0</v>
      </c>
      <c r="O5771" s="32">
        <v>113413.42</v>
      </c>
      <c r="P5771" s="113">
        <v>0</v>
      </c>
      <c r="Q5771" s="113">
        <v>113413.43</v>
      </c>
      <c r="R5771" s="31">
        <v>0</v>
      </c>
      <c r="S5771" s="32">
        <v>113413.42</v>
      </c>
      <c r="T5771" s="113">
        <v>0</v>
      </c>
      <c r="U5771" s="113">
        <v>113413.42</v>
      </c>
      <c r="V5771" s="31">
        <v>0</v>
      </c>
      <c r="W5771" s="32">
        <v>113413.43</v>
      </c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1710</v>
      </c>
      <c r="B5772" s="111" t="s">
        <v>136</v>
      </c>
      <c r="C5772" s="112" t="s">
        <v>137</v>
      </c>
      <c r="D5772" s="21">
        <f t="shared" si="180"/>
        <v>0</v>
      </c>
      <c r="E5772" s="24">
        <f t="shared" si="181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1710</v>
      </c>
      <c r="B5773" s="111" t="s">
        <v>138</v>
      </c>
      <c r="C5773" s="112" t="s">
        <v>139</v>
      </c>
      <c r="D5773" s="21">
        <f t="shared" si="180"/>
        <v>0</v>
      </c>
      <c r="E5773" s="24">
        <f t="shared" si="181"/>
        <v>301155.21000000002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1710</v>
      </c>
      <c r="B5774" s="111" t="s">
        <v>140</v>
      </c>
      <c r="C5774" s="112" t="s">
        <v>141</v>
      </c>
      <c r="D5774" s="21">
        <f t="shared" si="180"/>
        <v>0</v>
      </c>
      <c r="E5774" s="24">
        <f t="shared" si="181"/>
        <v>2409241.62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>
        <v>0</v>
      </c>
      <c r="K5774" s="32">
        <v>301155.21000000002</v>
      </c>
      <c r="L5774" s="113">
        <v>0</v>
      </c>
      <c r="M5774" s="113">
        <v>301155.20000000001</v>
      </c>
      <c r="N5774" s="31">
        <v>0</v>
      </c>
      <c r="O5774" s="32">
        <v>301155.20000000001</v>
      </c>
      <c r="P5774" s="113">
        <v>0</v>
      </c>
      <c r="Q5774" s="113">
        <v>301155.21000000002</v>
      </c>
      <c r="R5774" s="31">
        <v>0</v>
      </c>
      <c r="S5774" s="32">
        <v>301155.20000000001</v>
      </c>
      <c r="T5774" s="113">
        <v>0</v>
      </c>
      <c r="U5774" s="113">
        <v>301155.20000000001</v>
      </c>
      <c r="V5774" s="31">
        <v>0</v>
      </c>
      <c r="W5774" s="32">
        <v>301155.21000000002</v>
      </c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1710</v>
      </c>
      <c r="B5775" s="111" t="s">
        <v>142</v>
      </c>
      <c r="C5775" s="112" t="s">
        <v>143</v>
      </c>
      <c r="D5775" s="21">
        <f t="shared" si="180"/>
        <v>0</v>
      </c>
      <c r="E5775" s="24">
        <f t="shared" si="181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1710</v>
      </c>
      <c r="B5776" s="111" t="s">
        <v>144</v>
      </c>
      <c r="C5776" s="112" t="s">
        <v>145</v>
      </c>
      <c r="D5776" s="21">
        <f t="shared" si="180"/>
        <v>0</v>
      </c>
      <c r="E5776" s="24">
        <f t="shared" si="181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1710</v>
      </c>
      <c r="B5777" s="111" t="s">
        <v>146</v>
      </c>
      <c r="C5777" s="112" t="s">
        <v>147</v>
      </c>
      <c r="D5777" s="21">
        <f t="shared" si="180"/>
        <v>0</v>
      </c>
      <c r="E5777" s="24">
        <f t="shared" si="181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1710</v>
      </c>
      <c r="B5778" s="111" t="s">
        <v>148</v>
      </c>
      <c r="C5778" s="112" t="s">
        <v>149</v>
      </c>
      <c r="D5778" s="21">
        <f t="shared" si="180"/>
        <v>0</v>
      </c>
      <c r="E5778" s="24">
        <f t="shared" si="181"/>
        <v>0</v>
      </c>
      <c r="F5778" s="104"/>
      <c r="G5778" s="104"/>
      <c r="H5778" s="105"/>
      <c r="I5778" s="105"/>
      <c r="J5778" s="31"/>
      <c r="K5778" s="32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1710</v>
      </c>
      <c r="B5779" s="111" t="s">
        <v>150</v>
      </c>
      <c r="C5779" s="112" t="s">
        <v>151</v>
      </c>
      <c r="D5779" s="21">
        <f t="shared" si="180"/>
        <v>0</v>
      </c>
      <c r="E5779" s="24">
        <f t="shared" si="181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1710</v>
      </c>
      <c r="B5780" s="111" t="s">
        <v>152</v>
      </c>
      <c r="C5780" s="112" t="s">
        <v>153</v>
      </c>
      <c r="D5780" s="21">
        <f t="shared" si="180"/>
        <v>0</v>
      </c>
      <c r="E5780" s="24">
        <f t="shared" si="181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1710</v>
      </c>
      <c r="B5781" s="111" t="s">
        <v>154</v>
      </c>
      <c r="C5781" s="112" t="s">
        <v>155</v>
      </c>
      <c r="D5781" s="21">
        <f t="shared" si="180"/>
        <v>0</v>
      </c>
      <c r="E5781" s="24">
        <f t="shared" si="181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1710</v>
      </c>
      <c r="B5782" s="111" t="s">
        <v>156</v>
      </c>
      <c r="C5782" s="112" t="s">
        <v>157</v>
      </c>
      <c r="D5782" s="21">
        <f t="shared" si="180"/>
        <v>0</v>
      </c>
      <c r="E5782" s="24">
        <f t="shared" si="181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1710</v>
      </c>
      <c r="B5783" s="111" t="s">
        <v>158</v>
      </c>
      <c r="C5783" s="112" t="s">
        <v>159</v>
      </c>
      <c r="D5783" s="21">
        <f t="shared" si="180"/>
        <v>0</v>
      </c>
      <c r="E5783" s="24">
        <f t="shared" si="181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1710</v>
      </c>
      <c r="B5784" s="111" t="s">
        <v>160</v>
      </c>
      <c r="C5784" s="112" t="s">
        <v>161</v>
      </c>
      <c r="D5784" s="21">
        <f t="shared" si="180"/>
        <v>0</v>
      </c>
      <c r="E5784" s="24">
        <f t="shared" si="181"/>
        <v>0</v>
      </c>
      <c r="F5784" s="104">
        <v>0</v>
      </c>
      <c r="G5784" s="104">
        <v>0</v>
      </c>
      <c r="H5784" s="113">
        <v>0</v>
      </c>
      <c r="I5784" s="113">
        <v>0</v>
      </c>
      <c r="J5784" s="106">
        <v>0</v>
      </c>
      <c r="K5784" s="107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1710</v>
      </c>
      <c r="B5785" s="111" t="s">
        <v>162</v>
      </c>
      <c r="C5785" s="112" t="s">
        <v>163</v>
      </c>
      <c r="D5785" s="21">
        <f t="shared" si="180"/>
        <v>0</v>
      </c>
      <c r="E5785" s="24">
        <f t="shared" si="181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1710</v>
      </c>
      <c r="B5786" s="111" t="s">
        <v>164</v>
      </c>
      <c r="C5786" s="112" t="s">
        <v>165</v>
      </c>
      <c r="D5786" s="21">
        <f t="shared" si="180"/>
        <v>0</v>
      </c>
      <c r="E5786" s="24">
        <f t="shared" si="181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1710</v>
      </c>
      <c r="B5787" s="111" t="s">
        <v>166</v>
      </c>
      <c r="C5787" s="112" t="s">
        <v>167</v>
      </c>
      <c r="D5787" s="21">
        <f t="shared" si="180"/>
        <v>0</v>
      </c>
      <c r="E5787" s="24">
        <f t="shared" si="181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1710</v>
      </c>
      <c r="B5788" s="111" t="s">
        <v>168</v>
      </c>
      <c r="C5788" s="112" t="s">
        <v>169</v>
      </c>
      <c r="D5788" s="21">
        <f t="shared" si="180"/>
        <v>0</v>
      </c>
      <c r="E5788" s="24">
        <f t="shared" si="181"/>
        <v>0</v>
      </c>
      <c r="F5788" s="104"/>
      <c r="G5788" s="104"/>
      <c r="H5788" s="105"/>
      <c r="I5788" s="105"/>
      <c r="J5788" s="31"/>
      <c r="K5788" s="32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1710</v>
      </c>
      <c r="B5789" s="111" t="s">
        <v>170</v>
      </c>
      <c r="C5789" s="112" t="s">
        <v>171</v>
      </c>
      <c r="D5789" s="21">
        <f t="shared" si="180"/>
        <v>0</v>
      </c>
      <c r="E5789" s="24">
        <f t="shared" si="181"/>
        <v>0</v>
      </c>
      <c r="F5789" s="104"/>
      <c r="G5789" s="104"/>
      <c r="H5789" s="113"/>
      <c r="I5789" s="113"/>
      <c r="J5789" s="106"/>
      <c r="K5789" s="107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1710</v>
      </c>
      <c r="B5790" s="111" t="s">
        <v>172</v>
      </c>
      <c r="C5790" s="112" t="s">
        <v>173</v>
      </c>
      <c r="D5790" s="21">
        <f t="shared" si="180"/>
        <v>0</v>
      </c>
      <c r="E5790" s="24">
        <f t="shared" si="181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1710</v>
      </c>
      <c r="B5791" s="111" t="s">
        <v>174</v>
      </c>
      <c r="C5791" s="112" t="s">
        <v>175</v>
      </c>
      <c r="D5791" s="21">
        <f t="shared" si="180"/>
        <v>0</v>
      </c>
      <c r="E5791" s="24">
        <f t="shared" si="181"/>
        <v>0</v>
      </c>
      <c r="F5791" s="104"/>
      <c r="G5791" s="104"/>
      <c r="H5791" s="105"/>
      <c r="I5791" s="105"/>
      <c r="J5791" s="31"/>
      <c r="K5791" s="32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1710</v>
      </c>
      <c r="B5792" s="111" t="s">
        <v>176</v>
      </c>
      <c r="C5792" s="112" t="s">
        <v>177</v>
      </c>
      <c r="D5792" s="21">
        <f t="shared" si="180"/>
        <v>0</v>
      </c>
      <c r="E5792" s="24">
        <f t="shared" si="181"/>
        <v>0</v>
      </c>
      <c r="F5792" s="104"/>
      <c r="G5792" s="104"/>
      <c r="H5792" s="113"/>
      <c r="I5792" s="113"/>
      <c r="J5792" s="106"/>
      <c r="K5792" s="107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1710</v>
      </c>
      <c r="B5793" s="111" t="s">
        <v>178</v>
      </c>
      <c r="C5793" s="112" t="s">
        <v>179</v>
      </c>
      <c r="D5793" s="21">
        <f t="shared" si="180"/>
        <v>0</v>
      </c>
      <c r="E5793" s="24">
        <f t="shared" si="181"/>
        <v>0</v>
      </c>
      <c r="F5793" s="104"/>
      <c r="G5793" s="104"/>
      <c r="H5793" s="105"/>
      <c r="I5793" s="105"/>
      <c r="J5793" s="31"/>
      <c r="K5793" s="32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1710</v>
      </c>
      <c r="B5794" s="111" t="s">
        <v>180</v>
      </c>
      <c r="C5794" s="112" t="s">
        <v>181</v>
      </c>
      <c r="D5794" s="21">
        <f t="shared" si="180"/>
        <v>0</v>
      </c>
      <c r="E5794" s="24">
        <f t="shared" si="181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>
        <v>0</v>
      </c>
      <c r="K5794" s="107">
        <v>0</v>
      </c>
      <c r="L5794" s="105">
        <v>0</v>
      </c>
      <c r="M5794" s="105">
        <v>0</v>
      </c>
      <c r="N5794" s="106">
        <v>0</v>
      </c>
      <c r="O5794" s="107">
        <v>0</v>
      </c>
      <c r="P5794" s="105">
        <v>0</v>
      </c>
      <c r="Q5794" s="105">
        <v>0</v>
      </c>
      <c r="R5794" s="106">
        <v>0</v>
      </c>
      <c r="S5794" s="107">
        <v>0</v>
      </c>
      <c r="T5794" s="105">
        <v>0</v>
      </c>
      <c r="U5794" s="105">
        <v>0</v>
      </c>
      <c r="V5794" s="106">
        <v>0</v>
      </c>
      <c r="W5794" s="107">
        <v>0</v>
      </c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1710</v>
      </c>
      <c r="B5795" s="111" t="s">
        <v>182</v>
      </c>
      <c r="C5795" s="112" t="s">
        <v>183</v>
      </c>
      <c r="D5795" s="21">
        <f t="shared" si="180"/>
        <v>0</v>
      </c>
      <c r="E5795" s="24">
        <f t="shared" si="181"/>
        <v>1443.44</v>
      </c>
      <c r="F5795" s="104"/>
      <c r="G5795" s="104"/>
      <c r="H5795" s="113"/>
      <c r="I5795" s="113"/>
      <c r="J5795" s="106"/>
      <c r="K5795" s="107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1710</v>
      </c>
      <c r="B5796" s="111" t="s">
        <v>184</v>
      </c>
      <c r="C5796" s="112" t="s">
        <v>185</v>
      </c>
      <c r="D5796" s="21">
        <f t="shared" si="180"/>
        <v>0</v>
      </c>
      <c r="E5796" s="24">
        <f t="shared" si="181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31">
        <v>0</v>
      </c>
      <c r="K5796" s="32">
        <v>1443.44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>
        <v>0</v>
      </c>
      <c r="S5796" s="107">
        <v>0</v>
      </c>
      <c r="T5796" s="105">
        <v>0</v>
      </c>
      <c r="U5796" s="105">
        <v>0</v>
      </c>
      <c r="V5796" s="106">
        <v>0</v>
      </c>
      <c r="W5796" s="107">
        <v>0</v>
      </c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1710</v>
      </c>
      <c r="B5797" s="111" t="s">
        <v>186</v>
      </c>
      <c r="C5797" s="112" t="s">
        <v>187</v>
      </c>
      <c r="D5797" s="21">
        <f t="shared" si="180"/>
        <v>0</v>
      </c>
      <c r="E5797" s="24">
        <f t="shared" si="181"/>
        <v>0</v>
      </c>
      <c r="F5797" s="104"/>
      <c r="G5797" s="104"/>
      <c r="H5797" s="113"/>
      <c r="I5797" s="113"/>
      <c r="J5797" s="106"/>
      <c r="K5797" s="107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1710</v>
      </c>
      <c r="B5798" s="111" t="s">
        <v>188</v>
      </c>
      <c r="C5798" s="112" t="s">
        <v>189</v>
      </c>
      <c r="D5798" s="21">
        <f t="shared" si="180"/>
        <v>0</v>
      </c>
      <c r="E5798" s="24">
        <f t="shared" si="181"/>
        <v>0</v>
      </c>
      <c r="F5798" s="104"/>
      <c r="G5798" s="104"/>
      <c r="H5798" s="105"/>
      <c r="I5798" s="105"/>
      <c r="J5798" s="31"/>
      <c r="K5798" s="32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1710</v>
      </c>
      <c r="B5799" s="111" t="s">
        <v>190</v>
      </c>
      <c r="C5799" s="112" t="s">
        <v>191</v>
      </c>
      <c r="D5799" s="21">
        <f t="shared" si="180"/>
        <v>0</v>
      </c>
      <c r="E5799" s="24">
        <f t="shared" si="181"/>
        <v>0</v>
      </c>
      <c r="F5799" s="104">
        <v>0</v>
      </c>
      <c r="G5799" s="104">
        <v>0</v>
      </c>
      <c r="H5799" s="113">
        <v>0</v>
      </c>
      <c r="I5799" s="113">
        <v>0</v>
      </c>
      <c r="J5799" s="106">
        <v>0</v>
      </c>
      <c r="K5799" s="107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>
        <v>0</v>
      </c>
      <c r="S5799" s="32">
        <v>0</v>
      </c>
      <c r="T5799" s="113">
        <v>0</v>
      </c>
      <c r="U5799" s="113">
        <v>0</v>
      </c>
      <c r="V5799" s="31">
        <v>0</v>
      </c>
      <c r="W5799" s="32">
        <v>0</v>
      </c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1710</v>
      </c>
      <c r="B5800" s="111" t="s">
        <v>192</v>
      </c>
      <c r="C5800" s="112" t="s">
        <v>193</v>
      </c>
      <c r="D5800" s="21">
        <f t="shared" si="180"/>
        <v>27041.79</v>
      </c>
      <c r="E5800" s="24">
        <f t="shared" si="18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1710</v>
      </c>
      <c r="B5801" s="111" t="s">
        <v>194</v>
      </c>
      <c r="C5801" s="112" t="s">
        <v>195</v>
      </c>
      <c r="D5801" s="21">
        <f t="shared" si="180"/>
        <v>0</v>
      </c>
      <c r="E5801" s="24">
        <f t="shared" si="18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1710</v>
      </c>
      <c r="B5802" s="111" t="s">
        <v>196</v>
      </c>
      <c r="C5802" s="112" t="s">
        <v>197</v>
      </c>
      <c r="D5802" s="21">
        <f t="shared" si="180"/>
        <v>0</v>
      </c>
      <c r="E5802" s="24">
        <f t="shared" si="181"/>
        <v>198560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198560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1710</v>
      </c>
      <c r="B5803" s="111" t="s">
        <v>198</v>
      </c>
      <c r="C5803" s="112" t="s">
        <v>199</v>
      </c>
      <c r="D5803" s="21">
        <f t="shared" si="180"/>
        <v>0</v>
      </c>
      <c r="E5803" s="24">
        <f t="shared" si="18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1710</v>
      </c>
      <c r="B5804" s="111" t="s">
        <v>200</v>
      </c>
      <c r="C5804" s="112" t="s">
        <v>201</v>
      </c>
      <c r="D5804" s="21">
        <f t="shared" si="180"/>
        <v>0</v>
      </c>
      <c r="E5804" s="24">
        <f t="shared" si="18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1710</v>
      </c>
      <c r="B5805" s="111" t="s">
        <v>202</v>
      </c>
      <c r="C5805" s="112" t="s">
        <v>203</v>
      </c>
      <c r="D5805" s="21">
        <f t="shared" si="180"/>
        <v>0</v>
      </c>
      <c r="E5805" s="24">
        <f t="shared" si="18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>
        <v>0</v>
      </c>
      <c r="S5805" s="32">
        <v>0</v>
      </c>
      <c r="T5805" s="113">
        <v>0</v>
      </c>
      <c r="U5805" s="113">
        <v>0</v>
      </c>
      <c r="V5805" s="31">
        <v>0</v>
      </c>
      <c r="W5805" s="32">
        <v>0</v>
      </c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1710</v>
      </c>
      <c r="B5806" s="111" t="s">
        <v>204</v>
      </c>
      <c r="C5806" s="112" t="s">
        <v>205</v>
      </c>
      <c r="D5806" s="21">
        <f t="shared" si="180"/>
        <v>0</v>
      </c>
      <c r="E5806" s="24">
        <f t="shared" si="18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1710</v>
      </c>
      <c r="B5807" s="111" t="s">
        <v>206</v>
      </c>
      <c r="C5807" s="112" t="s">
        <v>207</v>
      </c>
      <c r="D5807" s="21">
        <f t="shared" si="180"/>
        <v>0</v>
      </c>
      <c r="E5807" s="24">
        <f t="shared" si="181"/>
        <v>22934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1710</v>
      </c>
      <c r="B5808" s="111" t="s">
        <v>208</v>
      </c>
      <c r="C5808" s="112" t="s">
        <v>209</v>
      </c>
      <c r="D5808" s="21">
        <f t="shared" si="180"/>
        <v>0</v>
      </c>
      <c r="E5808" s="24">
        <f t="shared" si="181"/>
        <v>197936.91</v>
      </c>
      <c r="F5808" s="104">
        <v>0</v>
      </c>
      <c r="G5808" s="104">
        <v>22934</v>
      </c>
      <c r="H5808" s="113">
        <v>0</v>
      </c>
      <c r="I5808" s="113">
        <v>22934</v>
      </c>
      <c r="J5808" s="31">
        <v>0</v>
      </c>
      <c r="K5808" s="32">
        <v>22934</v>
      </c>
      <c r="L5808" s="113">
        <v>0</v>
      </c>
      <c r="M5808" s="113">
        <v>22934</v>
      </c>
      <c r="N5808" s="31">
        <v>0</v>
      </c>
      <c r="O5808" s="32">
        <v>22934</v>
      </c>
      <c r="P5808" s="113">
        <v>0</v>
      </c>
      <c r="Q5808" s="113">
        <v>22934</v>
      </c>
      <c r="R5808" s="31">
        <v>0</v>
      </c>
      <c r="S5808" s="32">
        <v>22934</v>
      </c>
      <c r="T5808" s="113">
        <v>0</v>
      </c>
      <c r="U5808" s="113">
        <v>22934</v>
      </c>
      <c r="V5808" s="31">
        <v>0</v>
      </c>
      <c r="W5808" s="32">
        <v>22934</v>
      </c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1710</v>
      </c>
      <c r="B5809" s="111" t="s">
        <v>210</v>
      </c>
      <c r="C5809" s="112" t="s">
        <v>211</v>
      </c>
      <c r="D5809" s="21">
        <f t="shared" si="180"/>
        <v>0</v>
      </c>
      <c r="E5809" s="24">
        <f t="shared" si="181"/>
        <v>115719.3</v>
      </c>
      <c r="F5809" s="104">
        <v>0</v>
      </c>
      <c r="G5809" s="104">
        <v>14464.91</v>
      </c>
      <c r="H5809" s="113">
        <v>0</v>
      </c>
      <c r="I5809" s="113">
        <v>14464.91</v>
      </c>
      <c r="J5809" s="31">
        <v>0</v>
      </c>
      <c r="K5809" s="32">
        <v>14464.91</v>
      </c>
      <c r="L5809" s="113">
        <v>0</v>
      </c>
      <c r="M5809" s="113">
        <v>14464.92</v>
      </c>
      <c r="N5809" s="31">
        <v>0</v>
      </c>
      <c r="O5809" s="32">
        <v>14464.91</v>
      </c>
      <c r="P5809" s="113">
        <v>0</v>
      </c>
      <c r="Q5809" s="113">
        <v>14464.91</v>
      </c>
      <c r="R5809" s="31">
        <v>0</v>
      </c>
      <c r="S5809" s="32">
        <v>14464.92</v>
      </c>
      <c r="T5809" s="113">
        <v>0</v>
      </c>
      <c r="U5809" s="113">
        <v>14464.91</v>
      </c>
      <c r="V5809" s="31">
        <v>0</v>
      </c>
      <c r="W5809" s="32">
        <v>14464.91</v>
      </c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1710</v>
      </c>
      <c r="B5810" s="111" t="s">
        <v>212</v>
      </c>
      <c r="C5810" s="112" t="s">
        <v>213</v>
      </c>
      <c r="D5810" s="21">
        <f t="shared" si="180"/>
        <v>0</v>
      </c>
      <c r="E5810" s="24">
        <f t="shared" si="181"/>
        <v>19297.259999999998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1710</v>
      </c>
      <c r="B5811" s="111" t="s">
        <v>214</v>
      </c>
      <c r="C5811" s="112" t="s">
        <v>215</v>
      </c>
      <c r="D5811" s="21">
        <f t="shared" si="180"/>
        <v>93764.44</v>
      </c>
      <c r="E5811" s="24">
        <f t="shared" si="181"/>
        <v>149965.58999999997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31">
        <v>0</v>
      </c>
      <c r="K5811" s="32">
        <v>19297.259999999998</v>
      </c>
      <c r="L5811" s="105">
        <v>0</v>
      </c>
      <c r="M5811" s="105">
        <v>19297.25</v>
      </c>
      <c r="N5811" s="106">
        <v>93764.44</v>
      </c>
      <c r="O5811" s="107">
        <v>19297.259999999998</v>
      </c>
      <c r="P5811" s="113">
        <v>0</v>
      </c>
      <c r="Q5811" s="113">
        <v>18194.14</v>
      </c>
      <c r="R5811" s="106">
        <v>0</v>
      </c>
      <c r="S5811" s="107">
        <v>18194.14</v>
      </c>
      <c r="T5811" s="105">
        <v>0</v>
      </c>
      <c r="U5811" s="105">
        <v>18194.150000000001</v>
      </c>
      <c r="V5811" s="106">
        <v>0</v>
      </c>
      <c r="W5811" s="107">
        <v>18194.14</v>
      </c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1710</v>
      </c>
      <c r="B5812" s="111" t="s">
        <v>216</v>
      </c>
      <c r="C5812" s="112" t="s">
        <v>217</v>
      </c>
      <c r="D5812" s="21">
        <f t="shared" si="180"/>
        <v>0</v>
      </c>
      <c r="E5812" s="24">
        <f t="shared" si="18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1710</v>
      </c>
      <c r="B5813" s="111" t="s">
        <v>218</v>
      </c>
      <c r="C5813" s="112" t="s">
        <v>1564</v>
      </c>
      <c r="D5813" s="21">
        <f t="shared" si="180"/>
        <v>0</v>
      </c>
      <c r="E5813" s="24">
        <f t="shared" si="181"/>
        <v>8311.11</v>
      </c>
      <c r="F5813" s="104"/>
      <c r="G5813" s="104"/>
      <c r="H5813" s="113"/>
      <c r="I5813" s="113"/>
      <c r="J5813" s="106"/>
      <c r="K5813" s="107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1710</v>
      </c>
      <c r="B5814" s="111" t="s">
        <v>219</v>
      </c>
      <c r="C5814" s="112" t="s">
        <v>1565</v>
      </c>
      <c r="D5814" s="21">
        <f t="shared" si="180"/>
        <v>0</v>
      </c>
      <c r="E5814" s="24">
        <f t="shared" si="181"/>
        <v>66488.890000000014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>
        <v>0</v>
      </c>
      <c r="K5814" s="32">
        <v>8311.11</v>
      </c>
      <c r="L5814" s="113">
        <v>0</v>
      </c>
      <c r="M5814" s="113">
        <v>8311.11</v>
      </c>
      <c r="N5814" s="31">
        <v>0</v>
      </c>
      <c r="O5814" s="32">
        <v>8311.11</v>
      </c>
      <c r="P5814" s="113">
        <v>0</v>
      </c>
      <c r="Q5814" s="113">
        <v>8311.11</v>
      </c>
      <c r="R5814" s="31">
        <v>0</v>
      </c>
      <c r="S5814" s="32">
        <v>8311.11</v>
      </c>
      <c r="T5814" s="113">
        <v>0</v>
      </c>
      <c r="U5814" s="113">
        <v>8311.11</v>
      </c>
      <c r="V5814" s="31">
        <v>0</v>
      </c>
      <c r="W5814" s="32">
        <v>8311.11</v>
      </c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1710</v>
      </c>
      <c r="B5815" s="111" t="s">
        <v>220</v>
      </c>
      <c r="C5815" s="112" t="s">
        <v>221</v>
      </c>
      <c r="D5815" s="21">
        <f t="shared" si="180"/>
        <v>0</v>
      </c>
      <c r="E5815" s="24">
        <f t="shared" si="181"/>
        <v>8617.5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1710</v>
      </c>
      <c r="B5816" s="111" t="s">
        <v>222</v>
      </c>
      <c r="C5816" s="112" t="s">
        <v>223</v>
      </c>
      <c r="D5816" s="21">
        <f t="shared" si="180"/>
        <v>0</v>
      </c>
      <c r="E5816" s="24">
        <f t="shared" si="181"/>
        <v>45938</v>
      </c>
      <c r="F5816" s="104">
        <v>0</v>
      </c>
      <c r="G5816" s="104">
        <v>8617.5</v>
      </c>
      <c r="H5816" s="105">
        <v>0</v>
      </c>
      <c r="I5816" s="105">
        <v>8617.5</v>
      </c>
      <c r="J5816" s="31">
        <v>0</v>
      </c>
      <c r="K5816" s="32">
        <v>8617.5</v>
      </c>
      <c r="L5816" s="105">
        <v>0</v>
      </c>
      <c r="M5816" s="105">
        <v>8617.5</v>
      </c>
      <c r="N5816" s="106">
        <v>0</v>
      </c>
      <c r="O5816" s="107">
        <v>8615.5</v>
      </c>
      <c r="P5816" s="113">
        <v>0</v>
      </c>
      <c r="Q5816" s="113">
        <v>2867.5</v>
      </c>
      <c r="R5816" s="106">
        <v>0</v>
      </c>
      <c r="S5816" s="107">
        <v>2867.5</v>
      </c>
      <c r="T5816" s="105">
        <v>0</v>
      </c>
      <c r="U5816" s="105">
        <v>2867.5</v>
      </c>
      <c r="V5816" s="106">
        <v>0</v>
      </c>
      <c r="W5816" s="107">
        <v>2867.5</v>
      </c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1710</v>
      </c>
      <c r="B5817" s="111" t="s">
        <v>224</v>
      </c>
      <c r="C5817" s="112" t="s">
        <v>225</v>
      </c>
      <c r="D5817" s="21">
        <f t="shared" si="180"/>
        <v>0</v>
      </c>
      <c r="E5817" s="24">
        <f t="shared" si="18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1710</v>
      </c>
      <c r="B5818" s="111" t="s">
        <v>226</v>
      </c>
      <c r="C5818" s="112" t="s">
        <v>227</v>
      </c>
      <c r="D5818" s="21">
        <f t="shared" si="180"/>
        <v>0</v>
      </c>
      <c r="E5818" s="24">
        <f t="shared" si="181"/>
        <v>0</v>
      </c>
      <c r="F5818" s="104"/>
      <c r="G5818" s="104"/>
      <c r="H5818" s="113"/>
      <c r="I5818" s="113"/>
      <c r="J5818" s="106"/>
      <c r="K5818" s="107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1710</v>
      </c>
      <c r="B5819" s="111" t="s">
        <v>228</v>
      </c>
      <c r="C5819" s="112" t="s">
        <v>229</v>
      </c>
      <c r="D5819" s="21">
        <f t="shared" si="180"/>
        <v>0</v>
      </c>
      <c r="E5819" s="24">
        <f t="shared" si="18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1710</v>
      </c>
      <c r="B5820" s="111" t="s">
        <v>230</v>
      </c>
      <c r="C5820" s="112" t="s">
        <v>231</v>
      </c>
      <c r="D5820" s="21">
        <f t="shared" si="180"/>
        <v>0</v>
      </c>
      <c r="E5820" s="24">
        <f t="shared" si="181"/>
        <v>0</v>
      </c>
      <c r="F5820" s="104"/>
      <c r="G5820" s="104"/>
      <c r="H5820" s="105"/>
      <c r="I5820" s="105"/>
      <c r="J5820" s="31"/>
      <c r="K5820" s="32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1710</v>
      </c>
      <c r="B5821" s="111" t="s">
        <v>232</v>
      </c>
      <c r="C5821" s="112" t="s">
        <v>233</v>
      </c>
      <c r="D5821" s="21">
        <f t="shared" si="180"/>
        <v>0</v>
      </c>
      <c r="E5821" s="24">
        <f t="shared" si="181"/>
        <v>0</v>
      </c>
      <c r="F5821" s="104"/>
      <c r="G5821" s="104"/>
      <c r="H5821" s="113"/>
      <c r="I5821" s="113"/>
      <c r="J5821" s="106"/>
      <c r="K5821" s="107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1710</v>
      </c>
      <c r="B5822" s="111" t="s">
        <v>234</v>
      </c>
      <c r="C5822" s="112" t="s">
        <v>235</v>
      </c>
      <c r="D5822" s="21">
        <f t="shared" si="180"/>
        <v>2056500</v>
      </c>
      <c r="E5822" s="24">
        <f t="shared" si="181"/>
        <v>0</v>
      </c>
      <c r="F5822" s="104">
        <v>0</v>
      </c>
      <c r="G5822" s="104">
        <v>0</v>
      </c>
      <c r="H5822" s="105">
        <v>0</v>
      </c>
      <c r="I5822" s="105">
        <v>0</v>
      </c>
      <c r="J5822" s="31">
        <v>0</v>
      </c>
      <c r="K5822" s="32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2056500</v>
      </c>
      <c r="U5822" s="105">
        <v>0</v>
      </c>
      <c r="V5822" s="106">
        <v>0</v>
      </c>
      <c r="W5822" s="107">
        <v>0</v>
      </c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1710</v>
      </c>
      <c r="B5823" s="111" t="s">
        <v>236</v>
      </c>
      <c r="C5823" s="112" t="s">
        <v>237</v>
      </c>
      <c r="D5823" s="21">
        <f t="shared" si="180"/>
        <v>0</v>
      </c>
      <c r="E5823" s="24">
        <f t="shared" si="181"/>
        <v>44664.17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1710</v>
      </c>
      <c r="B5824" s="111" t="s">
        <v>238</v>
      </c>
      <c r="C5824" s="112" t="s">
        <v>239</v>
      </c>
      <c r="D5824" s="21">
        <f t="shared" si="180"/>
        <v>0</v>
      </c>
      <c r="E5824" s="24">
        <f t="shared" si="181"/>
        <v>425863.32999999996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106">
        <v>0</v>
      </c>
      <c r="K5824" s="107">
        <v>44664.17</v>
      </c>
      <c r="L5824" s="113">
        <v>0</v>
      </c>
      <c r="M5824" s="113">
        <v>44664.160000000003</v>
      </c>
      <c r="N5824" s="31">
        <v>0</v>
      </c>
      <c r="O5824" s="32">
        <v>44664.17</v>
      </c>
      <c r="P5824" s="105">
        <v>0</v>
      </c>
      <c r="Q5824" s="105">
        <v>44664.17</v>
      </c>
      <c r="R5824" s="31">
        <v>0</v>
      </c>
      <c r="S5824" s="32">
        <v>44664.160000000003</v>
      </c>
      <c r="T5824" s="113">
        <v>0</v>
      </c>
      <c r="U5824" s="113">
        <v>78939.17</v>
      </c>
      <c r="V5824" s="31">
        <v>0</v>
      </c>
      <c r="W5824" s="32">
        <v>78939.17</v>
      </c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1710</v>
      </c>
      <c r="B5825" s="111" t="s">
        <v>240</v>
      </c>
      <c r="C5825" s="112" t="s">
        <v>241</v>
      </c>
      <c r="D5825" s="21">
        <f t="shared" si="180"/>
        <v>0</v>
      </c>
      <c r="E5825" s="24">
        <f t="shared" si="18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1710</v>
      </c>
      <c r="B5826" s="111" t="s">
        <v>242</v>
      </c>
      <c r="C5826" s="112" t="s">
        <v>243</v>
      </c>
      <c r="D5826" s="21">
        <f t="shared" si="180"/>
        <v>0</v>
      </c>
      <c r="E5826" s="24">
        <f t="shared" si="18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1710</v>
      </c>
      <c r="B5827" s="111" t="s">
        <v>244</v>
      </c>
      <c r="C5827" s="112" t="s">
        <v>245</v>
      </c>
      <c r="D5827" s="21">
        <f t="shared" ref="D5827:D5890" si="182">F5827+H5827+J5828+L5827+N5827+P5827+R5827+T5827+V5827+X5827+Z5827+AB5827</f>
        <v>0</v>
      </c>
      <c r="E5827" s="24">
        <f t="shared" ref="E5827:E5890" si="183">G5827+I5827+K5828+M5827+O5827+Q5827+S5827+U5827+W5827+Y5827+AA5827+AC5827</f>
        <v>0</v>
      </c>
      <c r="F5827" s="104"/>
      <c r="G5827" s="104"/>
      <c r="H5827" s="105"/>
      <c r="I5827" s="105"/>
      <c r="J5827" s="31"/>
      <c r="K5827" s="32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1710</v>
      </c>
      <c r="B5828" s="111" t="s">
        <v>246</v>
      </c>
      <c r="C5828" s="112" t="s">
        <v>247</v>
      </c>
      <c r="D5828" s="21">
        <f t="shared" si="182"/>
        <v>0</v>
      </c>
      <c r="E5828" s="24">
        <f t="shared" si="183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1710</v>
      </c>
      <c r="B5829" s="111" t="s">
        <v>248</v>
      </c>
      <c r="C5829" s="112" t="s">
        <v>249</v>
      </c>
      <c r="D5829" s="21">
        <f t="shared" si="182"/>
        <v>0</v>
      </c>
      <c r="E5829" s="24">
        <f t="shared" si="183"/>
        <v>0</v>
      </c>
      <c r="F5829" s="104"/>
      <c r="G5829" s="104"/>
      <c r="H5829" s="113"/>
      <c r="I5829" s="113"/>
      <c r="J5829" s="106"/>
      <c r="K5829" s="107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1710</v>
      </c>
      <c r="B5830" s="111" t="s">
        <v>250</v>
      </c>
      <c r="C5830" s="112" t="s">
        <v>251</v>
      </c>
      <c r="D5830" s="21">
        <f t="shared" si="182"/>
        <v>0</v>
      </c>
      <c r="E5830" s="24">
        <f t="shared" si="183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1710</v>
      </c>
      <c r="B5831" s="111" t="s">
        <v>252</v>
      </c>
      <c r="C5831" s="112" t="s">
        <v>253</v>
      </c>
      <c r="D5831" s="21">
        <f t="shared" si="182"/>
        <v>0</v>
      </c>
      <c r="E5831" s="24">
        <f t="shared" si="183"/>
        <v>0</v>
      </c>
      <c r="F5831" s="104"/>
      <c r="G5831" s="104"/>
      <c r="H5831" s="105"/>
      <c r="I5831" s="105"/>
      <c r="J5831" s="31"/>
      <c r="K5831" s="32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1710</v>
      </c>
      <c r="B5832" s="111" t="s">
        <v>254</v>
      </c>
      <c r="C5832" s="112" t="s">
        <v>255</v>
      </c>
      <c r="D5832" s="21">
        <f t="shared" si="182"/>
        <v>0</v>
      </c>
      <c r="E5832" s="24">
        <f t="shared" si="183"/>
        <v>0</v>
      </c>
      <c r="F5832" s="104"/>
      <c r="G5832" s="104"/>
      <c r="H5832" s="113"/>
      <c r="I5832" s="113"/>
      <c r="J5832" s="106"/>
      <c r="K5832" s="107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1710</v>
      </c>
      <c r="B5833" s="111" t="s">
        <v>256</v>
      </c>
      <c r="C5833" s="112" t="s">
        <v>257</v>
      </c>
      <c r="D5833" s="21">
        <f t="shared" si="182"/>
        <v>0</v>
      </c>
      <c r="E5833" s="24">
        <f t="shared" si="183"/>
        <v>0</v>
      </c>
      <c r="F5833" s="104"/>
      <c r="G5833" s="104"/>
      <c r="H5833" s="105"/>
      <c r="I5833" s="105"/>
      <c r="J5833" s="31"/>
      <c r="K5833" s="32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1710</v>
      </c>
      <c r="B5834" s="111" t="s">
        <v>258</v>
      </c>
      <c r="C5834" s="112" t="s">
        <v>259</v>
      </c>
      <c r="D5834" s="21">
        <f t="shared" si="182"/>
        <v>0</v>
      </c>
      <c r="E5834" s="24">
        <f t="shared" si="183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1710</v>
      </c>
      <c r="B5835" s="111" t="s">
        <v>260</v>
      </c>
      <c r="C5835" s="112" t="s">
        <v>261</v>
      </c>
      <c r="D5835" s="21">
        <f t="shared" si="182"/>
        <v>0</v>
      </c>
      <c r="E5835" s="24">
        <f t="shared" si="183"/>
        <v>0</v>
      </c>
      <c r="F5835" s="104"/>
      <c r="G5835" s="104"/>
      <c r="H5835" s="113"/>
      <c r="I5835" s="113"/>
      <c r="J5835" s="106"/>
      <c r="K5835" s="107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1710</v>
      </c>
      <c r="B5836" s="111" t="s">
        <v>262</v>
      </c>
      <c r="C5836" s="112" t="s">
        <v>263</v>
      </c>
      <c r="D5836" s="21">
        <f t="shared" si="182"/>
        <v>0</v>
      </c>
      <c r="E5836" s="24">
        <f t="shared" si="183"/>
        <v>0</v>
      </c>
      <c r="F5836" s="104"/>
      <c r="G5836" s="104"/>
      <c r="H5836" s="105"/>
      <c r="I5836" s="105"/>
      <c r="J5836" s="31"/>
      <c r="K5836" s="32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1710</v>
      </c>
      <c r="B5837" s="111" t="s">
        <v>264</v>
      </c>
      <c r="C5837" s="112" t="s">
        <v>265</v>
      </c>
      <c r="D5837" s="21">
        <f t="shared" si="182"/>
        <v>2264731</v>
      </c>
      <c r="E5837" s="24">
        <f t="shared" si="183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250000</v>
      </c>
      <c r="Q5837" s="105">
        <v>0</v>
      </c>
      <c r="R5837" s="106">
        <v>0</v>
      </c>
      <c r="S5837" s="107">
        <v>0</v>
      </c>
      <c r="T5837" s="105">
        <v>2014731</v>
      </c>
      <c r="U5837" s="105">
        <v>0</v>
      </c>
      <c r="V5837" s="106">
        <v>0</v>
      </c>
      <c r="W5837" s="107">
        <v>0</v>
      </c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1710</v>
      </c>
      <c r="B5838" s="111" t="s">
        <v>266</v>
      </c>
      <c r="C5838" s="112" t="s">
        <v>267</v>
      </c>
      <c r="D5838" s="21">
        <f t="shared" si="182"/>
        <v>0</v>
      </c>
      <c r="E5838" s="24">
        <f t="shared" si="183"/>
        <v>125802.58</v>
      </c>
      <c r="F5838" s="104"/>
      <c r="G5838" s="104"/>
      <c r="H5838" s="113"/>
      <c r="I5838" s="113"/>
      <c r="J5838" s="106"/>
      <c r="K5838" s="107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1710</v>
      </c>
      <c r="B5839" s="111" t="s">
        <v>268</v>
      </c>
      <c r="C5839" s="112" t="s">
        <v>269</v>
      </c>
      <c r="D5839" s="21">
        <f t="shared" si="182"/>
        <v>0</v>
      </c>
      <c r="E5839" s="24">
        <f t="shared" si="183"/>
        <v>683433.69</v>
      </c>
      <c r="F5839" s="104">
        <v>0</v>
      </c>
      <c r="G5839" s="104">
        <v>125806.58</v>
      </c>
      <c r="H5839" s="105">
        <v>0</v>
      </c>
      <c r="I5839" s="105">
        <v>125806.59</v>
      </c>
      <c r="J5839" s="31">
        <v>0</v>
      </c>
      <c r="K5839" s="32">
        <v>125802.58</v>
      </c>
      <c r="L5839" s="105">
        <v>0</v>
      </c>
      <c r="M5839" s="105">
        <v>60058.33</v>
      </c>
      <c r="N5839" s="106">
        <v>0</v>
      </c>
      <c r="O5839" s="107">
        <v>60058.34</v>
      </c>
      <c r="P5839" s="113">
        <v>0</v>
      </c>
      <c r="Q5839" s="113">
        <v>64225</v>
      </c>
      <c r="R5839" s="106">
        <v>0</v>
      </c>
      <c r="S5839" s="107">
        <v>64225</v>
      </c>
      <c r="T5839" s="105">
        <v>0</v>
      </c>
      <c r="U5839" s="105">
        <v>85450</v>
      </c>
      <c r="V5839" s="106">
        <v>0</v>
      </c>
      <c r="W5839" s="107">
        <v>97803.85</v>
      </c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1710</v>
      </c>
      <c r="B5840" s="111" t="s">
        <v>270</v>
      </c>
      <c r="C5840" s="112" t="s">
        <v>271</v>
      </c>
      <c r="D5840" s="21">
        <f t="shared" si="182"/>
        <v>0</v>
      </c>
      <c r="E5840" s="24">
        <f t="shared" si="183"/>
        <v>0</v>
      </c>
      <c r="F5840" s="104"/>
      <c r="G5840" s="104"/>
      <c r="H5840" s="113"/>
      <c r="I5840" s="113"/>
      <c r="J5840" s="106"/>
      <c r="K5840" s="107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1710</v>
      </c>
      <c r="B5841" s="111" t="s">
        <v>272</v>
      </c>
      <c r="C5841" s="112" t="s">
        <v>273</v>
      </c>
      <c r="D5841" s="21">
        <f t="shared" si="182"/>
        <v>0</v>
      </c>
      <c r="E5841" s="24">
        <f t="shared" si="183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1710</v>
      </c>
      <c r="B5842" s="111" t="s">
        <v>274</v>
      </c>
      <c r="C5842" s="112" t="s">
        <v>275</v>
      </c>
      <c r="D5842" s="21">
        <f t="shared" si="182"/>
        <v>0</v>
      </c>
      <c r="E5842" s="24">
        <f t="shared" si="183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1710</v>
      </c>
      <c r="B5843" s="111" t="s">
        <v>276</v>
      </c>
      <c r="C5843" s="112" t="s">
        <v>277</v>
      </c>
      <c r="D5843" s="21">
        <f t="shared" si="182"/>
        <v>0</v>
      </c>
      <c r="E5843" s="24">
        <f t="shared" si="183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1710</v>
      </c>
      <c r="B5844" s="111" t="s">
        <v>278</v>
      </c>
      <c r="C5844" s="112" t="s">
        <v>279</v>
      </c>
      <c r="D5844" s="21">
        <f t="shared" si="182"/>
        <v>0</v>
      </c>
      <c r="E5844" s="24">
        <f t="shared" si="183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1710</v>
      </c>
      <c r="B5845" s="111" t="s">
        <v>280</v>
      </c>
      <c r="C5845" s="112" t="s">
        <v>1566</v>
      </c>
      <c r="D5845" s="21">
        <f t="shared" si="182"/>
        <v>0</v>
      </c>
      <c r="E5845" s="24">
        <f t="shared" si="183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1710</v>
      </c>
      <c r="B5846" s="111" t="s">
        <v>281</v>
      </c>
      <c r="C5846" s="112" t="s">
        <v>282</v>
      </c>
      <c r="D5846" s="21">
        <f t="shared" si="182"/>
        <v>0</v>
      </c>
      <c r="E5846" s="24">
        <f t="shared" si="183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1710</v>
      </c>
      <c r="B5847" s="111" t="s">
        <v>283</v>
      </c>
      <c r="C5847" s="112" t="s">
        <v>284</v>
      </c>
      <c r="D5847" s="21">
        <f t="shared" si="182"/>
        <v>0</v>
      </c>
      <c r="E5847" s="24">
        <f t="shared" si="183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1710</v>
      </c>
      <c r="B5848" s="111" t="s">
        <v>285</v>
      </c>
      <c r="C5848" s="112" t="s">
        <v>286</v>
      </c>
      <c r="D5848" s="21">
        <f t="shared" si="182"/>
        <v>0</v>
      </c>
      <c r="E5848" s="24">
        <f t="shared" si="183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1710</v>
      </c>
      <c r="B5849" s="111" t="s">
        <v>287</v>
      </c>
      <c r="C5849" s="112" t="s">
        <v>288</v>
      </c>
      <c r="D5849" s="21">
        <f t="shared" si="182"/>
        <v>0</v>
      </c>
      <c r="E5849" s="24">
        <f t="shared" si="183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1710</v>
      </c>
      <c r="B5850" s="111" t="s">
        <v>289</v>
      </c>
      <c r="C5850" s="112" t="s">
        <v>290</v>
      </c>
      <c r="D5850" s="21">
        <f t="shared" si="182"/>
        <v>0</v>
      </c>
      <c r="E5850" s="24">
        <f t="shared" si="183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1710</v>
      </c>
      <c r="B5851" s="111" t="s">
        <v>291</v>
      </c>
      <c r="C5851" s="112" t="s">
        <v>1567</v>
      </c>
      <c r="D5851" s="21">
        <f t="shared" si="182"/>
        <v>0</v>
      </c>
      <c r="E5851" s="24">
        <f t="shared" si="183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1710</v>
      </c>
      <c r="B5852" s="111" t="s">
        <v>292</v>
      </c>
      <c r="C5852" s="112" t="s">
        <v>293</v>
      </c>
      <c r="D5852" s="21">
        <f t="shared" si="182"/>
        <v>0</v>
      </c>
      <c r="E5852" s="24">
        <f t="shared" si="183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1710</v>
      </c>
      <c r="B5853" s="111" t="s">
        <v>294</v>
      </c>
      <c r="C5853" s="112" t="s">
        <v>295</v>
      </c>
      <c r="D5853" s="21">
        <f t="shared" si="182"/>
        <v>0</v>
      </c>
      <c r="E5853" s="24">
        <f t="shared" si="183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1710</v>
      </c>
      <c r="B5854" s="111" t="s">
        <v>296</v>
      </c>
      <c r="C5854" s="112" t="s">
        <v>1568</v>
      </c>
      <c r="D5854" s="21">
        <f t="shared" si="182"/>
        <v>0</v>
      </c>
      <c r="E5854" s="24">
        <f t="shared" si="183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1710</v>
      </c>
      <c r="B5855" s="111" t="s">
        <v>297</v>
      </c>
      <c r="C5855" s="112" t="s">
        <v>298</v>
      </c>
      <c r="D5855" s="21">
        <f t="shared" si="182"/>
        <v>0</v>
      </c>
      <c r="E5855" s="24">
        <f t="shared" si="183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1710</v>
      </c>
      <c r="B5856" s="111" t="s">
        <v>299</v>
      </c>
      <c r="C5856" s="112" t="s">
        <v>300</v>
      </c>
      <c r="D5856" s="21">
        <f t="shared" si="182"/>
        <v>0</v>
      </c>
      <c r="E5856" s="24">
        <f t="shared" si="183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1710</v>
      </c>
      <c r="B5857" s="111" t="s">
        <v>301</v>
      </c>
      <c r="C5857" s="112" t="s">
        <v>1569</v>
      </c>
      <c r="D5857" s="21">
        <f t="shared" si="182"/>
        <v>0</v>
      </c>
      <c r="E5857" s="24">
        <f t="shared" si="183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1710</v>
      </c>
      <c r="B5858" s="111" t="s">
        <v>302</v>
      </c>
      <c r="C5858" s="112" t="s">
        <v>303</v>
      </c>
      <c r="D5858" s="21">
        <f t="shared" si="182"/>
        <v>0</v>
      </c>
      <c r="E5858" s="24">
        <f t="shared" si="183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1710</v>
      </c>
      <c r="B5859" s="111" t="s">
        <v>304</v>
      </c>
      <c r="C5859" s="112" t="s">
        <v>305</v>
      </c>
      <c r="D5859" s="21">
        <f t="shared" si="182"/>
        <v>0</v>
      </c>
      <c r="E5859" s="24">
        <f t="shared" si="183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1710</v>
      </c>
      <c r="B5860" s="111" t="s">
        <v>306</v>
      </c>
      <c r="C5860" s="112" t="s">
        <v>307</v>
      </c>
      <c r="D5860" s="21">
        <f t="shared" si="182"/>
        <v>0</v>
      </c>
      <c r="E5860" s="24">
        <f t="shared" si="183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1710</v>
      </c>
      <c r="B5861" s="111" t="s">
        <v>308</v>
      </c>
      <c r="C5861" s="112" t="s">
        <v>309</v>
      </c>
      <c r="D5861" s="21">
        <f t="shared" si="182"/>
        <v>144950</v>
      </c>
      <c r="E5861" s="24">
        <f t="shared" si="183"/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31">
        <v>0</v>
      </c>
      <c r="K5861" s="32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39990</v>
      </c>
      <c r="Q5861" s="113">
        <v>0</v>
      </c>
      <c r="R5861" s="106">
        <v>56970</v>
      </c>
      <c r="S5861" s="107">
        <v>0</v>
      </c>
      <c r="T5861" s="105">
        <v>0</v>
      </c>
      <c r="U5861" s="105">
        <v>0</v>
      </c>
      <c r="V5861" s="106">
        <v>0</v>
      </c>
      <c r="W5861" s="107">
        <v>0</v>
      </c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1710</v>
      </c>
      <c r="B5862" s="111" t="s">
        <v>310</v>
      </c>
      <c r="C5862" s="112" t="s">
        <v>311</v>
      </c>
      <c r="D5862" s="21">
        <f t="shared" si="182"/>
        <v>0</v>
      </c>
      <c r="E5862" s="24">
        <f t="shared" si="183"/>
        <v>0</v>
      </c>
      <c r="F5862" s="104">
        <v>0</v>
      </c>
      <c r="G5862" s="104">
        <v>0</v>
      </c>
      <c r="H5862" s="113">
        <v>0</v>
      </c>
      <c r="I5862" s="113">
        <v>0</v>
      </c>
      <c r="J5862" s="106">
        <v>0</v>
      </c>
      <c r="K5862" s="107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0</v>
      </c>
      <c r="U5862" s="113">
        <v>0</v>
      </c>
      <c r="V5862" s="31">
        <v>0</v>
      </c>
      <c r="W5862" s="32">
        <v>0</v>
      </c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1710</v>
      </c>
      <c r="B5863" s="111" t="s">
        <v>312</v>
      </c>
      <c r="C5863" s="112" t="s">
        <v>313</v>
      </c>
      <c r="D5863" s="21">
        <f t="shared" si="182"/>
        <v>19000</v>
      </c>
      <c r="E5863" s="24">
        <f t="shared" si="18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19000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1710</v>
      </c>
      <c r="B5864" s="111" t="s">
        <v>314</v>
      </c>
      <c r="C5864" s="112" t="s">
        <v>315</v>
      </c>
      <c r="D5864" s="21">
        <f t="shared" si="182"/>
        <v>0</v>
      </c>
      <c r="E5864" s="24">
        <f t="shared" si="18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0</v>
      </c>
      <c r="U5864" s="113">
        <v>0</v>
      </c>
      <c r="V5864" s="31">
        <v>0</v>
      </c>
      <c r="W5864" s="32">
        <v>0</v>
      </c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1710</v>
      </c>
      <c r="B5865" s="111" t="s">
        <v>316</v>
      </c>
      <c r="C5865" s="112" t="s">
        <v>317</v>
      </c>
      <c r="D5865" s="21">
        <f t="shared" si="182"/>
        <v>0</v>
      </c>
      <c r="E5865" s="24">
        <f t="shared" si="183"/>
        <v>0</v>
      </c>
      <c r="F5865" s="104">
        <v>0</v>
      </c>
      <c r="G5865" s="104">
        <v>0</v>
      </c>
      <c r="H5865" s="105">
        <v>0</v>
      </c>
      <c r="I5865" s="105">
        <v>0</v>
      </c>
      <c r="J5865" s="31">
        <v>0</v>
      </c>
      <c r="K5865" s="32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>
        <v>0</v>
      </c>
      <c r="S5865" s="107">
        <v>0</v>
      </c>
      <c r="T5865" s="105">
        <v>0</v>
      </c>
      <c r="U5865" s="105">
        <v>0</v>
      </c>
      <c r="V5865" s="106">
        <v>0</v>
      </c>
      <c r="W5865" s="107">
        <v>0</v>
      </c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1710</v>
      </c>
      <c r="B5866" s="111" t="s">
        <v>318</v>
      </c>
      <c r="C5866" s="112" t="s">
        <v>319</v>
      </c>
      <c r="D5866" s="21">
        <f t="shared" si="182"/>
        <v>178900</v>
      </c>
      <c r="E5866" s="24">
        <f t="shared" si="18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>
        <v>0</v>
      </c>
      <c r="S5866" s="107">
        <v>0</v>
      </c>
      <c r="T5866" s="105">
        <v>0</v>
      </c>
      <c r="U5866" s="105">
        <v>0</v>
      </c>
      <c r="V5866" s="106">
        <v>0</v>
      </c>
      <c r="W5866" s="107">
        <v>0</v>
      </c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1710</v>
      </c>
      <c r="B5867" s="111" t="s">
        <v>320</v>
      </c>
      <c r="C5867" s="112" t="s">
        <v>321</v>
      </c>
      <c r="D5867" s="21">
        <f t="shared" si="182"/>
        <v>4496000</v>
      </c>
      <c r="E5867" s="24">
        <f t="shared" si="18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>
        <v>178900</v>
      </c>
      <c r="K5867" s="107">
        <v>0</v>
      </c>
      <c r="L5867" s="105">
        <v>490000</v>
      </c>
      <c r="M5867" s="105">
        <v>0</v>
      </c>
      <c r="N5867" s="106">
        <v>400000</v>
      </c>
      <c r="O5867" s="107">
        <v>0</v>
      </c>
      <c r="P5867" s="105">
        <v>770000</v>
      </c>
      <c r="Q5867" s="105">
        <v>0</v>
      </c>
      <c r="R5867" s="106">
        <v>110000</v>
      </c>
      <c r="S5867" s="107">
        <v>0</v>
      </c>
      <c r="T5867" s="105">
        <v>977000</v>
      </c>
      <c r="U5867" s="105">
        <v>0</v>
      </c>
      <c r="V5867" s="106">
        <v>480000</v>
      </c>
      <c r="W5867" s="107">
        <v>0</v>
      </c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1710</v>
      </c>
      <c r="B5868" s="111" t="s">
        <v>322</v>
      </c>
      <c r="C5868" s="112" t="s">
        <v>323</v>
      </c>
      <c r="D5868" s="21">
        <f t="shared" si="182"/>
        <v>115870</v>
      </c>
      <c r="E5868" s="24">
        <f t="shared" si="18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>
        <v>0</v>
      </c>
      <c r="S5868" s="107">
        <v>0</v>
      </c>
      <c r="T5868" s="105">
        <v>0</v>
      </c>
      <c r="U5868" s="105">
        <v>0</v>
      </c>
      <c r="V5868" s="106">
        <v>0</v>
      </c>
      <c r="W5868" s="107">
        <v>0</v>
      </c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1710</v>
      </c>
      <c r="B5869" s="111" t="s">
        <v>324</v>
      </c>
      <c r="C5869" s="112" t="s">
        <v>325</v>
      </c>
      <c r="D5869" s="21">
        <f t="shared" si="182"/>
        <v>68960</v>
      </c>
      <c r="E5869" s="24">
        <f t="shared" si="183"/>
        <v>0</v>
      </c>
      <c r="F5869" s="104">
        <v>0</v>
      </c>
      <c r="G5869" s="104">
        <v>0</v>
      </c>
      <c r="H5869" s="113">
        <v>0</v>
      </c>
      <c r="I5869" s="113">
        <v>0</v>
      </c>
      <c r="J5869" s="106">
        <v>0</v>
      </c>
      <c r="K5869" s="107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13990</v>
      </c>
      <c r="Q5869" s="105">
        <v>0</v>
      </c>
      <c r="R5869" s="31">
        <v>0</v>
      </c>
      <c r="S5869" s="32">
        <v>0</v>
      </c>
      <c r="T5869" s="113">
        <v>0</v>
      </c>
      <c r="U5869" s="113">
        <v>0</v>
      </c>
      <c r="V5869" s="31">
        <v>54970</v>
      </c>
      <c r="W5869" s="32">
        <v>0</v>
      </c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1710</v>
      </c>
      <c r="B5870" s="111" t="s">
        <v>326</v>
      </c>
      <c r="C5870" s="112" t="s">
        <v>327</v>
      </c>
      <c r="D5870" s="21">
        <f t="shared" si="182"/>
        <v>68700</v>
      </c>
      <c r="E5870" s="24">
        <f t="shared" si="183"/>
        <v>101986.66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68700</v>
      </c>
      <c r="U5870" s="113">
        <v>0</v>
      </c>
      <c r="V5870" s="31">
        <v>0</v>
      </c>
      <c r="W5870" s="32">
        <v>0</v>
      </c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1710</v>
      </c>
      <c r="B5871" s="111" t="s">
        <v>328</v>
      </c>
      <c r="C5871" s="112" t="s">
        <v>329</v>
      </c>
      <c r="D5871" s="21">
        <f t="shared" si="182"/>
        <v>0</v>
      </c>
      <c r="E5871" s="24">
        <f t="shared" si="183"/>
        <v>827482.48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>
        <v>0</v>
      </c>
      <c r="K5871" s="32">
        <v>101986.66</v>
      </c>
      <c r="L5871" s="113">
        <v>0</v>
      </c>
      <c r="M5871" s="113">
        <v>102986.11</v>
      </c>
      <c r="N5871" s="31">
        <v>0</v>
      </c>
      <c r="O5871" s="32">
        <v>102486.39</v>
      </c>
      <c r="P5871" s="113">
        <v>0</v>
      </c>
      <c r="Q5871" s="113">
        <v>103597.22</v>
      </c>
      <c r="R5871" s="31">
        <v>0</v>
      </c>
      <c r="S5871" s="32">
        <v>103597.23</v>
      </c>
      <c r="T5871" s="113">
        <v>0</v>
      </c>
      <c r="U5871" s="113">
        <v>105178.72</v>
      </c>
      <c r="V5871" s="31">
        <v>0</v>
      </c>
      <c r="W5871" s="32">
        <v>63511.47</v>
      </c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1710</v>
      </c>
      <c r="B5872" s="111" t="s">
        <v>330</v>
      </c>
      <c r="C5872" s="112" t="s">
        <v>331</v>
      </c>
      <c r="D5872" s="21">
        <f t="shared" si="182"/>
        <v>0</v>
      </c>
      <c r="E5872" s="24">
        <f t="shared" si="183"/>
        <v>340517.66000000003</v>
      </c>
      <c r="F5872" s="104">
        <v>0</v>
      </c>
      <c r="G5872" s="104">
        <v>42152</v>
      </c>
      <c r="H5872" s="113">
        <v>0</v>
      </c>
      <c r="I5872" s="113">
        <v>42152</v>
      </c>
      <c r="J5872" s="31">
        <v>0</v>
      </c>
      <c r="K5872" s="32">
        <v>42152</v>
      </c>
      <c r="L5872" s="113">
        <v>0</v>
      </c>
      <c r="M5872" s="113">
        <v>42152</v>
      </c>
      <c r="N5872" s="31">
        <v>0</v>
      </c>
      <c r="O5872" s="32">
        <v>42152</v>
      </c>
      <c r="P5872" s="113">
        <v>0</v>
      </c>
      <c r="Q5872" s="113">
        <v>42152</v>
      </c>
      <c r="R5872" s="31">
        <v>0</v>
      </c>
      <c r="S5872" s="32">
        <v>42152</v>
      </c>
      <c r="T5872" s="113">
        <v>0</v>
      </c>
      <c r="U5872" s="113">
        <v>42152</v>
      </c>
      <c r="V5872" s="31">
        <v>0</v>
      </c>
      <c r="W5872" s="32">
        <v>42152</v>
      </c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1710</v>
      </c>
      <c r="B5873" s="111" t="s">
        <v>332</v>
      </c>
      <c r="C5873" s="112" t="s">
        <v>333</v>
      </c>
      <c r="D5873" s="21">
        <f t="shared" si="182"/>
        <v>0</v>
      </c>
      <c r="E5873" s="24">
        <f t="shared" si="183"/>
        <v>34069.86</v>
      </c>
      <c r="F5873" s="104">
        <v>0</v>
      </c>
      <c r="G5873" s="104">
        <v>3301.67</v>
      </c>
      <c r="H5873" s="113">
        <v>0</v>
      </c>
      <c r="I5873" s="113">
        <v>3301.67</v>
      </c>
      <c r="J5873" s="31">
        <v>0</v>
      </c>
      <c r="K5873" s="32">
        <v>3301.66</v>
      </c>
      <c r="L5873" s="113">
        <v>0</v>
      </c>
      <c r="M5873" s="113">
        <v>3301.67</v>
      </c>
      <c r="N5873" s="31">
        <v>0</v>
      </c>
      <c r="O5873" s="32">
        <v>3301.67</v>
      </c>
      <c r="P5873" s="113">
        <v>0</v>
      </c>
      <c r="Q5873" s="113">
        <v>3301.66</v>
      </c>
      <c r="R5873" s="31">
        <v>0</v>
      </c>
      <c r="S5873" s="32">
        <v>4251.67</v>
      </c>
      <c r="T5873" s="113">
        <v>0</v>
      </c>
      <c r="U5873" s="113">
        <v>3618.33</v>
      </c>
      <c r="V5873" s="31">
        <v>0</v>
      </c>
      <c r="W5873" s="32">
        <v>3618.34</v>
      </c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1710</v>
      </c>
      <c r="B5874" s="111" t="s">
        <v>334</v>
      </c>
      <c r="C5874" s="112" t="s">
        <v>335</v>
      </c>
      <c r="D5874" s="21">
        <f t="shared" si="182"/>
        <v>0</v>
      </c>
      <c r="E5874" s="24">
        <f t="shared" si="183"/>
        <v>51442.380000000005</v>
      </c>
      <c r="F5874" s="104">
        <v>0</v>
      </c>
      <c r="G5874" s="104">
        <v>6073.19</v>
      </c>
      <c r="H5874" s="113">
        <v>0</v>
      </c>
      <c r="I5874" s="113">
        <v>6073.18</v>
      </c>
      <c r="J5874" s="31">
        <v>0</v>
      </c>
      <c r="K5874" s="32">
        <v>6073.18</v>
      </c>
      <c r="L5874" s="113">
        <v>0</v>
      </c>
      <c r="M5874" s="113">
        <v>6073.19</v>
      </c>
      <c r="N5874" s="31">
        <v>0</v>
      </c>
      <c r="O5874" s="32">
        <v>6073.18</v>
      </c>
      <c r="P5874" s="113">
        <v>0</v>
      </c>
      <c r="Q5874" s="113">
        <v>6073.18</v>
      </c>
      <c r="R5874" s="31">
        <v>0</v>
      </c>
      <c r="S5874" s="32">
        <v>6073.19</v>
      </c>
      <c r="T5874" s="113">
        <v>0</v>
      </c>
      <c r="U5874" s="113">
        <v>6073.18</v>
      </c>
      <c r="V5874" s="31">
        <v>0</v>
      </c>
      <c r="W5874" s="32">
        <v>6072.18</v>
      </c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1710</v>
      </c>
      <c r="B5875" s="111" t="s">
        <v>336</v>
      </c>
      <c r="C5875" s="112" t="s">
        <v>337</v>
      </c>
      <c r="D5875" s="21">
        <f t="shared" si="182"/>
        <v>0</v>
      </c>
      <c r="E5875" s="24">
        <f t="shared" si="183"/>
        <v>22863.34</v>
      </c>
      <c r="F5875" s="104">
        <v>0</v>
      </c>
      <c r="G5875" s="104">
        <v>2857.92</v>
      </c>
      <c r="H5875" s="113">
        <v>0</v>
      </c>
      <c r="I5875" s="113">
        <v>2857.92</v>
      </c>
      <c r="J5875" s="31">
        <v>0</v>
      </c>
      <c r="K5875" s="32">
        <v>2857.91</v>
      </c>
      <c r="L5875" s="113">
        <v>0</v>
      </c>
      <c r="M5875" s="113">
        <v>2857.92</v>
      </c>
      <c r="N5875" s="31">
        <v>0</v>
      </c>
      <c r="O5875" s="32">
        <v>2857.92</v>
      </c>
      <c r="P5875" s="113">
        <v>0</v>
      </c>
      <c r="Q5875" s="113">
        <v>2857.91</v>
      </c>
      <c r="R5875" s="31">
        <v>0</v>
      </c>
      <c r="S5875" s="32">
        <v>2857.92</v>
      </c>
      <c r="T5875" s="113">
        <v>0</v>
      </c>
      <c r="U5875" s="113">
        <v>2857.92</v>
      </c>
      <c r="V5875" s="31">
        <v>0</v>
      </c>
      <c r="W5875" s="32">
        <v>2857.91</v>
      </c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1710</v>
      </c>
      <c r="B5876" s="111" t="s">
        <v>338</v>
      </c>
      <c r="C5876" s="112" t="s">
        <v>339</v>
      </c>
      <c r="D5876" s="21">
        <f t="shared" si="182"/>
        <v>0</v>
      </c>
      <c r="E5876" s="24">
        <f t="shared" si="183"/>
        <v>716594.03</v>
      </c>
      <c r="F5876" s="104">
        <v>0</v>
      </c>
      <c r="G5876" s="104">
        <v>0</v>
      </c>
      <c r="H5876" s="113">
        <v>0</v>
      </c>
      <c r="I5876" s="113">
        <v>0</v>
      </c>
      <c r="J5876" s="31">
        <v>0</v>
      </c>
      <c r="K5876" s="32">
        <v>0</v>
      </c>
      <c r="L5876" s="113">
        <v>0</v>
      </c>
      <c r="M5876" s="113">
        <v>0</v>
      </c>
      <c r="N5876" s="31">
        <v>0</v>
      </c>
      <c r="O5876" s="32">
        <v>0</v>
      </c>
      <c r="P5876" s="113">
        <v>0</v>
      </c>
      <c r="Q5876" s="113">
        <v>0</v>
      </c>
      <c r="R5876" s="31">
        <v>0</v>
      </c>
      <c r="S5876" s="32">
        <v>0</v>
      </c>
      <c r="T5876" s="113">
        <v>0</v>
      </c>
      <c r="U5876" s="113">
        <v>0</v>
      </c>
      <c r="V5876" s="31">
        <v>0</v>
      </c>
      <c r="W5876" s="32">
        <v>0</v>
      </c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1710</v>
      </c>
      <c r="B5877" s="111" t="s">
        <v>340</v>
      </c>
      <c r="C5877" s="112" t="s">
        <v>341</v>
      </c>
      <c r="D5877" s="21">
        <f t="shared" si="182"/>
        <v>0</v>
      </c>
      <c r="E5877" s="24">
        <f t="shared" si="183"/>
        <v>5864077.0099999998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>
        <v>0</v>
      </c>
      <c r="K5877" s="32">
        <v>716594.03</v>
      </c>
      <c r="L5877" s="113">
        <v>0</v>
      </c>
      <c r="M5877" s="113">
        <v>724760.71</v>
      </c>
      <c r="N5877" s="31">
        <v>0</v>
      </c>
      <c r="O5877" s="32">
        <v>731423.38</v>
      </c>
      <c r="P5877" s="113">
        <v>0</v>
      </c>
      <c r="Q5877" s="113">
        <v>728059.37</v>
      </c>
      <c r="R5877" s="31">
        <v>0</v>
      </c>
      <c r="S5877" s="32">
        <v>739393.71</v>
      </c>
      <c r="T5877" s="113">
        <v>0</v>
      </c>
      <c r="U5877" s="113">
        <v>744471.04000000004</v>
      </c>
      <c r="V5877" s="31">
        <v>0</v>
      </c>
      <c r="W5877" s="32">
        <v>748524.04</v>
      </c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1710</v>
      </c>
      <c r="B5878" s="111" t="s">
        <v>342</v>
      </c>
      <c r="C5878" s="112" t="s">
        <v>343</v>
      </c>
      <c r="D5878" s="21">
        <f t="shared" si="182"/>
        <v>0</v>
      </c>
      <c r="E5878" s="24">
        <f t="shared" si="183"/>
        <v>308650.56</v>
      </c>
      <c r="F5878" s="104">
        <v>0</v>
      </c>
      <c r="G5878" s="104">
        <v>36699.72</v>
      </c>
      <c r="H5878" s="113">
        <v>0</v>
      </c>
      <c r="I5878" s="113">
        <v>39916.33</v>
      </c>
      <c r="J5878" s="31">
        <v>0</v>
      </c>
      <c r="K5878" s="32">
        <v>39187.67</v>
      </c>
      <c r="L5878" s="113">
        <v>0</v>
      </c>
      <c r="M5878" s="113">
        <v>33085.56</v>
      </c>
      <c r="N5878" s="31">
        <v>0</v>
      </c>
      <c r="O5878" s="32">
        <v>33085.56</v>
      </c>
      <c r="P5878" s="113">
        <v>0</v>
      </c>
      <c r="Q5878" s="113">
        <v>33085.550000000003</v>
      </c>
      <c r="R5878" s="31">
        <v>0</v>
      </c>
      <c r="S5878" s="32">
        <v>33083.56</v>
      </c>
      <c r="T5878" s="113">
        <v>0</v>
      </c>
      <c r="U5878" s="113">
        <v>32520</v>
      </c>
      <c r="V5878" s="31">
        <v>0</v>
      </c>
      <c r="W5878" s="32">
        <v>32520</v>
      </c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1710</v>
      </c>
      <c r="B5879" s="111" t="s">
        <v>344</v>
      </c>
      <c r="C5879" s="112" t="s">
        <v>345</v>
      </c>
      <c r="D5879" s="21">
        <f t="shared" si="182"/>
        <v>0</v>
      </c>
      <c r="E5879" s="24">
        <f t="shared" si="183"/>
        <v>278463.82999999996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>
        <v>0</v>
      </c>
      <c r="K5879" s="32">
        <v>34654.28</v>
      </c>
      <c r="L5879" s="113">
        <v>0</v>
      </c>
      <c r="M5879" s="113">
        <v>34654.28</v>
      </c>
      <c r="N5879" s="31">
        <v>0</v>
      </c>
      <c r="O5879" s="32">
        <v>34653.279999999999</v>
      </c>
      <c r="P5879" s="113">
        <v>0</v>
      </c>
      <c r="Q5879" s="113">
        <v>34511.11</v>
      </c>
      <c r="R5879" s="31">
        <v>0</v>
      </c>
      <c r="S5879" s="32">
        <v>32584.83</v>
      </c>
      <c r="T5879" s="113">
        <v>0</v>
      </c>
      <c r="U5879" s="113">
        <v>33583.839999999997</v>
      </c>
      <c r="V5879" s="31">
        <v>0</v>
      </c>
      <c r="W5879" s="32">
        <v>30995.5</v>
      </c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1710</v>
      </c>
      <c r="B5880" s="111" t="s">
        <v>346</v>
      </c>
      <c r="C5880" s="112" t="s">
        <v>347</v>
      </c>
      <c r="D5880" s="21">
        <f t="shared" si="182"/>
        <v>0</v>
      </c>
      <c r="E5880" s="24">
        <f t="shared" si="183"/>
        <v>27404.670000000006</v>
      </c>
      <c r="F5880" s="104">
        <v>0</v>
      </c>
      <c r="G5880" s="104">
        <v>3139.34</v>
      </c>
      <c r="H5880" s="113">
        <v>0</v>
      </c>
      <c r="I5880" s="113">
        <v>3139.33</v>
      </c>
      <c r="J5880" s="31">
        <v>0</v>
      </c>
      <c r="K5880" s="32">
        <v>3139.33</v>
      </c>
      <c r="L5880" s="113">
        <v>0</v>
      </c>
      <c r="M5880" s="113">
        <v>3139.34</v>
      </c>
      <c r="N5880" s="31">
        <v>0</v>
      </c>
      <c r="O5880" s="32">
        <v>3139.33</v>
      </c>
      <c r="P5880" s="113">
        <v>0</v>
      </c>
      <c r="Q5880" s="113">
        <v>3139.33</v>
      </c>
      <c r="R5880" s="31">
        <v>0</v>
      </c>
      <c r="S5880" s="32">
        <v>3139.34</v>
      </c>
      <c r="T5880" s="113">
        <v>0</v>
      </c>
      <c r="U5880" s="113">
        <v>4284.33</v>
      </c>
      <c r="V5880" s="31">
        <v>0</v>
      </c>
      <c r="W5880" s="32">
        <v>4284.33</v>
      </c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1710</v>
      </c>
      <c r="B5881" s="111" t="s">
        <v>348</v>
      </c>
      <c r="C5881" s="112" t="s">
        <v>349</v>
      </c>
      <c r="D5881" s="21">
        <f t="shared" si="182"/>
        <v>0</v>
      </c>
      <c r="E5881" s="24">
        <f t="shared" si="18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1710</v>
      </c>
      <c r="B5882" s="111" t="s">
        <v>350</v>
      </c>
      <c r="C5882" s="112" t="s">
        <v>351</v>
      </c>
      <c r="D5882" s="21">
        <f t="shared" si="182"/>
        <v>0</v>
      </c>
      <c r="E5882" s="24">
        <f t="shared" si="18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1710</v>
      </c>
      <c r="B5883" s="111" t="s">
        <v>352</v>
      </c>
      <c r="C5883" s="112" t="s">
        <v>353</v>
      </c>
      <c r="D5883" s="21">
        <f t="shared" si="182"/>
        <v>0</v>
      </c>
      <c r="E5883" s="24">
        <f t="shared" si="18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1710</v>
      </c>
      <c r="B5884" s="111" t="s">
        <v>354</v>
      </c>
      <c r="C5884" s="112" t="s">
        <v>355</v>
      </c>
      <c r="D5884" s="21">
        <f t="shared" si="182"/>
        <v>0</v>
      </c>
      <c r="E5884" s="24">
        <f t="shared" si="183"/>
        <v>0</v>
      </c>
      <c r="F5884" s="104"/>
      <c r="G5884" s="104"/>
      <c r="H5884" s="105"/>
      <c r="I5884" s="105"/>
      <c r="J5884" s="31"/>
      <c r="K5884" s="32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1710</v>
      </c>
      <c r="B5885" s="111" t="s">
        <v>356</v>
      </c>
      <c r="C5885" s="112" t="s">
        <v>357</v>
      </c>
      <c r="D5885" s="21">
        <f t="shared" si="182"/>
        <v>0</v>
      </c>
      <c r="E5885" s="24">
        <f t="shared" si="183"/>
        <v>0</v>
      </c>
      <c r="F5885" s="104"/>
      <c r="G5885" s="104"/>
      <c r="H5885" s="113"/>
      <c r="I5885" s="113"/>
      <c r="J5885" s="106"/>
      <c r="K5885" s="107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1710</v>
      </c>
      <c r="B5886" s="111" t="s">
        <v>358</v>
      </c>
      <c r="C5886" s="112" t="s">
        <v>359</v>
      </c>
      <c r="D5886" s="21">
        <f t="shared" si="182"/>
        <v>0</v>
      </c>
      <c r="E5886" s="24">
        <f t="shared" si="18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1710</v>
      </c>
      <c r="B5887" s="111" t="s">
        <v>360</v>
      </c>
      <c r="C5887" s="112" t="s">
        <v>361</v>
      </c>
      <c r="D5887" s="21">
        <f t="shared" si="182"/>
        <v>0</v>
      </c>
      <c r="E5887" s="24">
        <f t="shared" si="18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1710</v>
      </c>
      <c r="B5888" s="111" t="s">
        <v>362</v>
      </c>
      <c r="C5888" s="112" t="s">
        <v>363</v>
      </c>
      <c r="D5888" s="21">
        <f t="shared" si="182"/>
        <v>0</v>
      </c>
      <c r="E5888" s="24">
        <f t="shared" si="183"/>
        <v>0</v>
      </c>
      <c r="F5888" s="104"/>
      <c r="G5888" s="104"/>
      <c r="H5888" s="105"/>
      <c r="I5888" s="105"/>
      <c r="J5888" s="31"/>
      <c r="K5888" s="32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1710</v>
      </c>
      <c r="B5889" s="111" t="s">
        <v>364</v>
      </c>
      <c r="C5889" s="112" t="s">
        <v>365</v>
      </c>
      <c r="D5889" s="21">
        <f t="shared" si="182"/>
        <v>0</v>
      </c>
      <c r="E5889" s="24">
        <f t="shared" si="183"/>
        <v>0</v>
      </c>
      <c r="F5889" s="104"/>
      <c r="G5889" s="104"/>
      <c r="H5889" s="113"/>
      <c r="I5889" s="113"/>
      <c r="J5889" s="106"/>
      <c r="K5889" s="107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1710</v>
      </c>
      <c r="B5890" s="111" t="s">
        <v>366</v>
      </c>
      <c r="C5890" s="112" t="s">
        <v>367</v>
      </c>
      <c r="D5890" s="21">
        <f t="shared" si="182"/>
        <v>0</v>
      </c>
      <c r="E5890" s="24">
        <f t="shared" si="18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1710</v>
      </c>
      <c r="B5891" s="111" t="s">
        <v>368</v>
      </c>
      <c r="C5891" s="112" t="s">
        <v>369</v>
      </c>
      <c r="D5891" s="21">
        <f t="shared" ref="D5891:D5954" si="184">F5891+H5891+J5892+L5891+N5891+P5891+R5891+T5891+V5891+X5891+Z5891+AB5891</f>
        <v>0</v>
      </c>
      <c r="E5891" s="24">
        <f t="shared" ref="E5891:E5954" si="185">G5891+I5891+K5892+M5891+O5891+Q5891+S5891+U5891+W5891+Y5891+AA5891+AC5891</f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1710</v>
      </c>
      <c r="B5892" s="111" t="s">
        <v>370</v>
      </c>
      <c r="C5892" s="112" t="s">
        <v>371</v>
      </c>
      <c r="D5892" s="21">
        <f t="shared" si="184"/>
        <v>0</v>
      </c>
      <c r="E5892" s="24">
        <f t="shared" si="185"/>
        <v>0</v>
      </c>
      <c r="F5892" s="104"/>
      <c r="G5892" s="104"/>
      <c r="H5892" s="105"/>
      <c r="I5892" s="105"/>
      <c r="J5892" s="31"/>
      <c r="K5892" s="32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1710</v>
      </c>
      <c r="B5893" s="111" t="s">
        <v>372</v>
      </c>
      <c r="C5893" s="112" t="s">
        <v>373</v>
      </c>
      <c r="D5893" s="21">
        <f t="shared" si="184"/>
        <v>0</v>
      </c>
      <c r="E5893" s="24">
        <f t="shared" si="185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1710</v>
      </c>
      <c r="B5894" s="111" t="s">
        <v>374</v>
      </c>
      <c r="C5894" s="112" t="s">
        <v>375</v>
      </c>
      <c r="D5894" s="21">
        <f t="shared" si="184"/>
        <v>0</v>
      </c>
      <c r="E5894" s="24">
        <f t="shared" si="185"/>
        <v>0</v>
      </c>
      <c r="F5894" s="104"/>
      <c r="G5894" s="104"/>
      <c r="H5894" s="113"/>
      <c r="I5894" s="113"/>
      <c r="J5894" s="106"/>
      <c r="K5894" s="107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1710</v>
      </c>
      <c r="B5895" s="111" t="s">
        <v>376</v>
      </c>
      <c r="C5895" s="112" t="s">
        <v>377</v>
      </c>
      <c r="D5895" s="21">
        <f t="shared" si="184"/>
        <v>0</v>
      </c>
      <c r="E5895" s="24">
        <f t="shared" si="185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1710</v>
      </c>
      <c r="B5896" s="111" t="s">
        <v>378</v>
      </c>
      <c r="C5896" s="112" t="s">
        <v>379</v>
      </c>
      <c r="D5896" s="21">
        <f t="shared" si="184"/>
        <v>0</v>
      </c>
      <c r="E5896" s="24">
        <f t="shared" si="185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1710</v>
      </c>
      <c r="B5897" s="111" t="s">
        <v>380</v>
      </c>
      <c r="C5897" s="112" t="s">
        <v>381</v>
      </c>
      <c r="D5897" s="21">
        <f t="shared" si="184"/>
        <v>0</v>
      </c>
      <c r="E5897" s="24">
        <f t="shared" si="185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1710</v>
      </c>
      <c r="B5898" s="111" t="s">
        <v>382</v>
      </c>
      <c r="C5898" s="112" t="s">
        <v>383</v>
      </c>
      <c r="D5898" s="21">
        <f t="shared" si="184"/>
        <v>0</v>
      </c>
      <c r="E5898" s="24">
        <f t="shared" si="185"/>
        <v>0</v>
      </c>
      <c r="F5898" s="104"/>
      <c r="G5898" s="104"/>
      <c r="H5898" s="105"/>
      <c r="I5898" s="105"/>
      <c r="J5898" s="31"/>
      <c r="K5898" s="32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1710</v>
      </c>
      <c r="B5899" s="111" t="s">
        <v>384</v>
      </c>
      <c r="C5899" s="112" t="s">
        <v>1570</v>
      </c>
      <c r="D5899" s="21">
        <f t="shared" si="184"/>
        <v>0</v>
      </c>
      <c r="E5899" s="24">
        <f t="shared" si="185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1710</v>
      </c>
      <c r="B5900" s="111" t="s">
        <v>386</v>
      </c>
      <c r="C5900" s="112" t="s">
        <v>1664</v>
      </c>
      <c r="D5900" s="21">
        <f t="shared" si="184"/>
        <v>0</v>
      </c>
      <c r="E5900" s="24">
        <f t="shared" si="185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1710</v>
      </c>
      <c r="B5901" s="111" t="s">
        <v>388</v>
      </c>
      <c r="C5901" s="112" t="s">
        <v>1665</v>
      </c>
      <c r="D5901" s="21">
        <f t="shared" si="184"/>
        <v>0</v>
      </c>
      <c r="E5901" s="24">
        <f t="shared" si="185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1710</v>
      </c>
      <c r="B5902" s="111" t="s">
        <v>390</v>
      </c>
      <c r="C5902" s="112" t="s">
        <v>391</v>
      </c>
      <c r="D5902" s="21">
        <f t="shared" si="184"/>
        <v>0</v>
      </c>
      <c r="E5902" s="24">
        <f t="shared" si="185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1710</v>
      </c>
      <c r="B5903" s="111" t="s">
        <v>392</v>
      </c>
      <c r="C5903" s="112" t="s">
        <v>393</v>
      </c>
      <c r="D5903" s="21">
        <f t="shared" si="184"/>
        <v>0</v>
      </c>
      <c r="E5903" s="24">
        <f t="shared" si="185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1710</v>
      </c>
      <c r="B5904" s="111" t="s">
        <v>394</v>
      </c>
      <c r="C5904" s="112" t="s">
        <v>395</v>
      </c>
      <c r="D5904" s="21">
        <f t="shared" si="184"/>
        <v>0</v>
      </c>
      <c r="E5904" s="24">
        <f t="shared" si="185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1710</v>
      </c>
      <c r="B5905" s="111" t="s">
        <v>396</v>
      </c>
      <c r="C5905" s="112" t="s">
        <v>397</v>
      </c>
      <c r="D5905" s="21">
        <f t="shared" si="184"/>
        <v>0</v>
      </c>
      <c r="E5905" s="24">
        <f t="shared" si="185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1710</v>
      </c>
      <c r="B5906" s="111" t="s">
        <v>398</v>
      </c>
      <c r="C5906" s="112" t="s">
        <v>1571</v>
      </c>
      <c r="D5906" s="21">
        <f t="shared" si="184"/>
        <v>0</v>
      </c>
      <c r="E5906" s="24">
        <f t="shared" si="185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1710</v>
      </c>
      <c r="B5907" s="111" t="s">
        <v>400</v>
      </c>
      <c r="C5907" s="112" t="s">
        <v>1666</v>
      </c>
      <c r="D5907" s="21">
        <f t="shared" si="184"/>
        <v>0</v>
      </c>
      <c r="E5907" s="24">
        <f t="shared" si="185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1710</v>
      </c>
      <c r="B5908" s="111" t="s">
        <v>402</v>
      </c>
      <c r="C5908" s="112" t="s">
        <v>403</v>
      </c>
      <c r="D5908" s="21">
        <f t="shared" si="184"/>
        <v>0</v>
      </c>
      <c r="E5908" s="24">
        <f t="shared" si="185"/>
        <v>0</v>
      </c>
      <c r="F5908" s="104"/>
      <c r="G5908" s="104"/>
      <c r="H5908" s="113"/>
      <c r="I5908" s="113"/>
      <c r="J5908" s="106"/>
      <c r="K5908" s="107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1710</v>
      </c>
      <c r="B5909" s="111" t="s">
        <v>404</v>
      </c>
      <c r="C5909" s="112" t="s">
        <v>1572</v>
      </c>
      <c r="D5909" s="21">
        <f t="shared" si="184"/>
        <v>0</v>
      </c>
      <c r="E5909" s="24">
        <f t="shared" si="185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1710</v>
      </c>
      <c r="B5910" s="111" t="s">
        <v>406</v>
      </c>
      <c r="C5910" s="112" t="s">
        <v>1573</v>
      </c>
      <c r="D5910" s="21">
        <f t="shared" si="184"/>
        <v>0</v>
      </c>
      <c r="E5910" s="24">
        <f t="shared" si="185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1710</v>
      </c>
      <c r="B5911" s="111" t="s">
        <v>408</v>
      </c>
      <c r="C5911" s="112" t="s">
        <v>1574</v>
      </c>
      <c r="D5911" s="21">
        <f t="shared" si="184"/>
        <v>0</v>
      </c>
      <c r="E5911" s="24">
        <f t="shared" si="185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1710</v>
      </c>
      <c r="B5912" s="111" t="s">
        <v>410</v>
      </c>
      <c r="C5912" s="112" t="s">
        <v>1575</v>
      </c>
      <c r="D5912" s="21">
        <f t="shared" si="184"/>
        <v>3353277.68</v>
      </c>
      <c r="E5912" s="24">
        <f t="shared" si="185"/>
        <v>2422202.83</v>
      </c>
      <c r="F5912" s="104"/>
      <c r="G5912" s="104"/>
      <c r="H5912" s="105"/>
      <c r="I5912" s="105"/>
      <c r="J5912" s="31"/>
      <c r="K5912" s="32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1710</v>
      </c>
      <c r="B5913" s="111" t="s">
        <v>412</v>
      </c>
      <c r="C5913" s="112" t="s">
        <v>413</v>
      </c>
      <c r="D5913" s="21">
        <f t="shared" si="184"/>
        <v>12999575.340000002</v>
      </c>
      <c r="E5913" s="24">
        <f t="shared" si="185"/>
        <v>19010079.670000002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>
        <v>3353277.68</v>
      </c>
      <c r="K5913" s="107">
        <v>2422202.83</v>
      </c>
      <c r="L5913" s="105">
        <v>3005471.38</v>
      </c>
      <c r="M5913" s="105">
        <v>3099450.58</v>
      </c>
      <c r="N5913" s="106">
        <v>805477.7</v>
      </c>
      <c r="O5913" s="107">
        <v>1632978.38</v>
      </c>
      <c r="P5913" s="105">
        <v>1392279.4</v>
      </c>
      <c r="Q5913" s="105">
        <v>2429121.73</v>
      </c>
      <c r="R5913" s="106">
        <v>2275540.38</v>
      </c>
      <c r="S5913" s="107">
        <v>1812495.05</v>
      </c>
      <c r="T5913" s="105">
        <v>1186293.56</v>
      </c>
      <c r="U5913" s="105">
        <v>2512360.9700000002</v>
      </c>
      <c r="V5913" s="106">
        <v>1084520</v>
      </c>
      <c r="W5913" s="107">
        <v>2316877.2599999998</v>
      </c>
      <c r="X5913" s="105"/>
      <c r="Y5913" s="105"/>
      <c r="Z5913" s="106"/>
      <c r="AA5913" s="107"/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1710</v>
      </c>
      <c r="B5914" s="111" t="s">
        <v>414</v>
      </c>
      <c r="C5914" s="112" t="s">
        <v>415</v>
      </c>
      <c r="D5914" s="21">
        <f t="shared" si="184"/>
        <v>7271836.9299999997</v>
      </c>
      <c r="E5914" s="24">
        <f t="shared" si="185"/>
        <v>7780622.9700000007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>
        <v>1858596</v>
      </c>
      <c r="K5914" s="107">
        <v>982696</v>
      </c>
      <c r="L5914" s="105">
        <v>1038630.03</v>
      </c>
      <c r="M5914" s="105">
        <v>1245907.6000000001</v>
      </c>
      <c r="N5914" s="106">
        <v>1082251.6000000001</v>
      </c>
      <c r="O5914" s="107">
        <v>955120.25</v>
      </c>
      <c r="P5914" s="105">
        <v>814500</v>
      </c>
      <c r="Q5914" s="105">
        <v>483839</v>
      </c>
      <c r="R5914" s="106">
        <v>250547.5</v>
      </c>
      <c r="S5914" s="107">
        <v>832537</v>
      </c>
      <c r="T5914" s="105">
        <v>1496697</v>
      </c>
      <c r="U5914" s="105">
        <v>529760.34</v>
      </c>
      <c r="V5914" s="106">
        <v>295580</v>
      </c>
      <c r="W5914" s="107">
        <v>1372130.25</v>
      </c>
      <c r="X5914" s="105"/>
      <c r="Y5914" s="105"/>
      <c r="Z5914" s="106"/>
      <c r="AA5914" s="107"/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1710</v>
      </c>
      <c r="B5915" s="111" t="s">
        <v>416</v>
      </c>
      <c r="C5915" s="112" t="s">
        <v>417</v>
      </c>
      <c r="D5915" s="21">
        <f t="shared" si="184"/>
        <v>8546892.0500000007</v>
      </c>
      <c r="E5915" s="24">
        <f t="shared" si="185"/>
        <v>8769506.3000000007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106">
        <v>1081047.5</v>
      </c>
      <c r="K5915" s="107">
        <v>903438</v>
      </c>
      <c r="L5915" s="113">
        <v>1290898</v>
      </c>
      <c r="M5915" s="113">
        <v>1150315</v>
      </c>
      <c r="N5915" s="31">
        <v>268712</v>
      </c>
      <c r="O5915" s="32">
        <v>630664.55000000005</v>
      </c>
      <c r="P5915" s="105">
        <v>1018552</v>
      </c>
      <c r="Q5915" s="105">
        <v>1036092</v>
      </c>
      <c r="R5915" s="31">
        <v>890176</v>
      </c>
      <c r="S5915" s="32">
        <v>2037359.75</v>
      </c>
      <c r="T5915" s="113">
        <v>968361.55</v>
      </c>
      <c r="U5915" s="113">
        <v>944946</v>
      </c>
      <c r="V5915" s="31">
        <v>1127020</v>
      </c>
      <c r="W5915" s="32">
        <v>983841</v>
      </c>
      <c r="X5915" s="113"/>
      <c r="Y5915" s="113"/>
      <c r="Z5915" s="31"/>
      <c r="AA5915" s="32"/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1710</v>
      </c>
      <c r="B5916" s="111" t="s">
        <v>418</v>
      </c>
      <c r="C5916" s="112" t="s">
        <v>419</v>
      </c>
      <c r="D5916" s="21">
        <f t="shared" si="184"/>
        <v>9158365.6999999993</v>
      </c>
      <c r="E5916" s="24">
        <f t="shared" si="185"/>
        <v>7021065.9500000002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>
        <v>1194282</v>
      </c>
      <c r="K5916" s="32">
        <v>933731</v>
      </c>
      <c r="L5916" s="113">
        <v>1285963</v>
      </c>
      <c r="M5916" s="113">
        <v>998318</v>
      </c>
      <c r="N5916" s="31">
        <v>395171</v>
      </c>
      <c r="O5916" s="32">
        <v>630922</v>
      </c>
      <c r="P5916" s="113">
        <v>723871</v>
      </c>
      <c r="Q5916" s="113">
        <v>862755</v>
      </c>
      <c r="R5916" s="31">
        <v>1223475</v>
      </c>
      <c r="S5916" s="32">
        <v>1070588</v>
      </c>
      <c r="T5916" s="113">
        <v>521321</v>
      </c>
      <c r="U5916" s="113">
        <v>917802</v>
      </c>
      <c r="V5916" s="31">
        <v>747454</v>
      </c>
      <c r="W5916" s="32">
        <v>1038460.5</v>
      </c>
      <c r="X5916" s="113"/>
      <c r="Y5916" s="113"/>
      <c r="Z5916" s="31"/>
      <c r="AA5916" s="32"/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1710</v>
      </c>
      <c r="B5917" s="111" t="s">
        <v>420</v>
      </c>
      <c r="C5917" s="112" t="s">
        <v>421</v>
      </c>
      <c r="D5917" s="21">
        <f t="shared" si="184"/>
        <v>2133340.41</v>
      </c>
      <c r="E5917" s="24">
        <f t="shared" si="185"/>
        <v>1732798.17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>
        <v>478982.5</v>
      </c>
      <c r="K5917" s="32">
        <v>237172.45</v>
      </c>
      <c r="L5917" s="113">
        <v>236150.34</v>
      </c>
      <c r="M5917" s="113">
        <v>157021.29</v>
      </c>
      <c r="N5917" s="31">
        <v>121700</v>
      </c>
      <c r="O5917" s="32">
        <v>132610.57999999999</v>
      </c>
      <c r="P5917" s="113">
        <v>150930.57999999999</v>
      </c>
      <c r="Q5917" s="113">
        <v>176342.12</v>
      </c>
      <c r="R5917" s="31">
        <v>262934.07</v>
      </c>
      <c r="S5917" s="32">
        <v>198874</v>
      </c>
      <c r="T5917" s="113">
        <v>233411.95</v>
      </c>
      <c r="U5917" s="113">
        <v>250996.57</v>
      </c>
      <c r="V5917" s="31">
        <v>92651.49</v>
      </c>
      <c r="W5917" s="32">
        <v>524751.14</v>
      </c>
      <c r="X5917" s="113"/>
      <c r="Y5917" s="113"/>
      <c r="Z5917" s="31"/>
      <c r="AA5917" s="32"/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1710</v>
      </c>
      <c r="B5918" s="111" t="s">
        <v>422</v>
      </c>
      <c r="C5918" s="112" t="s">
        <v>423</v>
      </c>
      <c r="D5918" s="21">
        <f t="shared" si="184"/>
        <v>1008945</v>
      </c>
      <c r="E5918" s="24">
        <f t="shared" si="185"/>
        <v>1314513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31">
        <v>504962</v>
      </c>
      <c r="K5918" s="32">
        <v>28134</v>
      </c>
      <c r="L5918" s="105">
        <v>348980</v>
      </c>
      <c r="M5918" s="105">
        <v>82948</v>
      </c>
      <c r="N5918" s="106">
        <v>54190</v>
      </c>
      <c r="O5918" s="107">
        <v>21000</v>
      </c>
      <c r="P5918" s="113">
        <v>0</v>
      </c>
      <c r="Q5918" s="113">
        <v>101280</v>
      </c>
      <c r="R5918" s="106">
        <v>161354</v>
      </c>
      <c r="S5918" s="107">
        <v>110580</v>
      </c>
      <c r="T5918" s="105">
        <v>19000</v>
      </c>
      <c r="U5918" s="105">
        <v>319882</v>
      </c>
      <c r="V5918" s="106">
        <v>0</v>
      </c>
      <c r="W5918" s="107">
        <v>474230</v>
      </c>
      <c r="X5918" s="105"/>
      <c r="Y5918" s="105"/>
      <c r="Z5918" s="106"/>
      <c r="AA5918" s="107"/>
      <c r="AB5918" s="105"/>
      <c r="AC5918" s="105"/>
      <c r="AD5918" s="33"/>
      <c r="AF5918" s="19" t="s">
        <v>1699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1710</v>
      </c>
      <c r="B5919" s="111" t="s">
        <v>424</v>
      </c>
      <c r="C5919" s="112" t="s">
        <v>425</v>
      </c>
      <c r="D5919" s="21">
        <f t="shared" si="184"/>
        <v>27041.79</v>
      </c>
      <c r="E5919" s="24">
        <f t="shared" si="185"/>
        <v>27041.79</v>
      </c>
      <c r="F5919" s="104">
        <v>27041.79</v>
      </c>
      <c r="G5919" s="104">
        <v>27041.79</v>
      </c>
      <c r="H5919" s="113"/>
      <c r="I5919" s="113"/>
      <c r="J5919" s="106"/>
      <c r="K5919" s="107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1699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1710</v>
      </c>
      <c r="B5920" s="111" t="s">
        <v>426</v>
      </c>
      <c r="C5920" s="112" t="s">
        <v>427</v>
      </c>
      <c r="D5920" s="21">
        <f t="shared" si="184"/>
        <v>0</v>
      </c>
      <c r="E5920" s="24">
        <f t="shared" si="185"/>
        <v>0</v>
      </c>
      <c r="F5920" s="104"/>
      <c r="G5920" s="104"/>
      <c r="H5920" s="105"/>
      <c r="I5920" s="105"/>
      <c r="J5920" s="31"/>
      <c r="K5920" s="32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1710</v>
      </c>
      <c r="B5921" s="111" t="s">
        <v>428</v>
      </c>
      <c r="C5921" s="112" t="s">
        <v>429</v>
      </c>
      <c r="D5921" s="21">
        <f t="shared" si="184"/>
        <v>0</v>
      </c>
      <c r="E5921" s="24">
        <f t="shared" si="185"/>
        <v>0</v>
      </c>
      <c r="F5921" s="104"/>
      <c r="G5921" s="104"/>
      <c r="H5921" s="113"/>
      <c r="I5921" s="113"/>
      <c r="J5921" s="106"/>
      <c r="K5921" s="107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1710</v>
      </c>
      <c r="B5922" s="111" t="s">
        <v>430</v>
      </c>
      <c r="C5922" s="112" t="s">
        <v>431</v>
      </c>
      <c r="D5922" s="21">
        <f t="shared" si="184"/>
        <v>391895</v>
      </c>
      <c r="E5922" s="24">
        <f t="shared" si="185"/>
        <v>109090</v>
      </c>
      <c r="F5922" s="104"/>
      <c r="G5922" s="104"/>
      <c r="H5922" s="105"/>
      <c r="I5922" s="105"/>
      <c r="J5922" s="31"/>
      <c r="K5922" s="32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1710</v>
      </c>
      <c r="B5923" s="111" t="s">
        <v>432</v>
      </c>
      <c r="C5923" s="112" t="s">
        <v>433</v>
      </c>
      <c r="D5923" s="21">
        <f t="shared" si="184"/>
        <v>492313.4</v>
      </c>
      <c r="E5923" s="24">
        <f t="shared" si="185"/>
        <v>438877.45999999996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>
        <v>391895</v>
      </c>
      <c r="K5923" s="107">
        <v>109090</v>
      </c>
      <c r="L5923" s="105">
        <v>0</v>
      </c>
      <c r="M5923" s="105">
        <v>103723.53</v>
      </c>
      <c r="N5923" s="106">
        <v>91659.86</v>
      </c>
      <c r="O5923" s="107">
        <v>0</v>
      </c>
      <c r="P5923" s="105">
        <v>14510</v>
      </c>
      <c r="Q5923" s="105">
        <v>193674.85</v>
      </c>
      <c r="R5923" s="106">
        <v>91014.080000000002</v>
      </c>
      <c r="S5923" s="107">
        <v>0</v>
      </c>
      <c r="T5923" s="105">
        <v>132273.53</v>
      </c>
      <c r="U5923" s="105">
        <v>29165</v>
      </c>
      <c r="V5923" s="106">
        <v>47795</v>
      </c>
      <c r="W5923" s="107">
        <v>22460</v>
      </c>
      <c r="X5923" s="105"/>
      <c r="Y5923" s="105"/>
      <c r="Z5923" s="106"/>
      <c r="AA5923" s="107"/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1710</v>
      </c>
      <c r="B5924" s="111" t="s">
        <v>434</v>
      </c>
      <c r="C5924" s="112" t="s">
        <v>435</v>
      </c>
      <c r="D5924" s="21">
        <f t="shared" si="184"/>
        <v>437778</v>
      </c>
      <c r="E5924" s="24">
        <f t="shared" si="185"/>
        <v>432333</v>
      </c>
      <c r="F5924" s="104"/>
      <c r="G5924" s="104"/>
      <c r="H5924" s="113"/>
      <c r="I5924" s="113"/>
      <c r="J5924" s="106"/>
      <c r="K5924" s="107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1710</v>
      </c>
      <c r="B5925" s="111" t="s">
        <v>436</v>
      </c>
      <c r="C5925" s="112" t="s">
        <v>437</v>
      </c>
      <c r="D5925" s="21">
        <f t="shared" si="184"/>
        <v>1837474.6</v>
      </c>
      <c r="E5925" s="24">
        <f t="shared" si="185"/>
        <v>3663175.5</v>
      </c>
      <c r="F5925" s="104">
        <v>0</v>
      </c>
      <c r="G5925" s="104">
        <v>439956</v>
      </c>
      <c r="H5925" s="105">
        <v>0</v>
      </c>
      <c r="I5925" s="105">
        <v>463914</v>
      </c>
      <c r="J5925" s="31">
        <v>437778</v>
      </c>
      <c r="K5925" s="32">
        <v>432333</v>
      </c>
      <c r="L5925" s="105">
        <v>0</v>
      </c>
      <c r="M5925" s="105">
        <v>467181</v>
      </c>
      <c r="N5925" s="106">
        <v>450846</v>
      </c>
      <c r="O5925" s="107">
        <v>447579</v>
      </c>
      <c r="P5925" s="113">
        <v>421443</v>
      </c>
      <c r="Q5925" s="113">
        <v>442134</v>
      </c>
      <c r="R5925" s="106">
        <v>0</v>
      </c>
      <c r="S5925" s="107">
        <v>418176</v>
      </c>
      <c r="T5925" s="105">
        <v>456291</v>
      </c>
      <c r="U5925" s="105">
        <v>437778</v>
      </c>
      <c r="V5925" s="106">
        <v>455202</v>
      </c>
      <c r="W5925" s="107">
        <v>447579</v>
      </c>
      <c r="X5925" s="105"/>
      <c r="Y5925" s="105"/>
      <c r="Z5925" s="106"/>
      <c r="AA5925" s="107"/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1710</v>
      </c>
      <c r="B5926" s="111" t="s">
        <v>438</v>
      </c>
      <c r="C5926" s="112" t="s">
        <v>1576</v>
      </c>
      <c r="D5926" s="21">
        <f t="shared" si="184"/>
        <v>824792.4</v>
      </c>
      <c r="E5926" s="24">
        <f t="shared" si="185"/>
        <v>1161683.1000000001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>
        <v>53692.6</v>
      </c>
      <c r="K5926" s="107">
        <v>98878.5</v>
      </c>
      <c r="L5926" s="105">
        <v>260183.8</v>
      </c>
      <c r="M5926" s="105">
        <v>203958.2</v>
      </c>
      <c r="N5926" s="106">
        <v>0</v>
      </c>
      <c r="O5926" s="107">
        <v>73502.5</v>
      </c>
      <c r="P5926" s="105">
        <v>214608.55</v>
      </c>
      <c r="Q5926" s="105">
        <v>111062</v>
      </c>
      <c r="R5926" s="106">
        <v>91327.4</v>
      </c>
      <c r="S5926" s="107">
        <v>193221.2</v>
      </c>
      <c r="T5926" s="105">
        <v>0</v>
      </c>
      <c r="U5926" s="105">
        <v>89558</v>
      </c>
      <c r="V5926" s="106">
        <v>0</v>
      </c>
      <c r="W5926" s="107">
        <v>114852.5</v>
      </c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1710</v>
      </c>
      <c r="B5927" s="111" t="s">
        <v>439</v>
      </c>
      <c r="C5927" s="112" t="s">
        <v>1577</v>
      </c>
      <c r="D5927" s="21">
        <f t="shared" si="184"/>
        <v>274934.59999999998</v>
      </c>
      <c r="E5927" s="24">
        <f t="shared" si="185"/>
        <v>574267.6</v>
      </c>
      <c r="F5927" s="104"/>
      <c r="G5927" s="104"/>
      <c r="H5927" s="105"/>
      <c r="I5927" s="105"/>
      <c r="J5927" s="106">
        <v>0</v>
      </c>
      <c r="K5927" s="107">
        <v>16692</v>
      </c>
      <c r="L5927" s="105">
        <v>0</v>
      </c>
      <c r="M5927" s="105">
        <v>0</v>
      </c>
      <c r="N5927" s="106">
        <v>0</v>
      </c>
      <c r="O5927" s="107">
        <v>0</v>
      </c>
      <c r="P5927" s="105">
        <v>16692</v>
      </c>
      <c r="Q5927" s="105">
        <v>122725</v>
      </c>
      <c r="R5927" s="106">
        <v>0</v>
      </c>
      <c r="S5927" s="107">
        <v>111250</v>
      </c>
      <c r="T5927" s="105">
        <v>24267.599999999999</v>
      </c>
      <c r="U5927" s="105">
        <v>175617.6</v>
      </c>
      <c r="V5927" s="106">
        <v>233975</v>
      </c>
      <c r="W5927" s="107">
        <v>164675</v>
      </c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1710</v>
      </c>
      <c r="B5928" s="111" t="s">
        <v>440</v>
      </c>
      <c r="C5928" s="112" t="s">
        <v>441</v>
      </c>
      <c r="D5928" s="21">
        <f t="shared" si="184"/>
        <v>0</v>
      </c>
      <c r="E5928" s="24">
        <f t="shared" si="18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1710</v>
      </c>
      <c r="B5929" s="111" t="s">
        <v>442</v>
      </c>
      <c r="C5929" s="112" t="s">
        <v>443</v>
      </c>
      <c r="D5929" s="21">
        <f t="shared" si="184"/>
        <v>0</v>
      </c>
      <c r="E5929" s="24">
        <f t="shared" si="18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1710</v>
      </c>
      <c r="B5930" s="111" t="s">
        <v>1578</v>
      </c>
      <c r="C5930" s="112" t="s">
        <v>1579</v>
      </c>
      <c r="D5930" s="21">
        <f t="shared" si="184"/>
        <v>754000</v>
      </c>
      <c r="E5930" s="24">
        <f t="shared" si="185"/>
        <v>178900</v>
      </c>
      <c r="F5930" s="104"/>
      <c r="G5930" s="104"/>
      <c r="H5930" s="113"/>
      <c r="I5930" s="113"/>
      <c r="J5930" s="106"/>
      <c r="K5930" s="107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1710</v>
      </c>
      <c r="B5931" s="111" t="s">
        <v>444</v>
      </c>
      <c r="C5931" s="112" t="s">
        <v>445</v>
      </c>
      <c r="D5931" s="21">
        <f t="shared" si="184"/>
        <v>3484900</v>
      </c>
      <c r="E5931" s="24">
        <f t="shared" si="185"/>
        <v>4580000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>
        <v>754000</v>
      </c>
      <c r="K5931" s="32">
        <v>178900</v>
      </c>
      <c r="L5931" s="113">
        <v>490000</v>
      </c>
      <c r="M5931" s="113">
        <v>490000</v>
      </c>
      <c r="N5931" s="31">
        <v>180000</v>
      </c>
      <c r="O5931" s="32">
        <v>400000</v>
      </c>
      <c r="P5931" s="113">
        <v>18900</v>
      </c>
      <c r="Q5931" s="113">
        <v>770000</v>
      </c>
      <c r="R5931" s="31">
        <v>800000</v>
      </c>
      <c r="S5931" s="32">
        <v>110000</v>
      </c>
      <c r="T5931" s="113">
        <v>310000</v>
      </c>
      <c r="U5931" s="113">
        <v>755000</v>
      </c>
      <c r="V5931" s="31">
        <v>515000</v>
      </c>
      <c r="W5931" s="32">
        <v>110000</v>
      </c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1710</v>
      </c>
      <c r="B5932" s="111" t="s">
        <v>446</v>
      </c>
      <c r="C5932" s="112" t="s">
        <v>447</v>
      </c>
      <c r="D5932" s="21">
        <f t="shared" si="184"/>
        <v>5035000</v>
      </c>
      <c r="E5932" s="24">
        <f t="shared" si="185"/>
        <v>5035000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31">
        <v>646000</v>
      </c>
      <c r="K5932" s="32">
        <v>646000</v>
      </c>
      <c r="L5932" s="105">
        <v>586400</v>
      </c>
      <c r="M5932" s="105">
        <v>586400</v>
      </c>
      <c r="N5932" s="106">
        <v>572400</v>
      </c>
      <c r="O5932" s="107">
        <v>572400</v>
      </c>
      <c r="P5932" s="113">
        <v>821000</v>
      </c>
      <c r="Q5932" s="113">
        <v>821000</v>
      </c>
      <c r="R5932" s="106">
        <v>666400</v>
      </c>
      <c r="S5932" s="107">
        <v>666400</v>
      </c>
      <c r="T5932" s="105">
        <v>456000</v>
      </c>
      <c r="U5932" s="105">
        <v>456000</v>
      </c>
      <c r="V5932" s="106">
        <v>671200</v>
      </c>
      <c r="W5932" s="107">
        <v>671200</v>
      </c>
      <c r="X5932" s="105"/>
      <c r="Y5932" s="105"/>
      <c r="Z5932" s="106"/>
      <c r="AA5932" s="107"/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1710</v>
      </c>
      <c r="B5933" s="111" t="s">
        <v>448</v>
      </c>
      <c r="C5933" s="112" t="s">
        <v>449</v>
      </c>
      <c r="D5933" s="21">
        <f t="shared" si="184"/>
        <v>0</v>
      </c>
      <c r="E5933" s="24">
        <f t="shared" si="18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1710</v>
      </c>
      <c r="B5934" s="111" t="s">
        <v>450</v>
      </c>
      <c r="C5934" s="112" t="s">
        <v>1580</v>
      </c>
      <c r="D5934" s="21">
        <f t="shared" si="184"/>
        <v>0</v>
      </c>
      <c r="E5934" s="24">
        <f t="shared" si="18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1710</v>
      </c>
      <c r="B5935" s="111" t="s">
        <v>452</v>
      </c>
      <c r="C5935" s="112" t="s">
        <v>453</v>
      </c>
      <c r="D5935" s="21">
        <f t="shared" si="184"/>
        <v>0</v>
      </c>
      <c r="E5935" s="24">
        <f t="shared" si="185"/>
        <v>0</v>
      </c>
      <c r="F5935" s="104"/>
      <c r="G5935" s="104"/>
      <c r="H5935" s="113"/>
      <c r="I5935" s="113"/>
      <c r="J5935" s="106"/>
      <c r="K5935" s="107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1710</v>
      </c>
      <c r="B5936" s="111" t="s">
        <v>454</v>
      </c>
      <c r="C5936" s="112" t="s">
        <v>1581</v>
      </c>
      <c r="D5936" s="21">
        <f t="shared" si="184"/>
        <v>0</v>
      </c>
      <c r="E5936" s="24">
        <f t="shared" si="18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1710</v>
      </c>
      <c r="B5937" s="111" t="s">
        <v>456</v>
      </c>
      <c r="C5937" s="112" t="s">
        <v>1582</v>
      </c>
      <c r="D5937" s="21">
        <f t="shared" si="184"/>
        <v>0</v>
      </c>
      <c r="E5937" s="24">
        <f t="shared" si="18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1710</v>
      </c>
      <c r="B5938" s="111" t="s">
        <v>458</v>
      </c>
      <c r="C5938" s="112" t="s">
        <v>459</v>
      </c>
      <c r="D5938" s="21">
        <f t="shared" si="184"/>
        <v>0</v>
      </c>
      <c r="E5938" s="24">
        <f t="shared" si="18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1710</v>
      </c>
      <c r="B5939" s="111" t="s">
        <v>460</v>
      </c>
      <c r="C5939" s="112" t="s">
        <v>461</v>
      </c>
      <c r="D5939" s="21">
        <f t="shared" si="184"/>
        <v>0</v>
      </c>
      <c r="E5939" s="24">
        <f t="shared" si="185"/>
        <v>0</v>
      </c>
      <c r="F5939" s="104"/>
      <c r="G5939" s="104"/>
      <c r="H5939" s="105"/>
      <c r="I5939" s="105"/>
      <c r="J5939" s="31"/>
      <c r="K5939" s="32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1710</v>
      </c>
      <c r="B5940" s="111" t="s">
        <v>462</v>
      </c>
      <c r="C5940" s="112" t="s">
        <v>463</v>
      </c>
      <c r="D5940" s="21">
        <f t="shared" si="184"/>
        <v>709562.5</v>
      </c>
      <c r="E5940" s="24">
        <f t="shared" si="18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1710</v>
      </c>
      <c r="B5941" s="111" t="s">
        <v>464</v>
      </c>
      <c r="C5941" s="112" t="s">
        <v>465</v>
      </c>
      <c r="D5941" s="21">
        <f t="shared" si="184"/>
        <v>0</v>
      </c>
      <c r="E5941" s="24">
        <f t="shared" si="185"/>
        <v>0</v>
      </c>
      <c r="F5941" s="104"/>
      <c r="G5941" s="104"/>
      <c r="H5941" s="113"/>
      <c r="I5941" s="113"/>
      <c r="J5941" s="106"/>
      <c r="K5941" s="107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1710</v>
      </c>
      <c r="B5942" s="111" t="s">
        <v>466</v>
      </c>
      <c r="C5942" s="112" t="s">
        <v>467</v>
      </c>
      <c r="D5942" s="21">
        <f t="shared" si="184"/>
        <v>0</v>
      </c>
      <c r="E5942" s="24">
        <f t="shared" si="185"/>
        <v>0</v>
      </c>
      <c r="F5942" s="104"/>
      <c r="G5942" s="104"/>
      <c r="H5942" s="105"/>
      <c r="I5942" s="105"/>
      <c r="J5942" s="31"/>
      <c r="K5942" s="32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1710</v>
      </c>
      <c r="B5943" s="111" t="s">
        <v>468</v>
      </c>
      <c r="C5943" s="112" t="s">
        <v>469</v>
      </c>
      <c r="D5943" s="21">
        <f t="shared" si="184"/>
        <v>0</v>
      </c>
      <c r="E5943" s="24">
        <f t="shared" si="18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1710</v>
      </c>
      <c r="B5944" s="111" t="s">
        <v>470</v>
      </c>
      <c r="C5944" s="112" t="s">
        <v>471</v>
      </c>
      <c r="D5944" s="21">
        <f t="shared" si="184"/>
        <v>0</v>
      </c>
      <c r="E5944" s="24">
        <f t="shared" si="18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1710</v>
      </c>
      <c r="B5945" s="111" t="s">
        <v>472</v>
      </c>
      <c r="C5945" s="112" t="s">
        <v>473</v>
      </c>
      <c r="D5945" s="21">
        <f t="shared" si="184"/>
        <v>24753</v>
      </c>
      <c r="E5945" s="24">
        <f t="shared" si="185"/>
        <v>0</v>
      </c>
      <c r="F5945" s="104">
        <v>24753</v>
      </c>
      <c r="G5945" s="104">
        <v>0</v>
      </c>
      <c r="H5945" s="113"/>
      <c r="I5945" s="113"/>
      <c r="J5945" s="106"/>
      <c r="K5945" s="107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1710</v>
      </c>
      <c r="B5946" s="111" t="s">
        <v>474</v>
      </c>
      <c r="C5946" s="112" t="s">
        <v>475</v>
      </c>
      <c r="D5946" s="21">
        <f t="shared" si="184"/>
        <v>396020</v>
      </c>
      <c r="E5946" s="24">
        <f t="shared" si="185"/>
        <v>415890</v>
      </c>
      <c r="F5946" s="104"/>
      <c r="G5946" s="104"/>
      <c r="H5946" s="105"/>
      <c r="I5946" s="105"/>
      <c r="J5946" s="31"/>
      <c r="K5946" s="32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1710</v>
      </c>
      <c r="B5947" s="111" t="s">
        <v>476</v>
      </c>
      <c r="C5947" s="112" t="s">
        <v>477</v>
      </c>
      <c r="D5947" s="21">
        <f t="shared" si="184"/>
        <v>3286040</v>
      </c>
      <c r="E5947" s="24">
        <f t="shared" si="185"/>
        <v>3274550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>
        <v>396020</v>
      </c>
      <c r="K5947" s="107">
        <v>415890</v>
      </c>
      <c r="L5947" s="105">
        <v>415890</v>
      </c>
      <c r="M5947" s="105">
        <v>409195</v>
      </c>
      <c r="N5947" s="106">
        <v>409195</v>
      </c>
      <c r="O5947" s="107">
        <v>373420</v>
      </c>
      <c r="P5947" s="105">
        <v>373420</v>
      </c>
      <c r="Q5947" s="105">
        <v>482245</v>
      </c>
      <c r="R5947" s="106">
        <v>482245</v>
      </c>
      <c r="S5947" s="107">
        <v>362610</v>
      </c>
      <c r="T5947" s="105">
        <v>362610</v>
      </c>
      <c r="U5947" s="105">
        <v>383295</v>
      </c>
      <c r="V5947" s="106">
        <v>383295</v>
      </c>
      <c r="W5947" s="107">
        <v>444640</v>
      </c>
      <c r="X5947" s="105"/>
      <c r="Y5947" s="105"/>
      <c r="Z5947" s="106"/>
      <c r="AA5947" s="107"/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1710</v>
      </c>
      <c r="B5948" s="111" t="s">
        <v>478</v>
      </c>
      <c r="C5948" s="112" t="s">
        <v>479</v>
      </c>
      <c r="D5948" s="21">
        <f t="shared" si="184"/>
        <v>0</v>
      </c>
      <c r="E5948" s="24">
        <f t="shared" si="18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1710</v>
      </c>
      <c r="B5949" s="111" t="s">
        <v>480</v>
      </c>
      <c r="C5949" s="112" t="s">
        <v>481</v>
      </c>
      <c r="D5949" s="21">
        <f t="shared" si="184"/>
        <v>0</v>
      </c>
      <c r="E5949" s="24">
        <f t="shared" si="18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1710</v>
      </c>
      <c r="B5950" s="111" t="s">
        <v>482</v>
      </c>
      <c r="C5950" s="112" t="s">
        <v>483</v>
      </c>
      <c r="D5950" s="21">
        <f t="shared" si="184"/>
        <v>155000</v>
      </c>
      <c r="E5950" s="24">
        <f t="shared" si="185"/>
        <v>160000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1710</v>
      </c>
      <c r="B5951" s="111" t="s">
        <v>484</v>
      </c>
      <c r="C5951" s="112" t="s">
        <v>485</v>
      </c>
      <c r="D5951" s="21">
        <f t="shared" si="184"/>
        <v>2372992.5</v>
      </c>
      <c r="E5951" s="24">
        <f t="shared" si="185"/>
        <v>2528120</v>
      </c>
      <c r="F5951" s="104">
        <v>0</v>
      </c>
      <c r="G5951" s="104">
        <v>155000</v>
      </c>
      <c r="H5951" s="113">
        <v>155000</v>
      </c>
      <c r="I5951" s="113">
        <v>155000</v>
      </c>
      <c r="J5951" s="106">
        <v>155000</v>
      </c>
      <c r="K5951" s="107">
        <v>160000</v>
      </c>
      <c r="L5951" s="113">
        <v>160000</v>
      </c>
      <c r="M5951" s="113">
        <v>150000</v>
      </c>
      <c r="N5951" s="31">
        <v>150000</v>
      </c>
      <c r="O5951" s="32">
        <v>150000</v>
      </c>
      <c r="P5951" s="105">
        <v>150000</v>
      </c>
      <c r="Q5951" s="105">
        <v>150000</v>
      </c>
      <c r="R5951" s="31">
        <v>150000</v>
      </c>
      <c r="S5951" s="32">
        <v>125000</v>
      </c>
      <c r="T5951" s="113">
        <v>115000</v>
      </c>
      <c r="U5951" s="113">
        <v>105000</v>
      </c>
      <c r="V5951" s="31">
        <v>115000</v>
      </c>
      <c r="W5951" s="32">
        <v>155000</v>
      </c>
      <c r="X5951" s="113"/>
      <c r="Y5951" s="113"/>
      <c r="Z5951" s="31"/>
      <c r="AA5951" s="32"/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1710</v>
      </c>
      <c r="B5952" s="111" t="s">
        <v>486</v>
      </c>
      <c r="C5952" s="112" t="s">
        <v>1583</v>
      </c>
      <c r="D5952" s="21">
        <f t="shared" si="184"/>
        <v>11878629.5</v>
      </c>
      <c r="E5952" s="24">
        <f t="shared" si="185"/>
        <v>11947294.5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31">
        <v>1377992.5</v>
      </c>
      <c r="K5952" s="32">
        <v>1383120</v>
      </c>
      <c r="L5952" s="105">
        <v>1383120</v>
      </c>
      <c r="M5952" s="105">
        <v>1610690</v>
      </c>
      <c r="N5952" s="106">
        <v>1610690</v>
      </c>
      <c r="O5952" s="107">
        <v>1324765</v>
      </c>
      <c r="P5952" s="113">
        <v>1324765</v>
      </c>
      <c r="Q5952" s="113">
        <v>1244837.5</v>
      </c>
      <c r="R5952" s="106">
        <v>1244837.5</v>
      </c>
      <c r="S5952" s="107">
        <v>1839615</v>
      </c>
      <c r="T5952" s="105">
        <v>1839615</v>
      </c>
      <c r="U5952" s="105">
        <v>1645377</v>
      </c>
      <c r="V5952" s="106">
        <v>1645377</v>
      </c>
      <c r="W5952" s="107">
        <v>1405310</v>
      </c>
      <c r="X5952" s="105"/>
      <c r="Y5952" s="105"/>
      <c r="Z5952" s="106"/>
      <c r="AA5952" s="107"/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1710</v>
      </c>
      <c r="B5953" s="111" t="s">
        <v>488</v>
      </c>
      <c r="C5953" s="112" t="s">
        <v>489</v>
      </c>
      <c r="D5953" s="21">
        <f t="shared" si="184"/>
        <v>602605</v>
      </c>
      <c r="E5953" s="24">
        <f t="shared" si="185"/>
        <v>579447.5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106">
        <v>66495</v>
      </c>
      <c r="K5953" s="107">
        <v>78690</v>
      </c>
      <c r="L5953" s="113">
        <v>78690</v>
      </c>
      <c r="M5953" s="113">
        <v>85125</v>
      </c>
      <c r="N5953" s="31">
        <v>85125</v>
      </c>
      <c r="O5953" s="32">
        <v>56190</v>
      </c>
      <c r="P5953" s="105">
        <v>56190</v>
      </c>
      <c r="Q5953" s="105">
        <v>43740</v>
      </c>
      <c r="R5953" s="31">
        <v>43740</v>
      </c>
      <c r="S5953" s="32">
        <v>126610</v>
      </c>
      <c r="T5953" s="113">
        <v>126610</v>
      </c>
      <c r="U5953" s="113">
        <v>79905</v>
      </c>
      <c r="V5953" s="31">
        <v>79905</v>
      </c>
      <c r="W5953" s="32">
        <v>49635</v>
      </c>
      <c r="X5953" s="113"/>
      <c r="Y5953" s="113"/>
      <c r="Z5953" s="31"/>
      <c r="AA5953" s="32"/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1710</v>
      </c>
      <c r="B5954" s="111" t="s">
        <v>490</v>
      </c>
      <c r="C5954" s="112" t="s">
        <v>1584</v>
      </c>
      <c r="D5954" s="21">
        <f t="shared" si="184"/>
        <v>53000</v>
      </c>
      <c r="E5954" s="24">
        <f t="shared" si="185"/>
        <v>53450</v>
      </c>
      <c r="F5954" s="104">
        <v>6000</v>
      </c>
      <c r="G5954" s="104">
        <v>5000</v>
      </c>
      <c r="H5954" s="105">
        <v>5000</v>
      </c>
      <c r="I5954" s="105">
        <v>6450</v>
      </c>
      <c r="J5954" s="31">
        <v>6450</v>
      </c>
      <c r="K5954" s="32">
        <v>7000</v>
      </c>
      <c r="L5954" s="105">
        <v>7000</v>
      </c>
      <c r="M5954" s="105">
        <v>7000</v>
      </c>
      <c r="N5954" s="106">
        <v>7000</v>
      </c>
      <c r="O5954" s="107">
        <v>7000</v>
      </c>
      <c r="P5954" s="113">
        <v>7000</v>
      </c>
      <c r="Q5954" s="113">
        <v>7000</v>
      </c>
      <c r="R5954" s="106">
        <v>7000</v>
      </c>
      <c r="S5954" s="107">
        <v>7000</v>
      </c>
      <c r="T5954" s="105">
        <v>7000</v>
      </c>
      <c r="U5954" s="105">
        <v>7000</v>
      </c>
      <c r="V5954" s="106">
        <v>7000</v>
      </c>
      <c r="W5954" s="107">
        <v>7000</v>
      </c>
      <c r="X5954" s="105"/>
      <c r="Y5954" s="105"/>
      <c r="Z5954" s="106"/>
      <c r="AA5954" s="107"/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1710</v>
      </c>
      <c r="B5955" s="111" t="s">
        <v>492</v>
      </c>
      <c r="C5955" s="112" t="s">
        <v>493</v>
      </c>
      <c r="D5955" s="21">
        <f t="shared" ref="D5955:D6018" si="186">F5955+H5955+J5956+L5955+N5955+P5955+R5955+T5955+V5955+X5955+Z5955+AB5955</f>
        <v>294700</v>
      </c>
      <c r="E5955" s="24">
        <f t="shared" ref="E5955:E6018" si="187">G5955+I5955+K5956+M5955+O5955+Q5955+S5955+U5955+W5955+Y5955+AA5955+AC5955</f>
        <v>1223700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1710</v>
      </c>
      <c r="B5956" s="111" t="s">
        <v>494</v>
      </c>
      <c r="C5956" s="112" t="s">
        <v>495</v>
      </c>
      <c r="D5956" s="21">
        <f t="shared" si="186"/>
        <v>6145829.8799999999</v>
      </c>
      <c r="E5956" s="24">
        <f t="shared" si="187"/>
        <v>9897647.879999999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106">
        <v>294700</v>
      </c>
      <c r="K5956" s="107">
        <v>1223700</v>
      </c>
      <c r="L5956" s="113">
        <v>290200</v>
      </c>
      <c r="M5956" s="113">
        <v>1212400</v>
      </c>
      <c r="N5956" s="31">
        <v>1488425</v>
      </c>
      <c r="O5956" s="32">
        <v>1206649.8799999999</v>
      </c>
      <c r="P5956" s="105">
        <v>293449.88</v>
      </c>
      <c r="Q5956" s="105">
        <v>1211500</v>
      </c>
      <c r="R5956" s="31">
        <v>294700</v>
      </c>
      <c r="S5956" s="32">
        <v>1213300</v>
      </c>
      <c r="T5956" s="113">
        <v>1783075</v>
      </c>
      <c r="U5956" s="113">
        <v>1193800</v>
      </c>
      <c r="V5956" s="31">
        <v>293500</v>
      </c>
      <c r="W5956" s="32">
        <v>1248000</v>
      </c>
      <c r="X5956" s="113"/>
      <c r="Y5956" s="113"/>
      <c r="Z5956" s="31"/>
      <c r="AA5956" s="32"/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1710</v>
      </c>
      <c r="B5957" s="111" t="s">
        <v>496</v>
      </c>
      <c r="C5957" s="112" t="s">
        <v>497</v>
      </c>
      <c r="D5957" s="21">
        <f t="shared" si="186"/>
        <v>1914812.05</v>
      </c>
      <c r="E5957" s="24">
        <f t="shared" si="187"/>
        <v>1677963.58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>
        <v>175180</v>
      </c>
      <c r="K5957" s="32">
        <v>169698</v>
      </c>
      <c r="L5957" s="113">
        <v>169698</v>
      </c>
      <c r="M5957" s="113">
        <v>177980</v>
      </c>
      <c r="N5957" s="31">
        <v>177980</v>
      </c>
      <c r="O5957" s="32">
        <v>147780</v>
      </c>
      <c r="P5957" s="113">
        <v>147780</v>
      </c>
      <c r="Q5957" s="113">
        <v>151760</v>
      </c>
      <c r="R5957" s="31">
        <v>151760</v>
      </c>
      <c r="S5957" s="32">
        <v>136572.5</v>
      </c>
      <c r="T5957" s="113">
        <v>131572.5</v>
      </c>
      <c r="U5957" s="113">
        <v>170788</v>
      </c>
      <c r="V5957" s="31">
        <v>175788</v>
      </c>
      <c r="W5957" s="32">
        <v>132236.25</v>
      </c>
      <c r="X5957" s="113"/>
      <c r="Y5957" s="113"/>
      <c r="Z5957" s="31"/>
      <c r="AA5957" s="32"/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1710</v>
      </c>
      <c r="B5958" s="111" t="s">
        <v>498</v>
      </c>
      <c r="C5958" s="112" t="s">
        <v>461</v>
      </c>
      <c r="D5958" s="21">
        <f t="shared" si="186"/>
        <v>3996090.32</v>
      </c>
      <c r="E5958" s="24">
        <f t="shared" si="187"/>
        <v>3781524.1999999993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>
        <v>613326.05000000005</v>
      </c>
      <c r="K5958" s="32">
        <v>415499.33</v>
      </c>
      <c r="L5958" s="113">
        <v>1016827.33</v>
      </c>
      <c r="M5958" s="113">
        <v>336671.85</v>
      </c>
      <c r="N5958" s="31">
        <v>711313.31</v>
      </c>
      <c r="O5958" s="32">
        <v>394523.91</v>
      </c>
      <c r="P5958" s="113">
        <v>298037.71000000002</v>
      </c>
      <c r="Q5958" s="113">
        <v>532862.78</v>
      </c>
      <c r="R5958" s="31">
        <v>394771.68</v>
      </c>
      <c r="S5958" s="32">
        <v>504072.72</v>
      </c>
      <c r="T5958" s="113">
        <v>528719.88</v>
      </c>
      <c r="U5958" s="113">
        <v>565587.51</v>
      </c>
      <c r="V5958" s="31">
        <v>507690.98</v>
      </c>
      <c r="W5958" s="32">
        <v>578772.30000000005</v>
      </c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1710</v>
      </c>
      <c r="B5959" s="111" t="s">
        <v>499</v>
      </c>
      <c r="C5959" s="112" t="s">
        <v>500</v>
      </c>
      <c r="D5959" s="21">
        <f t="shared" si="186"/>
        <v>0</v>
      </c>
      <c r="E5959" s="24">
        <f t="shared" si="187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1710</v>
      </c>
      <c r="B5960" s="111" t="s">
        <v>501</v>
      </c>
      <c r="C5960" s="112" t="s">
        <v>502</v>
      </c>
      <c r="D5960" s="21">
        <f t="shared" si="186"/>
        <v>10340</v>
      </c>
      <c r="E5960" s="24">
        <f t="shared" si="187"/>
        <v>5684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1710</v>
      </c>
      <c r="B5961" s="111" t="s">
        <v>503</v>
      </c>
      <c r="C5961" s="112" t="s">
        <v>504</v>
      </c>
      <c r="D5961" s="21">
        <f t="shared" si="186"/>
        <v>250834</v>
      </c>
      <c r="E5961" s="24">
        <f t="shared" si="187"/>
        <v>249492</v>
      </c>
      <c r="F5961" s="104">
        <v>0</v>
      </c>
      <c r="G5961" s="104">
        <v>10340</v>
      </c>
      <c r="H5961" s="113">
        <v>11168</v>
      </c>
      <c r="I5961" s="113">
        <v>1514</v>
      </c>
      <c r="J5961" s="31">
        <v>10340</v>
      </c>
      <c r="K5961" s="32">
        <v>5684</v>
      </c>
      <c r="L5961" s="113">
        <v>5684</v>
      </c>
      <c r="M5961" s="113">
        <v>9426</v>
      </c>
      <c r="N5961" s="31">
        <v>9426</v>
      </c>
      <c r="O5961" s="32">
        <v>120020</v>
      </c>
      <c r="P5961" s="113">
        <v>0</v>
      </c>
      <c r="Q5961" s="113">
        <v>33504</v>
      </c>
      <c r="R5961" s="31">
        <v>117954</v>
      </c>
      <c r="S5961" s="32">
        <v>62520</v>
      </c>
      <c r="T5961" s="113">
        <v>23788</v>
      </c>
      <c r="U5961" s="113">
        <v>8512</v>
      </c>
      <c r="V5961" s="31">
        <v>82814</v>
      </c>
      <c r="W5961" s="32">
        <v>3656</v>
      </c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1710</v>
      </c>
      <c r="B5962" s="111" t="s">
        <v>505</v>
      </c>
      <c r="C5962" s="112" t="s">
        <v>506</v>
      </c>
      <c r="D5962" s="21">
        <f t="shared" si="186"/>
        <v>3200</v>
      </c>
      <c r="E5962" s="24">
        <f t="shared" si="187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1710</v>
      </c>
      <c r="B5963" s="111" t="s">
        <v>507</v>
      </c>
      <c r="C5963" s="112" t="s">
        <v>508</v>
      </c>
      <c r="D5963" s="21">
        <f t="shared" si="186"/>
        <v>364640</v>
      </c>
      <c r="E5963" s="24">
        <f t="shared" si="187"/>
        <v>159750</v>
      </c>
      <c r="F5963" s="104">
        <v>38340</v>
      </c>
      <c r="G5963" s="104">
        <v>0</v>
      </c>
      <c r="H5963" s="113">
        <v>29700</v>
      </c>
      <c r="I5963" s="113">
        <v>0</v>
      </c>
      <c r="J5963" s="31">
        <v>3200</v>
      </c>
      <c r="K5963" s="32">
        <v>0</v>
      </c>
      <c r="L5963" s="113">
        <v>0</v>
      </c>
      <c r="M5963" s="113">
        <v>0</v>
      </c>
      <c r="N5963" s="31">
        <v>215600</v>
      </c>
      <c r="O5963" s="32">
        <v>159750</v>
      </c>
      <c r="P5963" s="113">
        <v>81000</v>
      </c>
      <c r="Q5963" s="113">
        <v>0</v>
      </c>
      <c r="R5963" s="31">
        <v>0</v>
      </c>
      <c r="S5963" s="32">
        <v>0</v>
      </c>
      <c r="T5963" s="113">
        <v>0</v>
      </c>
      <c r="U5963" s="113">
        <v>0</v>
      </c>
      <c r="V5963" s="31">
        <v>0</v>
      </c>
      <c r="W5963" s="32">
        <v>0</v>
      </c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1710</v>
      </c>
      <c r="B5964" s="111" t="s">
        <v>509</v>
      </c>
      <c r="C5964" s="112" t="s">
        <v>510</v>
      </c>
      <c r="D5964" s="21">
        <f t="shared" si="186"/>
        <v>115700</v>
      </c>
      <c r="E5964" s="24">
        <f t="shared" si="187"/>
        <v>95400</v>
      </c>
      <c r="F5964" s="104">
        <v>0</v>
      </c>
      <c r="G5964" s="104">
        <v>0</v>
      </c>
      <c r="H5964" s="113">
        <v>1000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107700</v>
      </c>
      <c r="O5964" s="32">
        <v>85400</v>
      </c>
      <c r="P5964" s="113">
        <v>0</v>
      </c>
      <c r="Q5964" s="113">
        <v>0</v>
      </c>
      <c r="R5964" s="31">
        <v>0</v>
      </c>
      <c r="S5964" s="32">
        <v>0</v>
      </c>
      <c r="T5964" s="113">
        <v>0</v>
      </c>
      <c r="U5964" s="113">
        <v>0</v>
      </c>
      <c r="V5964" s="31">
        <v>7000</v>
      </c>
      <c r="W5964" s="32">
        <v>10000</v>
      </c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1710</v>
      </c>
      <c r="B5965" s="111" t="s">
        <v>511</v>
      </c>
      <c r="C5965" s="112" t="s">
        <v>512</v>
      </c>
      <c r="D5965" s="21">
        <f t="shared" si="186"/>
        <v>0</v>
      </c>
      <c r="E5965" s="24">
        <f t="shared" si="187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1710</v>
      </c>
      <c r="B5966" s="111" t="s">
        <v>513</v>
      </c>
      <c r="C5966" s="112" t="s">
        <v>514</v>
      </c>
      <c r="D5966" s="21">
        <f t="shared" si="186"/>
        <v>0</v>
      </c>
      <c r="E5966" s="24">
        <f t="shared" si="187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1710</v>
      </c>
      <c r="B5967" s="111" t="s">
        <v>515</v>
      </c>
      <c r="C5967" s="112" t="s">
        <v>516</v>
      </c>
      <c r="D5967" s="21">
        <f t="shared" si="186"/>
        <v>10213.189999999999</v>
      </c>
      <c r="E5967" s="24">
        <f t="shared" si="187"/>
        <v>10213.189999999999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>
        <v>4264.1899999999996</v>
      </c>
      <c r="Q5967" s="113">
        <v>4264.1899999999996</v>
      </c>
      <c r="R5967" s="31"/>
      <c r="S5967" s="32"/>
      <c r="T5967" s="113">
        <v>5949</v>
      </c>
      <c r="U5967" s="113">
        <v>5949</v>
      </c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1710</v>
      </c>
      <c r="B5968" s="111" t="s">
        <v>517</v>
      </c>
      <c r="C5968" s="112" t="s">
        <v>518</v>
      </c>
      <c r="D5968" s="21">
        <f t="shared" si="186"/>
        <v>75948.02</v>
      </c>
      <c r="E5968" s="24">
        <f t="shared" si="187"/>
        <v>118680.9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1710</v>
      </c>
      <c r="B5969" s="111" t="s">
        <v>519</v>
      </c>
      <c r="C5969" s="112" t="s">
        <v>520</v>
      </c>
      <c r="D5969" s="21">
        <f t="shared" si="186"/>
        <v>623449.7699999999</v>
      </c>
      <c r="E5969" s="24">
        <f t="shared" si="187"/>
        <v>576213.88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>
        <v>75948.02</v>
      </c>
      <c r="K5969" s="32">
        <v>118680.9</v>
      </c>
      <c r="L5969" s="113">
        <v>118680.9</v>
      </c>
      <c r="M5969" s="113">
        <v>97222.54</v>
      </c>
      <c r="N5969" s="31">
        <v>97222.54</v>
      </c>
      <c r="O5969" s="32">
        <v>56963.11</v>
      </c>
      <c r="P5969" s="113">
        <v>56963.11</v>
      </c>
      <c r="Q5969" s="113">
        <v>68880.429999999993</v>
      </c>
      <c r="R5969" s="31">
        <v>68899.149999999994</v>
      </c>
      <c r="S5969" s="32">
        <v>76378.2</v>
      </c>
      <c r="T5969" s="113">
        <v>76378.2</v>
      </c>
      <c r="U5969" s="113">
        <v>71393.66</v>
      </c>
      <c r="V5969" s="31">
        <v>71393.66</v>
      </c>
      <c r="W5969" s="32">
        <v>64985.72</v>
      </c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1710</v>
      </c>
      <c r="B5970" s="111" t="s">
        <v>521</v>
      </c>
      <c r="C5970" s="112" t="s">
        <v>1585</v>
      </c>
      <c r="D5970" s="21">
        <f t="shared" si="186"/>
        <v>76529.2</v>
      </c>
      <c r="E5970" s="24">
        <f t="shared" si="187"/>
        <v>96679.8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>
        <v>14679.2</v>
      </c>
      <c r="K5970" s="32">
        <v>7339.6</v>
      </c>
      <c r="L5970" s="113">
        <v>0</v>
      </c>
      <c r="M5970" s="113">
        <v>7339.6</v>
      </c>
      <c r="N5970" s="31">
        <v>14452.6</v>
      </c>
      <c r="O5970" s="32">
        <v>7113</v>
      </c>
      <c r="P5970" s="113">
        <v>7113</v>
      </c>
      <c r="Q5970" s="113">
        <v>7113</v>
      </c>
      <c r="R5970" s="31">
        <v>7113</v>
      </c>
      <c r="S5970" s="32">
        <v>14614</v>
      </c>
      <c r="T5970" s="113">
        <v>16699</v>
      </c>
      <c r="U5970" s="113">
        <v>23112</v>
      </c>
      <c r="V5970" s="31">
        <v>23812</v>
      </c>
      <c r="W5970" s="32">
        <v>22709</v>
      </c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1710</v>
      </c>
      <c r="B5971" s="111" t="s">
        <v>522</v>
      </c>
      <c r="C5971" s="112" t="s">
        <v>1586</v>
      </c>
      <c r="D5971" s="21">
        <f t="shared" si="186"/>
        <v>33600</v>
      </c>
      <c r="E5971" s="24">
        <f t="shared" si="187"/>
        <v>72644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1710</v>
      </c>
      <c r="B5972" s="111" t="s">
        <v>523</v>
      </c>
      <c r="C5972" s="112" t="s">
        <v>1667</v>
      </c>
      <c r="D5972" s="21">
        <f t="shared" si="186"/>
        <v>384804</v>
      </c>
      <c r="E5972" s="24">
        <f t="shared" si="187"/>
        <v>353435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>
        <v>33600</v>
      </c>
      <c r="K5972" s="32">
        <v>72644</v>
      </c>
      <c r="L5972" s="113">
        <v>84804</v>
      </c>
      <c r="M5972" s="113">
        <v>59397</v>
      </c>
      <c r="N5972" s="31">
        <v>50875</v>
      </c>
      <c r="O5972" s="32">
        <v>18709</v>
      </c>
      <c r="P5972" s="113">
        <v>8308</v>
      </c>
      <c r="Q5972" s="113">
        <v>8257</v>
      </c>
      <c r="R5972" s="31">
        <v>8760</v>
      </c>
      <c r="S5972" s="32">
        <v>66204</v>
      </c>
      <c r="T5972" s="113">
        <v>81977</v>
      </c>
      <c r="U5972" s="113">
        <v>81977</v>
      </c>
      <c r="V5972" s="31">
        <v>82701</v>
      </c>
      <c r="W5972" s="32">
        <v>50847</v>
      </c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1710</v>
      </c>
      <c r="B5973" s="111" t="s">
        <v>524</v>
      </c>
      <c r="C5973" s="112" t="s">
        <v>525</v>
      </c>
      <c r="D5973" s="21">
        <f t="shared" si="186"/>
        <v>47552434.700000003</v>
      </c>
      <c r="E5973" s="24">
        <f t="shared" si="187"/>
        <v>49845629.150000006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>
        <v>11522762</v>
      </c>
      <c r="O5973" s="32">
        <v>11522762</v>
      </c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1710</v>
      </c>
      <c r="B5974" s="111" t="s">
        <v>526</v>
      </c>
      <c r="C5974" s="112" t="s">
        <v>527</v>
      </c>
      <c r="D5974" s="21">
        <f t="shared" si="186"/>
        <v>2498552.0500000003</v>
      </c>
      <c r="E5974" s="24">
        <f t="shared" si="187"/>
        <v>0</v>
      </c>
      <c r="F5974" s="104"/>
      <c r="G5974" s="104"/>
      <c r="H5974" s="113"/>
      <c r="I5974" s="113"/>
      <c r="J5974" s="31">
        <v>0</v>
      </c>
      <c r="K5974" s="32">
        <v>2293194.4500000002</v>
      </c>
      <c r="L5974" s="113">
        <v>2293194.4500000002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1710</v>
      </c>
      <c r="B5975" s="111" t="s">
        <v>528</v>
      </c>
      <c r="C5975" s="112" t="s">
        <v>529</v>
      </c>
      <c r="D5975" s="21">
        <f t="shared" si="186"/>
        <v>3028423.22</v>
      </c>
      <c r="E5975" s="24">
        <f t="shared" si="187"/>
        <v>2000000</v>
      </c>
      <c r="F5975" s="104"/>
      <c r="G5975" s="104"/>
      <c r="H5975" s="113">
        <v>320334.15999999997</v>
      </c>
      <c r="I5975" s="113">
        <v>1000000</v>
      </c>
      <c r="J5975" s="31">
        <v>205357.6</v>
      </c>
      <c r="K5975" s="32">
        <v>0</v>
      </c>
      <c r="L5975" s="113">
        <v>130096.82</v>
      </c>
      <c r="M5975" s="113">
        <v>0</v>
      </c>
      <c r="N5975" s="31">
        <v>115250.91</v>
      </c>
      <c r="O5975" s="32">
        <v>1000000</v>
      </c>
      <c r="P5975" s="113">
        <v>203291.04</v>
      </c>
      <c r="Q5975" s="113">
        <v>0</v>
      </c>
      <c r="R5975" s="31">
        <v>128889.91</v>
      </c>
      <c r="S5975" s="32">
        <v>0</v>
      </c>
      <c r="T5975" s="113">
        <v>204742.86</v>
      </c>
      <c r="U5975" s="113">
        <v>0</v>
      </c>
      <c r="V5975" s="31">
        <v>125817.52</v>
      </c>
      <c r="W5975" s="32">
        <v>0</v>
      </c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1710</v>
      </c>
      <c r="B5976" s="111" t="s">
        <v>530</v>
      </c>
      <c r="C5976" s="112" t="s">
        <v>531</v>
      </c>
      <c r="D5976" s="21">
        <f t="shared" si="186"/>
        <v>7084109</v>
      </c>
      <c r="E5976" s="24">
        <f t="shared" si="187"/>
        <v>9000000</v>
      </c>
      <c r="F5976" s="104"/>
      <c r="G5976" s="104"/>
      <c r="H5976" s="113">
        <v>3128597</v>
      </c>
      <c r="I5976" s="113">
        <v>7000000</v>
      </c>
      <c r="J5976" s="31">
        <v>1800000</v>
      </c>
      <c r="K5976" s="32">
        <v>0</v>
      </c>
      <c r="L5976" s="113">
        <v>620956</v>
      </c>
      <c r="M5976" s="113">
        <v>0</v>
      </c>
      <c r="N5976" s="31">
        <v>0</v>
      </c>
      <c r="O5976" s="32">
        <v>2000000</v>
      </c>
      <c r="P5976" s="113">
        <v>712826</v>
      </c>
      <c r="Q5976" s="113">
        <v>0</v>
      </c>
      <c r="R5976" s="31">
        <v>648668</v>
      </c>
      <c r="S5976" s="32">
        <v>0</v>
      </c>
      <c r="T5976" s="113">
        <v>991374</v>
      </c>
      <c r="U5976" s="113">
        <v>0</v>
      </c>
      <c r="V5976" s="31">
        <v>981688</v>
      </c>
      <c r="W5976" s="32">
        <v>0</v>
      </c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1710</v>
      </c>
      <c r="B5977" s="111" t="s">
        <v>532</v>
      </c>
      <c r="C5977" s="112" t="s">
        <v>533</v>
      </c>
      <c r="D5977" s="21">
        <f t="shared" si="186"/>
        <v>0</v>
      </c>
      <c r="E5977" s="24">
        <f t="shared" si="187"/>
        <v>245164.36</v>
      </c>
      <c r="F5977" s="104">
        <v>0</v>
      </c>
      <c r="G5977" s="104">
        <v>245164.36</v>
      </c>
      <c r="H5977" s="113">
        <v>0</v>
      </c>
      <c r="I5977" s="113">
        <v>0</v>
      </c>
      <c r="J5977" s="31">
        <v>0</v>
      </c>
      <c r="K5977" s="32">
        <v>0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>
        <v>0</v>
      </c>
      <c r="S5977" s="32">
        <v>0</v>
      </c>
      <c r="T5977" s="113">
        <v>0</v>
      </c>
      <c r="U5977" s="113">
        <v>0</v>
      </c>
      <c r="V5977" s="31">
        <v>0</v>
      </c>
      <c r="W5977" s="32">
        <v>0</v>
      </c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1710</v>
      </c>
      <c r="B5978" s="111" t="s">
        <v>534</v>
      </c>
      <c r="C5978" s="112" t="s">
        <v>535</v>
      </c>
      <c r="D5978" s="21">
        <f t="shared" si="186"/>
        <v>0</v>
      </c>
      <c r="E5978" s="24">
        <f t="shared" si="187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1710</v>
      </c>
      <c r="B5979" s="111" t="s">
        <v>536</v>
      </c>
      <c r="C5979" s="112" t="s">
        <v>537</v>
      </c>
      <c r="D5979" s="21">
        <f t="shared" si="186"/>
        <v>110</v>
      </c>
      <c r="E5979" s="24">
        <f t="shared" si="187"/>
        <v>732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1710</v>
      </c>
      <c r="B5980" s="111" t="s">
        <v>538</v>
      </c>
      <c r="C5980" s="112" t="s">
        <v>1668</v>
      </c>
      <c r="D5980" s="21">
        <f t="shared" si="186"/>
        <v>8204</v>
      </c>
      <c r="E5980" s="24">
        <f t="shared" si="187"/>
        <v>36608</v>
      </c>
      <c r="F5980" s="104">
        <v>0</v>
      </c>
      <c r="G5980" s="104">
        <v>1300</v>
      </c>
      <c r="H5980" s="113">
        <v>1502</v>
      </c>
      <c r="I5980" s="113">
        <v>130</v>
      </c>
      <c r="J5980" s="31">
        <v>110</v>
      </c>
      <c r="K5980" s="32">
        <v>732</v>
      </c>
      <c r="L5980" s="113">
        <v>56</v>
      </c>
      <c r="M5980" s="113">
        <v>1170</v>
      </c>
      <c r="N5980" s="31">
        <v>90</v>
      </c>
      <c r="O5980" s="32">
        <v>16900</v>
      </c>
      <c r="P5980" s="113">
        <v>0</v>
      </c>
      <c r="Q5980" s="113">
        <v>4680</v>
      </c>
      <c r="R5980" s="31">
        <v>1946</v>
      </c>
      <c r="S5980" s="32">
        <v>8580</v>
      </c>
      <c r="T5980" s="113">
        <v>660</v>
      </c>
      <c r="U5980" s="113">
        <v>1040</v>
      </c>
      <c r="V5980" s="31">
        <v>100</v>
      </c>
      <c r="W5980" s="32">
        <v>680</v>
      </c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1710</v>
      </c>
      <c r="B5981" s="111" t="s">
        <v>539</v>
      </c>
      <c r="C5981" s="112" t="s">
        <v>540</v>
      </c>
      <c r="D5981" s="21">
        <f t="shared" si="186"/>
        <v>93506</v>
      </c>
      <c r="E5981" s="24">
        <f t="shared" si="187"/>
        <v>94246</v>
      </c>
      <c r="F5981" s="104">
        <v>0</v>
      </c>
      <c r="G5981" s="104">
        <v>3500</v>
      </c>
      <c r="H5981" s="113">
        <v>3878</v>
      </c>
      <c r="I5981" s="113">
        <v>350</v>
      </c>
      <c r="J5981" s="31">
        <v>3850</v>
      </c>
      <c r="K5981" s="32">
        <v>2128</v>
      </c>
      <c r="L5981" s="113">
        <v>1778</v>
      </c>
      <c r="M5981" s="113">
        <v>3150</v>
      </c>
      <c r="N5981" s="31">
        <v>3150</v>
      </c>
      <c r="O5981" s="32">
        <v>45500</v>
      </c>
      <c r="P5981" s="113">
        <v>0</v>
      </c>
      <c r="Q5981" s="113">
        <v>12600</v>
      </c>
      <c r="R5981" s="31">
        <v>58100</v>
      </c>
      <c r="S5981" s="32">
        <v>23100</v>
      </c>
      <c r="T5981" s="113">
        <v>23100</v>
      </c>
      <c r="U5981" s="113">
        <v>2800</v>
      </c>
      <c r="V5981" s="31">
        <v>3500</v>
      </c>
      <c r="W5981" s="32">
        <v>2100</v>
      </c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1710</v>
      </c>
      <c r="B5982" s="111" t="s">
        <v>541</v>
      </c>
      <c r="C5982" s="112" t="s">
        <v>542</v>
      </c>
      <c r="D5982" s="21">
        <f t="shared" si="186"/>
        <v>3076</v>
      </c>
      <c r="E5982" s="24">
        <f t="shared" si="187"/>
        <v>54796</v>
      </c>
      <c r="F5982" s="104">
        <v>0</v>
      </c>
      <c r="G5982" s="104">
        <v>2060</v>
      </c>
      <c r="H5982" s="113">
        <v>2382</v>
      </c>
      <c r="I5982" s="113">
        <v>206</v>
      </c>
      <c r="J5982" s="31">
        <v>0</v>
      </c>
      <c r="K5982" s="32">
        <v>1146</v>
      </c>
      <c r="L5982" s="113">
        <v>0</v>
      </c>
      <c r="M5982" s="113">
        <v>1854</v>
      </c>
      <c r="N5982" s="31">
        <v>0</v>
      </c>
      <c r="O5982" s="32">
        <v>26780</v>
      </c>
      <c r="P5982" s="113">
        <v>0</v>
      </c>
      <c r="Q5982" s="113">
        <v>7416</v>
      </c>
      <c r="R5982" s="31">
        <v>694</v>
      </c>
      <c r="S5982" s="32">
        <v>13596</v>
      </c>
      <c r="T5982" s="113">
        <v>0</v>
      </c>
      <c r="U5982" s="113">
        <v>1648</v>
      </c>
      <c r="V5982" s="31">
        <v>0</v>
      </c>
      <c r="W5982" s="32">
        <v>1236</v>
      </c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1710</v>
      </c>
      <c r="B5983" s="111" t="s">
        <v>543</v>
      </c>
      <c r="C5983" s="112" t="s">
        <v>544</v>
      </c>
      <c r="D5983" s="21">
        <f t="shared" si="186"/>
        <v>0</v>
      </c>
      <c r="E5983" s="24">
        <f t="shared" si="187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1710</v>
      </c>
      <c r="B5984" s="111" t="s">
        <v>545</v>
      </c>
      <c r="C5984" s="112" t="s">
        <v>546</v>
      </c>
      <c r="D5984" s="21">
        <f t="shared" si="186"/>
        <v>0</v>
      </c>
      <c r="E5984" s="24">
        <f t="shared" si="187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1710</v>
      </c>
      <c r="B5985" s="111" t="s">
        <v>547</v>
      </c>
      <c r="C5985" s="112" t="s">
        <v>548</v>
      </c>
      <c r="D5985" s="21">
        <f t="shared" si="186"/>
        <v>13660.24</v>
      </c>
      <c r="E5985" s="24">
        <f t="shared" si="187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1710</v>
      </c>
      <c r="B5986" s="111" t="s">
        <v>549</v>
      </c>
      <c r="C5986" s="112" t="s">
        <v>550</v>
      </c>
      <c r="D5986" s="21">
        <f t="shared" si="186"/>
        <v>57359</v>
      </c>
      <c r="E5986" s="24">
        <f t="shared" si="187"/>
        <v>115135</v>
      </c>
      <c r="F5986" s="104">
        <v>0</v>
      </c>
      <c r="G5986" s="104">
        <v>0</v>
      </c>
      <c r="H5986" s="113">
        <v>23834</v>
      </c>
      <c r="I5986" s="113">
        <v>24500</v>
      </c>
      <c r="J5986" s="31">
        <v>13660.24</v>
      </c>
      <c r="K5986" s="32">
        <v>0</v>
      </c>
      <c r="L5986" s="113">
        <v>0</v>
      </c>
      <c r="M5986" s="113">
        <v>0</v>
      </c>
      <c r="N5986" s="31">
        <v>0</v>
      </c>
      <c r="O5986" s="32">
        <v>0</v>
      </c>
      <c r="P5986" s="113">
        <v>0</v>
      </c>
      <c r="Q5986" s="113">
        <v>20000</v>
      </c>
      <c r="R5986" s="31">
        <v>7925</v>
      </c>
      <c r="S5986" s="32">
        <v>0</v>
      </c>
      <c r="T5986" s="113">
        <v>25600</v>
      </c>
      <c r="U5986" s="113">
        <v>12800</v>
      </c>
      <c r="V5986" s="31">
        <v>0</v>
      </c>
      <c r="W5986" s="32">
        <v>57835</v>
      </c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1710</v>
      </c>
      <c r="B5987" s="111" t="s">
        <v>551</v>
      </c>
      <c r="C5987" s="112" t="s">
        <v>552</v>
      </c>
      <c r="D5987" s="21">
        <f t="shared" si="186"/>
        <v>0</v>
      </c>
      <c r="E5987" s="24">
        <f t="shared" si="187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1710</v>
      </c>
      <c r="B5988" s="111" t="s">
        <v>553</v>
      </c>
      <c r="C5988" s="112" t="s">
        <v>554</v>
      </c>
      <c r="D5988" s="21">
        <f t="shared" si="186"/>
        <v>0</v>
      </c>
      <c r="E5988" s="24">
        <f t="shared" si="187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1710</v>
      </c>
      <c r="B5989" s="111" t="s">
        <v>555</v>
      </c>
      <c r="C5989" s="112" t="s">
        <v>556</v>
      </c>
      <c r="D5989" s="21">
        <f t="shared" si="186"/>
        <v>0</v>
      </c>
      <c r="E5989" s="24">
        <f t="shared" si="187"/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1710</v>
      </c>
      <c r="B5990" s="111" t="s">
        <v>557</v>
      </c>
      <c r="C5990" s="112" t="s">
        <v>558</v>
      </c>
      <c r="D5990" s="21">
        <f t="shared" si="186"/>
        <v>0</v>
      </c>
      <c r="E5990" s="24">
        <f t="shared" si="18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1710</v>
      </c>
      <c r="B5991" s="111" t="s">
        <v>559</v>
      </c>
      <c r="C5991" s="112" t="s">
        <v>560</v>
      </c>
      <c r="D5991" s="21">
        <f t="shared" si="186"/>
        <v>0</v>
      </c>
      <c r="E5991" s="24">
        <f t="shared" si="18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1710</v>
      </c>
      <c r="B5992" s="111" t="s">
        <v>561</v>
      </c>
      <c r="C5992" s="112" t="s">
        <v>562</v>
      </c>
      <c r="D5992" s="21">
        <f t="shared" si="186"/>
        <v>0</v>
      </c>
      <c r="E5992" s="24">
        <f t="shared" si="187"/>
        <v>0</v>
      </c>
      <c r="F5992" s="104"/>
      <c r="G5992" s="104"/>
      <c r="H5992" s="105"/>
      <c r="I5992" s="105"/>
      <c r="J5992" s="31"/>
      <c r="K5992" s="32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1710</v>
      </c>
      <c r="B5993" s="111" t="s">
        <v>563</v>
      </c>
      <c r="C5993" s="112" t="s">
        <v>564</v>
      </c>
      <c r="D5993" s="21">
        <f t="shared" si="186"/>
        <v>0</v>
      </c>
      <c r="E5993" s="24">
        <f t="shared" si="18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1710</v>
      </c>
      <c r="B5994" s="111" t="s">
        <v>565</v>
      </c>
      <c r="C5994" s="112" t="s">
        <v>566</v>
      </c>
      <c r="D5994" s="21">
        <f t="shared" si="186"/>
        <v>0</v>
      </c>
      <c r="E5994" s="24">
        <f t="shared" si="187"/>
        <v>0</v>
      </c>
      <c r="F5994" s="104"/>
      <c r="G5994" s="104"/>
      <c r="H5994" s="113"/>
      <c r="I5994" s="113"/>
      <c r="J5994" s="106"/>
      <c r="K5994" s="107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1710</v>
      </c>
      <c r="B5995" s="111" t="s">
        <v>567</v>
      </c>
      <c r="C5995" s="112" t="s">
        <v>568</v>
      </c>
      <c r="D5995" s="21">
        <f t="shared" si="186"/>
        <v>0</v>
      </c>
      <c r="E5995" s="24">
        <f t="shared" si="18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1710</v>
      </c>
      <c r="B5996" s="111" t="s">
        <v>569</v>
      </c>
      <c r="C5996" s="112" t="s">
        <v>570</v>
      </c>
      <c r="D5996" s="21">
        <f t="shared" si="186"/>
        <v>1666.67</v>
      </c>
      <c r="E5996" s="24">
        <f t="shared" si="18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1710</v>
      </c>
      <c r="B5997" s="111" t="s">
        <v>571</v>
      </c>
      <c r="C5997" s="112" t="s">
        <v>572</v>
      </c>
      <c r="D5997" s="21">
        <f t="shared" si="186"/>
        <v>13333.36</v>
      </c>
      <c r="E5997" s="24">
        <f t="shared" si="18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>
        <v>1666.67</v>
      </c>
      <c r="K5997" s="32">
        <v>0</v>
      </c>
      <c r="L5997" s="113">
        <v>1666.67</v>
      </c>
      <c r="M5997" s="113">
        <v>0</v>
      </c>
      <c r="N5997" s="31">
        <v>1666.67</v>
      </c>
      <c r="O5997" s="32">
        <v>0</v>
      </c>
      <c r="P5997" s="113">
        <v>1666.67</v>
      </c>
      <c r="Q5997" s="113">
        <v>0</v>
      </c>
      <c r="R5997" s="31">
        <v>1666.67</v>
      </c>
      <c r="S5997" s="32">
        <v>0</v>
      </c>
      <c r="T5997" s="113">
        <v>1666.67</v>
      </c>
      <c r="U5997" s="113">
        <v>0</v>
      </c>
      <c r="V5997" s="31">
        <v>1666.67</v>
      </c>
      <c r="W5997" s="32">
        <v>0</v>
      </c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1710</v>
      </c>
      <c r="B5998" s="111" t="s">
        <v>573</v>
      </c>
      <c r="C5998" s="112" t="s">
        <v>574</v>
      </c>
      <c r="D5998" s="21">
        <f t="shared" si="186"/>
        <v>0</v>
      </c>
      <c r="E5998" s="24">
        <f t="shared" si="18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1710</v>
      </c>
      <c r="B5999" s="111" t="s">
        <v>575</v>
      </c>
      <c r="C5999" s="112" t="s">
        <v>576</v>
      </c>
      <c r="D5999" s="21">
        <f t="shared" si="186"/>
        <v>0</v>
      </c>
      <c r="E5999" s="24">
        <f t="shared" si="187"/>
        <v>0</v>
      </c>
      <c r="F5999" s="104"/>
      <c r="G5999" s="104"/>
      <c r="H5999" s="105"/>
      <c r="I5999" s="105"/>
      <c r="J5999" s="31"/>
      <c r="K5999" s="32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1710</v>
      </c>
      <c r="B6000" s="111" t="s">
        <v>577</v>
      </c>
      <c r="C6000" s="112" t="s">
        <v>1587</v>
      </c>
      <c r="D6000" s="21">
        <f t="shared" si="186"/>
        <v>0</v>
      </c>
      <c r="E6000" s="24">
        <f t="shared" si="187"/>
        <v>0</v>
      </c>
      <c r="F6000" s="104"/>
      <c r="G6000" s="104"/>
      <c r="H6000" s="113"/>
      <c r="I6000" s="113"/>
      <c r="J6000" s="106"/>
      <c r="K6000" s="107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1710</v>
      </c>
      <c r="B6001" s="111" t="s">
        <v>578</v>
      </c>
      <c r="C6001" s="112" t="s">
        <v>579</v>
      </c>
      <c r="D6001" s="21">
        <f t="shared" si="186"/>
        <v>0</v>
      </c>
      <c r="E6001" s="24">
        <f t="shared" si="187"/>
        <v>3010</v>
      </c>
      <c r="F6001" s="104">
        <v>0</v>
      </c>
      <c r="G6001" s="104">
        <v>0</v>
      </c>
      <c r="H6001" s="105">
        <v>0</v>
      </c>
      <c r="I6001" s="105">
        <v>0</v>
      </c>
      <c r="J6001" s="31">
        <v>0</v>
      </c>
      <c r="K6001" s="32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1710</v>
      </c>
      <c r="B6002" s="111" t="s">
        <v>580</v>
      </c>
      <c r="C6002" s="112" t="s">
        <v>581</v>
      </c>
      <c r="D6002" s="21">
        <f t="shared" si="186"/>
        <v>2097486.02</v>
      </c>
      <c r="E6002" s="24">
        <f t="shared" si="187"/>
        <v>5325590.9999999991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106">
        <v>0</v>
      </c>
      <c r="K6002" s="107">
        <v>3010</v>
      </c>
      <c r="L6002" s="113">
        <v>5268.59</v>
      </c>
      <c r="M6002" s="113">
        <v>4092</v>
      </c>
      <c r="N6002" s="31">
        <v>0</v>
      </c>
      <c r="O6002" s="32">
        <v>33090.01</v>
      </c>
      <c r="P6002" s="105">
        <v>219601.63</v>
      </c>
      <c r="Q6002" s="105">
        <v>32215.51</v>
      </c>
      <c r="R6002" s="31">
        <v>0</v>
      </c>
      <c r="S6002" s="32">
        <v>248772</v>
      </c>
      <c r="T6002" s="113">
        <v>0</v>
      </c>
      <c r="U6002" s="113">
        <v>0</v>
      </c>
      <c r="V6002" s="31">
        <v>0</v>
      </c>
      <c r="W6002" s="32">
        <v>0</v>
      </c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1710</v>
      </c>
      <c r="B6003" s="111" t="s">
        <v>582</v>
      </c>
      <c r="C6003" s="112" t="s">
        <v>1588</v>
      </c>
      <c r="D6003" s="21">
        <f t="shared" si="186"/>
        <v>0</v>
      </c>
      <c r="E6003" s="24">
        <f t="shared" si="187"/>
        <v>1955354.54</v>
      </c>
      <c r="F6003" s="104">
        <v>0</v>
      </c>
      <c r="G6003" s="104">
        <v>1747309.41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>
        <v>0</v>
      </c>
      <c r="S6003" s="32">
        <v>0</v>
      </c>
      <c r="T6003" s="113">
        <v>0</v>
      </c>
      <c r="U6003" s="113">
        <v>0</v>
      </c>
      <c r="V6003" s="31">
        <v>0</v>
      </c>
      <c r="W6003" s="32">
        <v>208045.13</v>
      </c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1710</v>
      </c>
      <c r="B6004" s="111" t="s">
        <v>583</v>
      </c>
      <c r="C6004" s="112" t="s">
        <v>584</v>
      </c>
      <c r="D6004" s="21">
        <f t="shared" si="186"/>
        <v>0</v>
      </c>
      <c r="E6004" s="24">
        <f t="shared" si="187"/>
        <v>0</v>
      </c>
      <c r="F6004" s="104">
        <v>0</v>
      </c>
      <c r="G6004" s="104">
        <v>0</v>
      </c>
      <c r="H6004" s="105">
        <v>0</v>
      </c>
      <c r="I6004" s="105">
        <v>0</v>
      </c>
      <c r="J6004" s="31">
        <v>0</v>
      </c>
      <c r="K6004" s="32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1710</v>
      </c>
      <c r="B6005" s="111" t="s">
        <v>585</v>
      </c>
      <c r="C6005" s="112" t="s">
        <v>586</v>
      </c>
      <c r="D6005" s="21">
        <f t="shared" si="186"/>
        <v>0</v>
      </c>
      <c r="E6005" s="24">
        <f t="shared" si="187"/>
        <v>0</v>
      </c>
      <c r="F6005" s="104"/>
      <c r="G6005" s="104"/>
      <c r="H6005" s="113"/>
      <c r="I6005" s="113"/>
      <c r="J6005" s="106"/>
      <c r="K6005" s="107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1710</v>
      </c>
      <c r="B6006" s="111" t="s">
        <v>587</v>
      </c>
      <c r="C6006" s="112" t="s">
        <v>588</v>
      </c>
      <c r="D6006" s="21">
        <f t="shared" si="186"/>
        <v>0</v>
      </c>
      <c r="E6006" s="24">
        <f t="shared" si="18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1710</v>
      </c>
      <c r="B6007" s="111" t="s">
        <v>589</v>
      </c>
      <c r="C6007" s="112" t="s">
        <v>590</v>
      </c>
      <c r="D6007" s="21">
        <f t="shared" si="186"/>
        <v>0</v>
      </c>
      <c r="E6007" s="24">
        <f t="shared" si="18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1710</v>
      </c>
      <c r="B6008" s="111" t="s">
        <v>591</v>
      </c>
      <c r="C6008" s="112" t="s">
        <v>592</v>
      </c>
      <c r="D6008" s="21">
        <f t="shared" si="186"/>
        <v>0</v>
      </c>
      <c r="E6008" s="24">
        <f t="shared" si="18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1710</v>
      </c>
      <c r="B6009" s="111" t="s">
        <v>593</v>
      </c>
      <c r="C6009" s="112" t="s">
        <v>1589</v>
      </c>
      <c r="D6009" s="21">
        <f t="shared" si="186"/>
        <v>0</v>
      </c>
      <c r="E6009" s="24">
        <f t="shared" si="18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1710</v>
      </c>
      <c r="B6010" s="111" t="s">
        <v>594</v>
      </c>
      <c r="C6010" s="112" t="s">
        <v>595</v>
      </c>
      <c r="D6010" s="21">
        <f t="shared" si="186"/>
        <v>0</v>
      </c>
      <c r="E6010" s="24">
        <f t="shared" si="18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1710</v>
      </c>
      <c r="B6011" s="111" t="s">
        <v>596</v>
      </c>
      <c r="C6011" s="112" t="s">
        <v>597</v>
      </c>
      <c r="D6011" s="21">
        <f t="shared" si="186"/>
        <v>0</v>
      </c>
      <c r="E6011" s="24">
        <f t="shared" si="18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1710</v>
      </c>
      <c r="B6012" s="111" t="s">
        <v>598</v>
      </c>
      <c r="C6012" s="112" t="s">
        <v>599</v>
      </c>
      <c r="D6012" s="21">
        <f t="shared" si="186"/>
        <v>0</v>
      </c>
      <c r="E6012" s="24">
        <f t="shared" si="18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1710</v>
      </c>
      <c r="B6013" s="111" t="s">
        <v>600</v>
      </c>
      <c r="C6013" s="112" t="s">
        <v>601</v>
      </c>
      <c r="D6013" s="21">
        <f t="shared" si="186"/>
        <v>0</v>
      </c>
      <c r="E6013" s="24">
        <f t="shared" si="18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1710</v>
      </c>
      <c r="B6014" s="111" t="s">
        <v>602</v>
      </c>
      <c r="C6014" s="112" t="s">
        <v>1669</v>
      </c>
      <c r="D6014" s="21">
        <f t="shared" si="186"/>
        <v>0</v>
      </c>
      <c r="E6014" s="24">
        <f t="shared" si="18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1710</v>
      </c>
      <c r="B6015" s="111" t="s">
        <v>1590</v>
      </c>
      <c r="C6015" s="112" t="s">
        <v>1591</v>
      </c>
      <c r="D6015" s="21">
        <f t="shared" si="186"/>
        <v>0</v>
      </c>
      <c r="E6015" s="24">
        <f t="shared" si="18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1710</v>
      </c>
      <c r="B6016" s="111" t="s">
        <v>603</v>
      </c>
      <c r="C6016" s="112" t="s">
        <v>604</v>
      </c>
      <c r="D6016" s="21">
        <f t="shared" si="186"/>
        <v>0</v>
      </c>
      <c r="E6016" s="24">
        <f t="shared" si="187"/>
        <v>0</v>
      </c>
      <c r="F6016" s="104"/>
      <c r="G6016" s="104"/>
      <c r="H6016" s="105"/>
      <c r="I6016" s="105"/>
      <c r="J6016" s="31"/>
      <c r="K6016" s="32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1710</v>
      </c>
      <c r="B6017" s="111" t="s">
        <v>605</v>
      </c>
      <c r="C6017" s="112" t="s">
        <v>606</v>
      </c>
      <c r="D6017" s="21">
        <f t="shared" si="186"/>
        <v>0</v>
      </c>
      <c r="E6017" s="24">
        <f t="shared" si="187"/>
        <v>0</v>
      </c>
      <c r="F6017" s="104"/>
      <c r="G6017" s="104"/>
      <c r="H6017" s="113"/>
      <c r="I6017" s="113"/>
      <c r="J6017" s="106"/>
      <c r="K6017" s="107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1710</v>
      </c>
      <c r="B6018" s="111" t="s">
        <v>607</v>
      </c>
      <c r="C6018" s="112" t="s">
        <v>608</v>
      </c>
      <c r="D6018" s="21">
        <f t="shared" si="186"/>
        <v>0</v>
      </c>
      <c r="E6018" s="24">
        <f t="shared" si="18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1710</v>
      </c>
      <c r="B6019" s="111" t="s">
        <v>609</v>
      </c>
      <c r="C6019" s="112" t="s">
        <v>610</v>
      </c>
      <c r="D6019" s="21">
        <f t="shared" ref="D6019:D6082" si="188">F6019+H6019+J6020+L6019+N6019+P6019+R6019+T6019+V6019+X6019+Z6019+AB6019</f>
        <v>0</v>
      </c>
      <c r="E6019" s="24">
        <f t="shared" ref="E6019:E6082" si="189">G6019+I6019+K6020+M6019+O6019+Q6019+S6019+U6019+W6019+Y6019+AA6019+AC6019</f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1710</v>
      </c>
      <c r="B6020" s="111" t="s">
        <v>611</v>
      </c>
      <c r="C6020" s="112" t="s">
        <v>612</v>
      </c>
      <c r="D6020" s="21">
        <f t="shared" si="188"/>
        <v>0</v>
      </c>
      <c r="E6020" s="24">
        <f t="shared" si="189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1710</v>
      </c>
      <c r="B6021" s="111" t="s">
        <v>613</v>
      </c>
      <c r="C6021" s="112" t="s">
        <v>614</v>
      </c>
      <c r="D6021" s="21">
        <f t="shared" si="188"/>
        <v>0</v>
      </c>
      <c r="E6021" s="24">
        <f t="shared" si="189"/>
        <v>36140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1710</v>
      </c>
      <c r="B6022" s="111" t="s">
        <v>615</v>
      </c>
      <c r="C6022" s="112" t="s">
        <v>616</v>
      </c>
      <c r="D6022" s="21">
        <f t="shared" si="188"/>
        <v>0</v>
      </c>
      <c r="E6022" s="24">
        <f t="shared" si="189"/>
        <v>4200</v>
      </c>
      <c r="F6022" s="104"/>
      <c r="G6022" s="104"/>
      <c r="H6022" s="113"/>
      <c r="I6022" s="113"/>
      <c r="J6022" s="31">
        <v>0</v>
      </c>
      <c r="K6022" s="32">
        <v>36140</v>
      </c>
      <c r="L6022" s="113">
        <v>0</v>
      </c>
      <c r="M6022" s="113">
        <v>0</v>
      </c>
      <c r="N6022" s="31">
        <v>0</v>
      </c>
      <c r="O6022" s="32">
        <v>4200</v>
      </c>
      <c r="P6022" s="113">
        <v>0</v>
      </c>
      <c r="Q6022" s="113">
        <v>0</v>
      </c>
      <c r="R6022" s="31">
        <v>0</v>
      </c>
      <c r="S6022" s="32">
        <v>0</v>
      </c>
      <c r="T6022" s="113">
        <v>0</v>
      </c>
      <c r="U6022" s="113">
        <v>0</v>
      </c>
      <c r="V6022" s="31">
        <v>0</v>
      </c>
      <c r="W6022" s="32">
        <v>0</v>
      </c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1710</v>
      </c>
      <c r="B6023" s="111" t="s">
        <v>617</v>
      </c>
      <c r="C6023" s="112" t="s">
        <v>618</v>
      </c>
      <c r="D6023" s="21">
        <f t="shared" si="188"/>
        <v>0</v>
      </c>
      <c r="E6023" s="24">
        <f t="shared" si="189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1710</v>
      </c>
      <c r="B6024" s="111" t="s">
        <v>619</v>
      </c>
      <c r="C6024" s="112" t="s">
        <v>620</v>
      </c>
      <c r="D6024" s="21">
        <f t="shared" si="188"/>
        <v>0</v>
      </c>
      <c r="E6024" s="24">
        <f t="shared" si="189"/>
        <v>235347</v>
      </c>
      <c r="F6024" s="104">
        <v>0</v>
      </c>
      <c r="G6024" s="104">
        <v>650</v>
      </c>
      <c r="H6024" s="113">
        <v>0</v>
      </c>
      <c r="I6024" s="113">
        <v>0</v>
      </c>
      <c r="J6024" s="31">
        <v>0</v>
      </c>
      <c r="K6024" s="32">
        <v>0</v>
      </c>
      <c r="L6024" s="113">
        <v>0</v>
      </c>
      <c r="M6024" s="113">
        <v>0</v>
      </c>
      <c r="N6024" s="31">
        <v>0</v>
      </c>
      <c r="O6024" s="32">
        <v>0</v>
      </c>
      <c r="P6024" s="113">
        <v>0</v>
      </c>
      <c r="Q6024" s="113">
        <v>117530</v>
      </c>
      <c r="R6024" s="31">
        <v>0</v>
      </c>
      <c r="S6024" s="32">
        <v>13214</v>
      </c>
      <c r="T6024" s="113">
        <v>0</v>
      </c>
      <c r="U6024" s="113">
        <v>39950</v>
      </c>
      <c r="V6024" s="31">
        <v>0</v>
      </c>
      <c r="W6024" s="32">
        <v>9803</v>
      </c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1710</v>
      </c>
      <c r="B6025" s="111" t="s">
        <v>621</v>
      </c>
      <c r="C6025" s="112" t="s">
        <v>622</v>
      </c>
      <c r="D6025" s="21">
        <f t="shared" si="188"/>
        <v>0</v>
      </c>
      <c r="E6025" s="24">
        <f t="shared" si="189"/>
        <v>672544.29</v>
      </c>
      <c r="F6025" s="104">
        <v>0</v>
      </c>
      <c r="G6025" s="104">
        <v>40050</v>
      </c>
      <c r="H6025" s="113">
        <v>0</v>
      </c>
      <c r="I6025" s="113">
        <v>57650</v>
      </c>
      <c r="J6025" s="31">
        <v>0</v>
      </c>
      <c r="K6025" s="32">
        <v>54200</v>
      </c>
      <c r="L6025" s="113">
        <v>0</v>
      </c>
      <c r="M6025" s="113">
        <v>125450</v>
      </c>
      <c r="N6025" s="31">
        <v>0</v>
      </c>
      <c r="O6025" s="32">
        <v>89400</v>
      </c>
      <c r="P6025" s="113">
        <v>0</v>
      </c>
      <c r="Q6025" s="113">
        <v>32300</v>
      </c>
      <c r="R6025" s="31">
        <v>0</v>
      </c>
      <c r="S6025" s="32">
        <v>34150</v>
      </c>
      <c r="T6025" s="113">
        <v>0</v>
      </c>
      <c r="U6025" s="113">
        <v>47200</v>
      </c>
      <c r="V6025" s="31">
        <v>0</v>
      </c>
      <c r="W6025" s="32">
        <v>48150</v>
      </c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1710</v>
      </c>
      <c r="B6026" s="111" t="s">
        <v>623</v>
      </c>
      <c r="C6026" s="112" t="s">
        <v>624</v>
      </c>
      <c r="D6026" s="21">
        <f t="shared" si="188"/>
        <v>749263.17</v>
      </c>
      <c r="E6026" s="24">
        <f t="shared" si="189"/>
        <v>7337915.3600000003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>
        <v>0</v>
      </c>
      <c r="K6026" s="32">
        <v>198194.29</v>
      </c>
      <c r="L6026" s="113">
        <v>0</v>
      </c>
      <c r="M6026" s="113">
        <v>930720.6</v>
      </c>
      <c r="N6026" s="31">
        <v>254920.17</v>
      </c>
      <c r="O6026" s="32">
        <v>217343.26</v>
      </c>
      <c r="P6026" s="113">
        <v>0</v>
      </c>
      <c r="Q6026" s="113">
        <v>814830.92</v>
      </c>
      <c r="R6026" s="31">
        <v>240572</v>
      </c>
      <c r="S6026" s="32">
        <v>1384836.54</v>
      </c>
      <c r="T6026" s="113">
        <v>0</v>
      </c>
      <c r="U6026" s="113">
        <v>0</v>
      </c>
      <c r="V6026" s="31">
        <v>253771</v>
      </c>
      <c r="W6026" s="32">
        <v>2538296.92</v>
      </c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1710</v>
      </c>
      <c r="B6027" s="111" t="s">
        <v>625</v>
      </c>
      <c r="C6027" s="112" t="s">
        <v>626</v>
      </c>
      <c r="D6027" s="21">
        <f t="shared" si="188"/>
        <v>0</v>
      </c>
      <c r="E6027" s="24">
        <f t="shared" si="189"/>
        <v>6794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1710</v>
      </c>
      <c r="B6028" s="111" t="s">
        <v>627</v>
      </c>
      <c r="C6028" s="112" t="s">
        <v>628</v>
      </c>
      <c r="D6028" s="21">
        <f t="shared" si="188"/>
        <v>52286</v>
      </c>
      <c r="E6028" s="24">
        <f t="shared" si="189"/>
        <v>853576.4</v>
      </c>
      <c r="F6028" s="104">
        <v>0</v>
      </c>
      <c r="G6028" s="104">
        <v>10</v>
      </c>
      <c r="H6028" s="113">
        <v>0</v>
      </c>
      <c r="I6028" s="113">
        <v>0</v>
      </c>
      <c r="J6028" s="31">
        <v>0</v>
      </c>
      <c r="K6028" s="32">
        <v>6794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62586</v>
      </c>
      <c r="R6028" s="31">
        <v>0</v>
      </c>
      <c r="S6028" s="32">
        <v>6212</v>
      </c>
      <c r="T6028" s="113">
        <v>0</v>
      </c>
      <c r="U6028" s="113">
        <v>24013</v>
      </c>
      <c r="V6028" s="31">
        <v>0</v>
      </c>
      <c r="W6028" s="32">
        <v>39601</v>
      </c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1710</v>
      </c>
      <c r="B6029" s="111" t="s">
        <v>629</v>
      </c>
      <c r="C6029" s="112" t="s">
        <v>630</v>
      </c>
      <c r="D6029" s="21">
        <f t="shared" si="188"/>
        <v>425002</v>
      </c>
      <c r="E6029" s="24">
        <f t="shared" si="189"/>
        <v>7143401.5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31">
        <v>52286</v>
      </c>
      <c r="K6029" s="32">
        <v>721154.4</v>
      </c>
      <c r="L6029" s="105">
        <v>87721</v>
      </c>
      <c r="M6029" s="105">
        <v>583215.94999999995</v>
      </c>
      <c r="N6029" s="106">
        <v>59875</v>
      </c>
      <c r="O6029" s="107">
        <v>1047887.5</v>
      </c>
      <c r="P6029" s="113">
        <v>47462</v>
      </c>
      <c r="Q6029" s="113">
        <v>785537.85</v>
      </c>
      <c r="R6029" s="106">
        <v>47193</v>
      </c>
      <c r="S6029" s="107">
        <v>1079657.1499999999</v>
      </c>
      <c r="T6029" s="105">
        <v>34043</v>
      </c>
      <c r="U6029" s="105">
        <v>1304201.3</v>
      </c>
      <c r="V6029" s="106">
        <v>38175</v>
      </c>
      <c r="W6029" s="107">
        <v>874196.75</v>
      </c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1710</v>
      </c>
      <c r="B6030" s="111" t="s">
        <v>631</v>
      </c>
      <c r="C6030" s="112" t="s">
        <v>632</v>
      </c>
      <c r="D6030" s="21">
        <f t="shared" si="188"/>
        <v>88749</v>
      </c>
      <c r="E6030" s="24">
        <f t="shared" si="189"/>
        <v>2034686</v>
      </c>
      <c r="F6030" s="104">
        <v>2920</v>
      </c>
      <c r="G6030" s="104">
        <v>200802</v>
      </c>
      <c r="H6030" s="105">
        <v>0</v>
      </c>
      <c r="I6030" s="105">
        <v>326206</v>
      </c>
      <c r="J6030" s="106">
        <v>12650</v>
      </c>
      <c r="K6030" s="107">
        <v>293026</v>
      </c>
      <c r="L6030" s="105">
        <v>0</v>
      </c>
      <c r="M6030" s="105">
        <v>234925</v>
      </c>
      <c r="N6030" s="106">
        <v>24128</v>
      </c>
      <c r="O6030" s="107">
        <v>189900</v>
      </c>
      <c r="P6030" s="105">
        <v>16183</v>
      </c>
      <c r="Q6030" s="105">
        <v>306165</v>
      </c>
      <c r="R6030" s="106">
        <v>10195</v>
      </c>
      <c r="S6030" s="107">
        <v>255146</v>
      </c>
      <c r="T6030" s="105">
        <v>5070</v>
      </c>
      <c r="U6030" s="105">
        <v>235461</v>
      </c>
      <c r="V6030" s="106">
        <v>30253</v>
      </c>
      <c r="W6030" s="107">
        <v>286081</v>
      </c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1710</v>
      </c>
      <c r="B6031" s="111" t="s">
        <v>633</v>
      </c>
      <c r="C6031" s="112" t="s">
        <v>1592</v>
      </c>
      <c r="D6031" s="21">
        <f t="shared" si="188"/>
        <v>0</v>
      </c>
      <c r="E6031" s="24">
        <f t="shared" si="189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1710</v>
      </c>
      <c r="B6032" s="111" t="s">
        <v>634</v>
      </c>
      <c r="C6032" s="112" t="s">
        <v>1593</v>
      </c>
      <c r="D6032" s="21">
        <f t="shared" si="188"/>
        <v>0</v>
      </c>
      <c r="E6032" s="24">
        <f t="shared" si="189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1710</v>
      </c>
      <c r="B6033" s="111" t="s">
        <v>635</v>
      </c>
      <c r="C6033" s="112" t="s">
        <v>636</v>
      </c>
      <c r="D6033" s="21">
        <f t="shared" si="188"/>
        <v>0</v>
      </c>
      <c r="E6033" s="24">
        <f t="shared" si="189"/>
        <v>0</v>
      </c>
      <c r="F6033" s="104"/>
      <c r="G6033" s="104"/>
      <c r="H6033" s="113"/>
      <c r="I6033" s="113"/>
      <c r="J6033" s="106"/>
      <c r="K6033" s="107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1710</v>
      </c>
      <c r="B6034" s="111" t="s">
        <v>637</v>
      </c>
      <c r="C6034" s="112" t="s">
        <v>638</v>
      </c>
      <c r="D6034" s="21">
        <f t="shared" si="188"/>
        <v>13776.15</v>
      </c>
      <c r="E6034" s="24">
        <f t="shared" si="189"/>
        <v>1330090.5</v>
      </c>
      <c r="F6034" s="104"/>
      <c r="G6034" s="104"/>
      <c r="H6034" s="105"/>
      <c r="I6034" s="105"/>
      <c r="J6034" s="31"/>
      <c r="K6034" s="32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1710</v>
      </c>
      <c r="B6035" s="111" t="s">
        <v>639</v>
      </c>
      <c r="C6035" s="112" t="s">
        <v>640</v>
      </c>
      <c r="D6035" s="21">
        <f t="shared" si="188"/>
        <v>321688.30000000005</v>
      </c>
      <c r="E6035" s="24">
        <f t="shared" si="189"/>
        <v>10368489.25</v>
      </c>
      <c r="F6035" s="104">
        <v>0</v>
      </c>
      <c r="G6035" s="104">
        <v>1296711</v>
      </c>
      <c r="H6035" s="105">
        <v>0</v>
      </c>
      <c r="I6035" s="105">
        <v>1287867</v>
      </c>
      <c r="J6035" s="106">
        <v>13776.15</v>
      </c>
      <c r="K6035" s="107">
        <v>1330090.5</v>
      </c>
      <c r="L6035" s="105">
        <v>16713.95</v>
      </c>
      <c r="M6035" s="105">
        <v>1246518.25</v>
      </c>
      <c r="N6035" s="106">
        <v>32550.45</v>
      </c>
      <c r="O6035" s="107">
        <v>1209644</v>
      </c>
      <c r="P6035" s="105">
        <v>0</v>
      </c>
      <c r="Q6035" s="105">
        <v>1367127</v>
      </c>
      <c r="R6035" s="106">
        <v>268469.15000000002</v>
      </c>
      <c r="S6035" s="107">
        <v>1177211</v>
      </c>
      <c r="T6035" s="105">
        <v>0</v>
      </c>
      <c r="U6035" s="105">
        <v>1163571</v>
      </c>
      <c r="V6035" s="106">
        <v>3954.75</v>
      </c>
      <c r="W6035" s="107">
        <v>1222012</v>
      </c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1710</v>
      </c>
      <c r="B6036" s="111" t="s">
        <v>641</v>
      </c>
      <c r="C6036" s="112" t="s">
        <v>642</v>
      </c>
      <c r="D6036" s="21">
        <f t="shared" si="188"/>
        <v>76217.7</v>
      </c>
      <c r="E6036" s="24">
        <f t="shared" si="189"/>
        <v>2926286</v>
      </c>
      <c r="F6036" s="104">
        <v>0</v>
      </c>
      <c r="G6036" s="104">
        <v>305854</v>
      </c>
      <c r="H6036" s="113">
        <v>0</v>
      </c>
      <c r="I6036" s="113">
        <v>445163</v>
      </c>
      <c r="J6036" s="106">
        <v>0</v>
      </c>
      <c r="K6036" s="107">
        <v>397828</v>
      </c>
      <c r="L6036" s="113">
        <v>0</v>
      </c>
      <c r="M6036" s="113">
        <v>380827</v>
      </c>
      <c r="N6036" s="31">
        <v>0</v>
      </c>
      <c r="O6036" s="32">
        <v>346847</v>
      </c>
      <c r="P6036" s="105">
        <v>0</v>
      </c>
      <c r="Q6036" s="105">
        <v>410366</v>
      </c>
      <c r="R6036" s="31">
        <v>0</v>
      </c>
      <c r="S6036" s="32">
        <v>367154</v>
      </c>
      <c r="T6036" s="113">
        <v>0</v>
      </c>
      <c r="U6036" s="113">
        <v>375716</v>
      </c>
      <c r="V6036" s="31">
        <v>0</v>
      </c>
      <c r="W6036" s="32">
        <v>294359</v>
      </c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1710</v>
      </c>
      <c r="B6037" s="111" t="s">
        <v>643</v>
      </c>
      <c r="C6037" s="112" t="s">
        <v>644</v>
      </c>
      <c r="D6037" s="21">
        <f t="shared" si="188"/>
        <v>388620.42</v>
      </c>
      <c r="E6037" s="24">
        <f t="shared" si="189"/>
        <v>46332.56</v>
      </c>
      <c r="F6037" s="104">
        <v>50677.22</v>
      </c>
      <c r="G6037" s="104">
        <v>0</v>
      </c>
      <c r="H6037" s="113">
        <v>44124.98</v>
      </c>
      <c r="I6037" s="113">
        <v>0</v>
      </c>
      <c r="J6037" s="31">
        <v>76217.7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77089.72</v>
      </c>
      <c r="Q6037" s="113">
        <v>0</v>
      </c>
      <c r="R6037" s="31">
        <v>132615.48000000001</v>
      </c>
      <c r="S6037" s="32">
        <v>0</v>
      </c>
      <c r="T6037" s="113">
        <v>44316.23</v>
      </c>
      <c r="U6037" s="113">
        <v>0</v>
      </c>
      <c r="V6037" s="31">
        <v>39796.79</v>
      </c>
      <c r="W6037" s="32">
        <v>0</v>
      </c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1710</v>
      </c>
      <c r="B6038" s="111" t="s">
        <v>645</v>
      </c>
      <c r="C6038" s="112" t="s">
        <v>646</v>
      </c>
      <c r="D6038" s="21">
        <f t="shared" si="188"/>
        <v>0</v>
      </c>
      <c r="E6038" s="24">
        <f t="shared" si="189"/>
        <v>602380.40999999992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>
        <v>0</v>
      </c>
      <c r="K6038" s="32">
        <v>46332.56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122659.13</v>
      </c>
      <c r="R6038" s="31">
        <v>0</v>
      </c>
      <c r="S6038" s="32">
        <v>144360.93</v>
      </c>
      <c r="T6038" s="113">
        <v>0</v>
      </c>
      <c r="U6038" s="113">
        <v>60654.28</v>
      </c>
      <c r="V6038" s="31">
        <v>0</v>
      </c>
      <c r="W6038" s="32">
        <v>21807.96</v>
      </c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1710</v>
      </c>
      <c r="B6039" s="111" t="s">
        <v>647</v>
      </c>
      <c r="C6039" s="112" t="s">
        <v>648</v>
      </c>
      <c r="D6039" s="21">
        <f t="shared" si="188"/>
        <v>0</v>
      </c>
      <c r="E6039" s="24">
        <f t="shared" si="189"/>
        <v>449110</v>
      </c>
      <c r="F6039" s="104">
        <v>0</v>
      </c>
      <c r="G6039" s="104">
        <v>55808</v>
      </c>
      <c r="H6039" s="113">
        <v>0</v>
      </c>
      <c r="I6039" s="113">
        <v>63265</v>
      </c>
      <c r="J6039" s="31">
        <v>0</v>
      </c>
      <c r="K6039" s="32">
        <v>39830</v>
      </c>
      <c r="L6039" s="113">
        <v>0</v>
      </c>
      <c r="M6039" s="113">
        <v>35397</v>
      </c>
      <c r="N6039" s="31">
        <v>0</v>
      </c>
      <c r="O6039" s="32">
        <v>54885</v>
      </c>
      <c r="P6039" s="113">
        <v>0</v>
      </c>
      <c r="Q6039" s="113">
        <v>54274</v>
      </c>
      <c r="R6039" s="31">
        <v>0</v>
      </c>
      <c r="S6039" s="32">
        <v>19187</v>
      </c>
      <c r="T6039" s="113">
        <v>0</v>
      </c>
      <c r="U6039" s="113">
        <v>37700</v>
      </c>
      <c r="V6039" s="31">
        <v>0</v>
      </c>
      <c r="W6039" s="32">
        <v>81404</v>
      </c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1710</v>
      </c>
      <c r="B6040" s="111" t="s">
        <v>649</v>
      </c>
      <c r="C6040" s="112" t="s">
        <v>650</v>
      </c>
      <c r="D6040" s="21">
        <f t="shared" si="188"/>
        <v>10725.25</v>
      </c>
      <c r="E6040" s="24">
        <f t="shared" si="189"/>
        <v>741442.9</v>
      </c>
      <c r="F6040" s="104">
        <v>0</v>
      </c>
      <c r="G6040" s="104">
        <v>63520</v>
      </c>
      <c r="H6040" s="113">
        <v>0</v>
      </c>
      <c r="I6040" s="113">
        <v>101851</v>
      </c>
      <c r="J6040" s="31">
        <v>0</v>
      </c>
      <c r="K6040" s="32">
        <v>47190</v>
      </c>
      <c r="L6040" s="113">
        <v>0</v>
      </c>
      <c r="M6040" s="113">
        <v>73218</v>
      </c>
      <c r="N6040" s="31">
        <v>0</v>
      </c>
      <c r="O6040" s="32">
        <v>41382</v>
      </c>
      <c r="P6040" s="113">
        <v>0</v>
      </c>
      <c r="Q6040" s="113">
        <v>27406</v>
      </c>
      <c r="R6040" s="31">
        <v>0</v>
      </c>
      <c r="S6040" s="32">
        <v>25245</v>
      </c>
      <c r="T6040" s="113">
        <v>0</v>
      </c>
      <c r="U6040" s="113">
        <v>19903</v>
      </c>
      <c r="V6040" s="31">
        <v>0</v>
      </c>
      <c r="W6040" s="32">
        <v>51274</v>
      </c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1710</v>
      </c>
      <c r="B6041" s="111" t="s">
        <v>651</v>
      </c>
      <c r="C6041" s="112" t="s">
        <v>652</v>
      </c>
      <c r="D6041" s="21">
        <f t="shared" si="188"/>
        <v>102735.2</v>
      </c>
      <c r="E6041" s="24">
        <f t="shared" si="189"/>
        <v>2323270.15</v>
      </c>
      <c r="F6041" s="104">
        <v>0</v>
      </c>
      <c r="G6041" s="104">
        <v>313023</v>
      </c>
      <c r="H6041" s="105">
        <v>0</v>
      </c>
      <c r="I6041" s="105">
        <v>340986</v>
      </c>
      <c r="J6041" s="31">
        <v>10725.25</v>
      </c>
      <c r="K6041" s="32">
        <v>337643.9</v>
      </c>
      <c r="L6041" s="105">
        <v>0</v>
      </c>
      <c r="M6041" s="105">
        <v>266345</v>
      </c>
      <c r="N6041" s="106">
        <v>46555.05</v>
      </c>
      <c r="O6041" s="107">
        <v>232179</v>
      </c>
      <c r="P6041" s="113">
        <v>37565.85</v>
      </c>
      <c r="Q6041" s="113">
        <v>298606.90000000002</v>
      </c>
      <c r="R6041" s="106">
        <v>0</v>
      </c>
      <c r="S6041" s="107">
        <v>291446</v>
      </c>
      <c r="T6041" s="105">
        <v>18614.3</v>
      </c>
      <c r="U6041" s="105">
        <v>257088.25</v>
      </c>
      <c r="V6041" s="106">
        <v>0</v>
      </c>
      <c r="W6041" s="107">
        <v>267723</v>
      </c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1710</v>
      </c>
      <c r="B6042" s="111" t="s">
        <v>653</v>
      </c>
      <c r="C6042" s="112" t="s">
        <v>1594</v>
      </c>
      <c r="D6042" s="21">
        <f t="shared" si="188"/>
        <v>12118.67</v>
      </c>
      <c r="E6042" s="24">
        <f t="shared" si="189"/>
        <v>732432</v>
      </c>
      <c r="F6042" s="104">
        <v>0</v>
      </c>
      <c r="G6042" s="104">
        <v>57629</v>
      </c>
      <c r="H6042" s="105">
        <v>0</v>
      </c>
      <c r="I6042" s="105">
        <v>128261</v>
      </c>
      <c r="J6042" s="106">
        <v>0</v>
      </c>
      <c r="K6042" s="107">
        <v>55873</v>
      </c>
      <c r="L6042" s="105">
        <v>0</v>
      </c>
      <c r="M6042" s="105">
        <v>77156</v>
      </c>
      <c r="N6042" s="106">
        <v>0</v>
      </c>
      <c r="O6042" s="107">
        <v>51876</v>
      </c>
      <c r="P6042" s="105">
        <v>0</v>
      </c>
      <c r="Q6042" s="105">
        <v>232963</v>
      </c>
      <c r="R6042" s="106">
        <v>0</v>
      </c>
      <c r="S6042" s="107">
        <v>92341</v>
      </c>
      <c r="T6042" s="105">
        <v>0</v>
      </c>
      <c r="U6042" s="105">
        <v>45508</v>
      </c>
      <c r="V6042" s="106">
        <v>0</v>
      </c>
      <c r="W6042" s="107">
        <v>46698</v>
      </c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1710</v>
      </c>
      <c r="B6043" s="111" t="s">
        <v>654</v>
      </c>
      <c r="C6043" s="112" t="s">
        <v>1595</v>
      </c>
      <c r="D6043" s="21">
        <f t="shared" si="188"/>
        <v>137124.85</v>
      </c>
      <c r="E6043" s="24">
        <f t="shared" si="189"/>
        <v>7861.03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>
        <v>12118.67</v>
      </c>
      <c r="K6043" s="107">
        <v>0</v>
      </c>
      <c r="L6043" s="105">
        <v>9346.84</v>
      </c>
      <c r="M6043" s="105">
        <v>0</v>
      </c>
      <c r="N6043" s="106">
        <v>18558.86</v>
      </c>
      <c r="O6043" s="107">
        <v>0</v>
      </c>
      <c r="P6043" s="105">
        <v>20105.86</v>
      </c>
      <c r="Q6043" s="105">
        <v>0</v>
      </c>
      <c r="R6043" s="106">
        <v>43288.77</v>
      </c>
      <c r="S6043" s="107">
        <v>0</v>
      </c>
      <c r="T6043" s="105">
        <v>14988.82</v>
      </c>
      <c r="U6043" s="105">
        <v>0</v>
      </c>
      <c r="V6043" s="106">
        <v>353.27</v>
      </c>
      <c r="W6043" s="107">
        <v>0</v>
      </c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1710</v>
      </c>
      <c r="B6044" s="111" t="s">
        <v>655</v>
      </c>
      <c r="C6044" s="112" t="s">
        <v>1596</v>
      </c>
      <c r="D6044" s="21">
        <f t="shared" si="188"/>
        <v>3000</v>
      </c>
      <c r="E6044" s="24">
        <f t="shared" si="189"/>
        <v>140303.94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>
        <v>8118.38</v>
      </c>
      <c r="K6044" s="107">
        <v>7861.03</v>
      </c>
      <c r="L6044" s="105">
        <v>3000</v>
      </c>
      <c r="M6044" s="105">
        <v>18330.650000000001</v>
      </c>
      <c r="N6044" s="106">
        <v>0</v>
      </c>
      <c r="O6044" s="107">
        <v>2583.69</v>
      </c>
      <c r="P6044" s="105">
        <v>0</v>
      </c>
      <c r="Q6044" s="105">
        <v>25584.63</v>
      </c>
      <c r="R6044" s="106">
        <v>0</v>
      </c>
      <c r="S6044" s="107">
        <v>12219.18</v>
      </c>
      <c r="T6044" s="105">
        <v>0</v>
      </c>
      <c r="U6044" s="105">
        <v>21336.09</v>
      </c>
      <c r="V6044" s="106">
        <v>0</v>
      </c>
      <c r="W6044" s="107">
        <v>7400.79</v>
      </c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1710</v>
      </c>
      <c r="B6045" s="111" t="s">
        <v>656</v>
      </c>
      <c r="C6045" s="112" t="s">
        <v>1597</v>
      </c>
      <c r="D6045" s="21">
        <f t="shared" si="188"/>
        <v>0</v>
      </c>
      <c r="E6045" s="24">
        <f t="shared" si="189"/>
        <v>67352</v>
      </c>
      <c r="F6045" s="104">
        <v>0</v>
      </c>
      <c r="G6045" s="104">
        <v>6971</v>
      </c>
      <c r="H6045" s="105">
        <v>0</v>
      </c>
      <c r="I6045" s="105">
        <v>10490</v>
      </c>
      <c r="J6045" s="106">
        <v>0</v>
      </c>
      <c r="K6045" s="107">
        <v>10180</v>
      </c>
      <c r="L6045" s="105">
        <v>0</v>
      </c>
      <c r="M6045" s="105">
        <v>3282</v>
      </c>
      <c r="N6045" s="106">
        <v>0</v>
      </c>
      <c r="O6045" s="107">
        <v>17630</v>
      </c>
      <c r="P6045" s="105">
        <v>0</v>
      </c>
      <c r="Q6045" s="105">
        <v>8089</v>
      </c>
      <c r="R6045" s="106">
        <v>0</v>
      </c>
      <c r="S6045" s="107">
        <v>6602</v>
      </c>
      <c r="T6045" s="105">
        <v>0</v>
      </c>
      <c r="U6045" s="105">
        <v>7715</v>
      </c>
      <c r="V6045" s="106">
        <v>0</v>
      </c>
      <c r="W6045" s="107">
        <v>6573</v>
      </c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1710</v>
      </c>
      <c r="B6046" s="111" t="s">
        <v>657</v>
      </c>
      <c r="C6046" s="112" t="s">
        <v>658</v>
      </c>
      <c r="D6046" s="21">
        <f t="shared" si="188"/>
        <v>0</v>
      </c>
      <c r="E6046" s="24">
        <f t="shared" si="189"/>
        <v>37242</v>
      </c>
      <c r="F6046" s="104">
        <v>0</v>
      </c>
      <c r="G6046" s="104">
        <v>3153</v>
      </c>
      <c r="H6046" s="105">
        <v>0</v>
      </c>
      <c r="I6046" s="105">
        <v>9067</v>
      </c>
      <c r="J6046" s="106">
        <v>0</v>
      </c>
      <c r="K6046" s="107">
        <v>0</v>
      </c>
      <c r="L6046" s="105">
        <v>0</v>
      </c>
      <c r="M6046" s="105">
        <v>5104</v>
      </c>
      <c r="N6046" s="106">
        <v>0</v>
      </c>
      <c r="O6046" s="107">
        <v>11391</v>
      </c>
      <c r="P6046" s="105">
        <v>0</v>
      </c>
      <c r="Q6046" s="105">
        <v>1234</v>
      </c>
      <c r="R6046" s="106">
        <v>0</v>
      </c>
      <c r="S6046" s="107">
        <v>4259</v>
      </c>
      <c r="T6046" s="105">
        <v>0</v>
      </c>
      <c r="U6046" s="105">
        <v>0</v>
      </c>
      <c r="V6046" s="106">
        <v>0</v>
      </c>
      <c r="W6046" s="107">
        <v>3034</v>
      </c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1710</v>
      </c>
      <c r="B6047" s="111" t="s">
        <v>659</v>
      </c>
      <c r="C6047" s="112" t="s">
        <v>660</v>
      </c>
      <c r="D6047" s="21">
        <f t="shared" si="188"/>
        <v>36345.050000000003</v>
      </c>
      <c r="E6047" s="24">
        <f t="shared" si="189"/>
        <v>0</v>
      </c>
      <c r="F6047" s="104"/>
      <c r="G6047" s="104"/>
      <c r="H6047" s="105"/>
      <c r="I6047" s="105"/>
      <c r="J6047" s="106"/>
      <c r="K6047" s="107"/>
      <c r="L6047" s="105">
        <v>238.93</v>
      </c>
      <c r="M6047" s="105">
        <v>0</v>
      </c>
      <c r="N6047" s="106">
        <v>0</v>
      </c>
      <c r="O6047" s="107">
        <v>0</v>
      </c>
      <c r="P6047" s="105">
        <v>0</v>
      </c>
      <c r="Q6047" s="105">
        <v>0</v>
      </c>
      <c r="R6047" s="106">
        <v>0</v>
      </c>
      <c r="S6047" s="107">
        <v>0</v>
      </c>
      <c r="T6047" s="105">
        <v>23902.45</v>
      </c>
      <c r="U6047" s="105">
        <v>0</v>
      </c>
      <c r="V6047" s="106">
        <v>12203.67</v>
      </c>
      <c r="W6047" s="107">
        <v>0</v>
      </c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1710</v>
      </c>
      <c r="B6048" s="111" t="s">
        <v>661</v>
      </c>
      <c r="C6048" s="112" t="s">
        <v>662</v>
      </c>
      <c r="D6048" s="21">
        <f t="shared" si="188"/>
        <v>120975.25</v>
      </c>
      <c r="E6048" s="24">
        <f t="shared" si="189"/>
        <v>6032317.3200000003</v>
      </c>
      <c r="F6048" s="104"/>
      <c r="G6048" s="104"/>
      <c r="H6048" s="105"/>
      <c r="I6048" s="105"/>
      <c r="J6048" s="106"/>
      <c r="K6048" s="107"/>
      <c r="L6048" s="105">
        <v>0</v>
      </c>
      <c r="M6048" s="105">
        <v>771.25</v>
      </c>
      <c r="N6048" s="106">
        <v>0</v>
      </c>
      <c r="O6048" s="107">
        <v>0</v>
      </c>
      <c r="P6048" s="105">
        <v>0</v>
      </c>
      <c r="Q6048" s="105">
        <v>0</v>
      </c>
      <c r="R6048" s="106">
        <v>0</v>
      </c>
      <c r="S6048" s="107">
        <v>0</v>
      </c>
      <c r="T6048" s="105">
        <v>0</v>
      </c>
      <c r="U6048" s="105">
        <v>0</v>
      </c>
      <c r="V6048" s="106">
        <v>0</v>
      </c>
      <c r="W6048" s="107">
        <v>1493.07</v>
      </c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1710</v>
      </c>
      <c r="B6049" s="111" t="s">
        <v>663</v>
      </c>
      <c r="C6049" s="112" t="s">
        <v>664</v>
      </c>
      <c r="D6049" s="21">
        <f t="shared" si="188"/>
        <v>1726706.2000000002</v>
      </c>
      <c r="E6049" s="24">
        <f t="shared" si="189"/>
        <v>50754242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106">
        <v>120975.25</v>
      </c>
      <c r="K6049" s="107">
        <v>6030053</v>
      </c>
      <c r="L6049" s="113">
        <v>175223.5</v>
      </c>
      <c r="M6049" s="113">
        <v>5527052</v>
      </c>
      <c r="N6049" s="31">
        <v>173917.25</v>
      </c>
      <c r="O6049" s="32">
        <v>5886525</v>
      </c>
      <c r="P6049" s="105">
        <v>93661.5</v>
      </c>
      <c r="Q6049" s="105">
        <v>6707449</v>
      </c>
      <c r="R6049" s="31">
        <v>230313</v>
      </c>
      <c r="S6049" s="32">
        <v>5848966</v>
      </c>
      <c r="T6049" s="113">
        <v>587299.25</v>
      </c>
      <c r="U6049" s="113">
        <v>5166151</v>
      </c>
      <c r="V6049" s="31">
        <v>288984.84999999998</v>
      </c>
      <c r="W6049" s="32">
        <v>6591268</v>
      </c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1710</v>
      </c>
      <c r="B6050" s="111" t="s">
        <v>665</v>
      </c>
      <c r="C6050" s="112" t="s">
        <v>666</v>
      </c>
      <c r="D6050" s="21">
        <f t="shared" si="188"/>
        <v>736247.85</v>
      </c>
      <c r="E6050" s="24">
        <f t="shared" si="189"/>
        <v>28740377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31">
        <v>31226.6</v>
      </c>
      <c r="K6050" s="32">
        <v>3275548</v>
      </c>
      <c r="L6050" s="105">
        <v>29505</v>
      </c>
      <c r="M6050" s="105">
        <v>2878835</v>
      </c>
      <c r="N6050" s="106">
        <v>22494</v>
      </c>
      <c r="O6050" s="107">
        <v>3462946</v>
      </c>
      <c r="P6050" s="113">
        <v>49330</v>
      </c>
      <c r="Q6050" s="113">
        <v>3668397</v>
      </c>
      <c r="R6050" s="106">
        <v>32761</v>
      </c>
      <c r="S6050" s="107">
        <v>3763385</v>
      </c>
      <c r="T6050" s="105">
        <v>166617.25</v>
      </c>
      <c r="U6050" s="105">
        <v>4175194</v>
      </c>
      <c r="V6050" s="106">
        <v>396058</v>
      </c>
      <c r="W6050" s="107">
        <v>3779993</v>
      </c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1710</v>
      </c>
      <c r="B6051" s="111" t="s">
        <v>667</v>
      </c>
      <c r="C6051" s="112" t="s">
        <v>668</v>
      </c>
      <c r="D6051" s="21">
        <f t="shared" si="188"/>
        <v>0</v>
      </c>
      <c r="E6051" s="24">
        <f t="shared" si="189"/>
        <v>673393</v>
      </c>
      <c r="F6051" s="104">
        <v>0</v>
      </c>
      <c r="G6051" s="104">
        <v>79290</v>
      </c>
      <c r="H6051" s="113">
        <v>0</v>
      </c>
      <c r="I6051" s="113">
        <v>70759</v>
      </c>
      <c r="J6051" s="106">
        <v>0</v>
      </c>
      <c r="K6051" s="107">
        <v>73148</v>
      </c>
      <c r="L6051" s="113">
        <v>0</v>
      </c>
      <c r="M6051" s="113">
        <v>85192</v>
      </c>
      <c r="N6051" s="31">
        <v>0</v>
      </c>
      <c r="O6051" s="32">
        <v>90541</v>
      </c>
      <c r="P6051" s="105">
        <v>0</v>
      </c>
      <c r="Q6051" s="105">
        <v>120267</v>
      </c>
      <c r="R6051" s="31">
        <v>0</v>
      </c>
      <c r="S6051" s="32">
        <v>62537</v>
      </c>
      <c r="T6051" s="113">
        <v>0</v>
      </c>
      <c r="U6051" s="113">
        <v>70034</v>
      </c>
      <c r="V6051" s="31">
        <v>0</v>
      </c>
      <c r="W6051" s="32">
        <v>94773</v>
      </c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1710</v>
      </c>
      <c r="B6052" s="111" t="s">
        <v>669</v>
      </c>
      <c r="C6052" s="112" t="s">
        <v>670</v>
      </c>
      <c r="D6052" s="21">
        <f t="shared" si="188"/>
        <v>71791</v>
      </c>
      <c r="E6052" s="24">
        <f t="shared" si="189"/>
        <v>120963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>
        <v>0</v>
      </c>
      <c r="Q6052" s="113">
        <v>24167</v>
      </c>
      <c r="R6052" s="31">
        <v>0</v>
      </c>
      <c r="S6052" s="32">
        <v>25160</v>
      </c>
      <c r="T6052" s="113">
        <v>40044</v>
      </c>
      <c r="U6052" s="113">
        <v>33731</v>
      </c>
      <c r="V6052" s="31">
        <v>31747</v>
      </c>
      <c r="W6052" s="32">
        <v>37905</v>
      </c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1710</v>
      </c>
      <c r="B6053" s="111" t="s">
        <v>671</v>
      </c>
      <c r="C6053" s="112" t="s">
        <v>1598</v>
      </c>
      <c r="D6053" s="21">
        <f t="shared" si="188"/>
        <v>0</v>
      </c>
      <c r="E6053" s="24">
        <f t="shared" si="189"/>
        <v>9505065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1710</v>
      </c>
      <c r="B6054" s="111" t="s">
        <v>672</v>
      </c>
      <c r="C6054" s="112" t="s">
        <v>673</v>
      </c>
      <c r="D6054" s="21">
        <f t="shared" si="188"/>
        <v>6030053</v>
      </c>
      <c r="E6054" s="24">
        <f t="shared" si="189"/>
        <v>2220375.7200000002</v>
      </c>
      <c r="F6054" s="104"/>
      <c r="G6054" s="104"/>
      <c r="H6054" s="113"/>
      <c r="I6054" s="113"/>
      <c r="J6054" s="31">
        <v>0</v>
      </c>
      <c r="K6054" s="32">
        <v>9505065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1710</v>
      </c>
      <c r="B6055" s="111" t="s">
        <v>674</v>
      </c>
      <c r="C6055" s="112" t="s">
        <v>675</v>
      </c>
      <c r="D6055" s="21">
        <f t="shared" si="188"/>
        <v>48126294</v>
      </c>
      <c r="E6055" s="24">
        <f t="shared" si="189"/>
        <v>87111431.699999973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>
        <v>6030053</v>
      </c>
      <c r="K6055" s="32">
        <v>2220375.7200000002</v>
      </c>
      <c r="L6055" s="113">
        <v>5527052</v>
      </c>
      <c r="M6055" s="113">
        <v>9836971.3800000008</v>
      </c>
      <c r="N6055" s="31">
        <v>5886525</v>
      </c>
      <c r="O6055" s="32">
        <v>6862714.0999999996</v>
      </c>
      <c r="P6055" s="113">
        <v>6707449</v>
      </c>
      <c r="Q6055" s="113">
        <v>94092.33</v>
      </c>
      <c r="R6055" s="31">
        <v>5848966</v>
      </c>
      <c r="S6055" s="32">
        <v>596273.68999999994</v>
      </c>
      <c r="T6055" s="113">
        <v>5166151</v>
      </c>
      <c r="U6055" s="113">
        <v>1093179.83</v>
      </c>
      <c r="V6055" s="31">
        <v>6591268</v>
      </c>
      <c r="W6055" s="32">
        <v>288984.84999999998</v>
      </c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1710</v>
      </c>
      <c r="B6056" s="111" t="s">
        <v>676</v>
      </c>
      <c r="C6056" s="112" t="s">
        <v>677</v>
      </c>
      <c r="D6056" s="21">
        <f t="shared" si="188"/>
        <v>14246</v>
      </c>
      <c r="E6056" s="24">
        <f t="shared" si="18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1710</v>
      </c>
      <c r="B6057" s="111" t="s">
        <v>678</v>
      </c>
      <c r="C6057" s="112" t="s">
        <v>679</v>
      </c>
      <c r="D6057" s="21">
        <f t="shared" si="188"/>
        <v>2493093</v>
      </c>
      <c r="E6057" s="24">
        <f t="shared" si="189"/>
        <v>18831153.5</v>
      </c>
      <c r="F6057" s="104"/>
      <c r="G6057" s="104"/>
      <c r="H6057" s="113">
        <v>23571</v>
      </c>
      <c r="I6057" s="113">
        <v>14112184.59</v>
      </c>
      <c r="J6057" s="31">
        <v>14246</v>
      </c>
      <c r="K6057" s="32">
        <v>0</v>
      </c>
      <c r="L6057" s="113">
        <v>7883</v>
      </c>
      <c r="M6057" s="113">
        <v>2266335.46</v>
      </c>
      <c r="N6057" s="31">
        <v>17654</v>
      </c>
      <c r="O6057" s="32">
        <v>2266335.4500000002</v>
      </c>
      <c r="P6057" s="113">
        <v>12359</v>
      </c>
      <c r="Q6057" s="113">
        <v>0</v>
      </c>
      <c r="R6057" s="31">
        <v>484823</v>
      </c>
      <c r="S6057" s="32">
        <v>0</v>
      </c>
      <c r="T6057" s="113">
        <v>695267</v>
      </c>
      <c r="U6057" s="113">
        <v>0</v>
      </c>
      <c r="V6057" s="31">
        <v>1251536</v>
      </c>
      <c r="W6057" s="32">
        <v>0</v>
      </c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1710</v>
      </c>
      <c r="B6058" s="111" t="s">
        <v>680</v>
      </c>
      <c r="C6058" s="112" t="s">
        <v>681</v>
      </c>
      <c r="D6058" s="21">
        <f t="shared" si="188"/>
        <v>0</v>
      </c>
      <c r="E6058" s="24">
        <f t="shared" si="189"/>
        <v>2981635.67</v>
      </c>
      <c r="F6058" s="104">
        <v>0</v>
      </c>
      <c r="G6058" s="104">
        <v>72634</v>
      </c>
      <c r="H6058" s="113">
        <v>0</v>
      </c>
      <c r="I6058" s="113">
        <v>143000</v>
      </c>
      <c r="J6058" s="31">
        <v>0</v>
      </c>
      <c r="K6058" s="32">
        <v>186298</v>
      </c>
      <c r="L6058" s="113">
        <v>0</v>
      </c>
      <c r="M6058" s="113">
        <v>0</v>
      </c>
      <c r="N6058" s="31">
        <v>0</v>
      </c>
      <c r="O6058" s="32">
        <v>176520</v>
      </c>
      <c r="P6058" s="113">
        <v>0</v>
      </c>
      <c r="Q6058" s="113">
        <v>1771103</v>
      </c>
      <c r="R6058" s="31">
        <v>0</v>
      </c>
      <c r="S6058" s="32">
        <v>482331.67</v>
      </c>
      <c r="T6058" s="113">
        <v>0</v>
      </c>
      <c r="U6058" s="113">
        <v>173311</v>
      </c>
      <c r="V6058" s="31">
        <v>0</v>
      </c>
      <c r="W6058" s="32">
        <v>162736</v>
      </c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1710</v>
      </c>
      <c r="B6059" s="111" t="s">
        <v>682</v>
      </c>
      <c r="C6059" s="112" t="s">
        <v>683</v>
      </c>
      <c r="D6059" s="21">
        <f t="shared" si="188"/>
        <v>0</v>
      </c>
      <c r="E6059" s="24">
        <f t="shared" si="189"/>
        <v>86925</v>
      </c>
      <c r="F6059" s="104">
        <v>0</v>
      </c>
      <c r="G6059" s="104">
        <v>5000</v>
      </c>
      <c r="H6059" s="105">
        <v>0</v>
      </c>
      <c r="I6059" s="105">
        <v>6000</v>
      </c>
      <c r="J6059" s="31">
        <v>0</v>
      </c>
      <c r="K6059" s="32">
        <v>0</v>
      </c>
      <c r="L6059" s="105">
        <v>0</v>
      </c>
      <c r="M6059" s="105">
        <v>15600</v>
      </c>
      <c r="N6059" s="106">
        <v>0</v>
      </c>
      <c r="O6059" s="107">
        <v>3700</v>
      </c>
      <c r="P6059" s="113">
        <v>0</v>
      </c>
      <c r="Q6059" s="113">
        <v>6000</v>
      </c>
      <c r="R6059" s="106">
        <v>0</v>
      </c>
      <c r="S6059" s="107">
        <v>8500</v>
      </c>
      <c r="T6059" s="105">
        <v>0</v>
      </c>
      <c r="U6059" s="105">
        <v>5900</v>
      </c>
      <c r="V6059" s="106">
        <v>0</v>
      </c>
      <c r="W6059" s="107">
        <v>2500</v>
      </c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1710</v>
      </c>
      <c r="B6060" s="111" t="s">
        <v>684</v>
      </c>
      <c r="C6060" s="112" t="s">
        <v>685</v>
      </c>
      <c r="D6060" s="21">
        <f t="shared" si="188"/>
        <v>0</v>
      </c>
      <c r="E6060" s="24">
        <f t="shared" si="189"/>
        <v>895582.33000000007</v>
      </c>
      <c r="F6060" s="104">
        <v>0</v>
      </c>
      <c r="G6060" s="104">
        <v>234330.42</v>
      </c>
      <c r="H6060" s="113">
        <v>0</v>
      </c>
      <c r="I6060" s="113">
        <v>0</v>
      </c>
      <c r="J6060" s="106">
        <v>0</v>
      </c>
      <c r="K6060" s="107">
        <v>33725</v>
      </c>
      <c r="L6060" s="113">
        <v>0</v>
      </c>
      <c r="M6060" s="113">
        <v>0</v>
      </c>
      <c r="N6060" s="31">
        <v>0</v>
      </c>
      <c r="O6060" s="32">
        <v>136160</v>
      </c>
      <c r="P6060" s="105">
        <v>0</v>
      </c>
      <c r="Q6060" s="105">
        <v>35255</v>
      </c>
      <c r="R6060" s="31">
        <v>0</v>
      </c>
      <c r="S6060" s="32">
        <v>61819.41</v>
      </c>
      <c r="T6060" s="113">
        <v>0</v>
      </c>
      <c r="U6060" s="113">
        <v>256022.5</v>
      </c>
      <c r="V6060" s="31">
        <v>0</v>
      </c>
      <c r="W6060" s="32">
        <v>171995</v>
      </c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1710</v>
      </c>
      <c r="B6061" s="111" t="s">
        <v>686</v>
      </c>
      <c r="C6061" s="112" t="s">
        <v>687</v>
      </c>
      <c r="D6061" s="21">
        <f t="shared" si="188"/>
        <v>6149669.0999999996</v>
      </c>
      <c r="E6061" s="24">
        <f t="shared" si="18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1710</v>
      </c>
      <c r="B6062" s="111" t="s">
        <v>688</v>
      </c>
      <c r="C6062" s="112" t="s">
        <v>689</v>
      </c>
      <c r="D6062" s="21">
        <f t="shared" si="188"/>
        <v>5783473.3600000003</v>
      </c>
      <c r="E6062" s="24">
        <f t="shared" si="189"/>
        <v>2160999.98</v>
      </c>
      <c r="F6062" s="104"/>
      <c r="G6062" s="104"/>
      <c r="H6062" s="105">
        <v>981305.56</v>
      </c>
      <c r="I6062" s="105">
        <v>0</v>
      </c>
      <c r="J6062" s="31">
        <v>825605.1</v>
      </c>
      <c r="K6062" s="32">
        <v>0</v>
      </c>
      <c r="L6062" s="105">
        <v>957526.93</v>
      </c>
      <c r="M6062" s="105">
        <v>0</v>
      </c>
      <c r="N6062" s="106">
        <v>578546.07999999996</v>
      </c>
      <c r="O6062" s="107">
        <v>0</v>
      </c>
      <c r="P6062" s="113">
        <v>586012.55000000005</v>
      </c>
      <c r="Q6062" s="113">
        <v>0</v>
      </c>
      <c r="R6062" s="106">
        <v>1033242.88</v>
      </c>
      <c r="S6062" s="107">
        <v>0</v>
      </c>
      <c r="T6062" s="105">
        <v>903688.24</v>
      </c>
      <c r="U6062" s="105">
        <v>142881.25</v>
      </c>
      <c r="V6062" s="106">
        <v>743151.12</v>
      </c>
      <c r="W6062" s="107">
        <v>883662.37</v>
      </c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1710</v>
      </c>
      <c r="B6063" s="111" t="s">
        <v>690</v>
      </c>
      <c r="C6063" s="112" t="s">
        <v>691</v>
      </c>
      <c r="D6063" s="21">
        <f t="shared" si="188"/>
        <v>0</v>
      </c>
      <c r="E6063" s="24">
        <f t="shared" si="189"/>
        <v>6700797.4100000001</v>
      </c>
      <c r="F6063" s="104"/>
      <c r="G6063" s="104"/>
      <c r="H6063" s="105">
        <v>0</v>
      </c>
      <c r="I6063" s="105">
        <v>1261721.45</v>
      </c>
      <c r="J6063" s="106">
        <v>0</v>
      </c>
      <c r="K6063" s="107">
        <v>1134456.3600000001</v>
      </c>
      <c r="L6063" s="105">
        <v>0</v>
      </c>
      <c r="M6063" s="105">
        <v>1013533.06</v>
      </c>
      <c r="N6063" s="106">
        <v>0</v>
      </c>
      <c r="O6063" s="107">
        <v>729491.41</v>
      </c>
      <c r="P6063" s="105">
        <v>0</v>
      </c>
      <c r="Q6063" s="105">
        <v>802655.53</v>
      </c>
      <c r="R6063" s="106">
        <v>0</v>
      </c>
      <c r="S6063" s="107">
        <v>951416.28</v>
      </c>
      <c r="T6063" s="105">
        <v>0</v>
      </c>
      <c r="U6063" s="105">
        <v>1336151.76</v>
      </c>
      <c r="V6063" s="106">
        <v>0</v>
      </c>
      <c r="W6063" s="107">
        <v>605827.92000000004</v>
      </c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1710</v>
      </c>
      <c r="B6064" s="111" t="s">
        <v>692</v>
      </c>
      <c r="C6064" s="112" t="s">
        <v>693</v>
      </c>
      <c r="D6064" s="21">
        <f t="shared" si="188"/>
        <v>0</v>
      </c>
      <c r="E6064" s="24">
        <f t="shared" si="18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1710</v>
      </c>
      <c r="B6065" s="111" t="s">
        <v>694</v>
      </c>
      <c r="C6065" s="112" t="s">
        <v>695</v>
      </c>
      <c r="D6065" s="21">
        <f t="shared" si="188"/>
        <v>0</v>
      </c>
      <c r="E6065" s="24">
        <f t="shared" si="189"/>
        <v>14246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1710</v>
      </c>
      <c r="B6066" s="111" t="s">
        <v>696</v>
      </c>
      <c r="C6066" s="112" t="s">
        <v>697</v>
      </c>
      <c r="D6066" s="21">
        <f t="shared" si="188"/>
        <v>0</v>
      </c>
      <c r="E6066" s="24">
        <f t="shared" si="189"/>
        <v>2493093</v>
      </c>
      <c r="F6066" s="104">
        <v>0</v>
      </c>
      <c r="G6066" s="104">
        <v>10102</v>
      </c>
      <c r="H6066" s="105">
        <v>0</v>
      </c>
      <c r="I6066" s="105">
        <v>13469</v>
      </c>
      <c r="J6066" s="106">
        <v>0</v>
      </c>
      <c r="K6066" s="107">
        <v>14246</v>
      </c>
      <c r="L6066" s="105">
        <v>0</v>
      </c>
      <c r="M6066" s="105">
        <v>7883</v>
      </c>
      <c r="N6066" s="106">
        <v>0</v>
      </c>
      <c r="O6066" s="107">
        <v>17654</v>
      </c>
      <c r="P6066" s="105">
        <v>0</v>
      </c>
      <c r="Q6066" s="105">
        <v>12359</v>
      </c>
      <c r="R6066" s="106">
        <v>0</v>
      </c>
      <c r="S6066" s="107">
        <v>484823</v>
      </c>
      <c r="T6066" s="105">
        <v>0</v>
      </c>
      <c r="U6066" s="105">
        <v>695267</v>
      </c>
      <c r="V6066" s="106">
        <v>0</v>
      </c>
      <c r="W6066" s="107">
        <v>1251536</v>
      </c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1710</v>
      </c>
      <c r="B6067" s="111" t="s">
        <v>698</v>
      </c>
      <c r="C6067" s="112" t="s">
        <v>699</v>
      </c>
      <c r="D6067" s="21">
        <f t="shared" si="188"/>
        <v>0</v>
      </c>
      <c r="E6067" s="24">
        <f t="shared" si="189"/>
        <v>0</v>
      </c>
      <c r="F6067" s="104"/>
      <c r="G6067" s="104"/>
      <c r="H6067" s="113"/>
      <c r="I6067" s="113"/>
      <c r="J6067" s="106"/>
      <c r="K6067" s="107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1710</v>
      </c>
      <c r="B6068" s="111" t="s">
        <v>700</v>
      </c>
      <c r="C6068" s="112" t="s">
        <v>701</v>
      </c>
      <c r="D6068" s="21">
        <f t="shared" si="188"/>
        <v>0</v>
      </c>
      <c r="E6068" s="24">
        <f t="shared" si="189"/>
        <v>11153145.25</v>
      </c>
      <c r="F6068" s="104"/>
      <c r="G6068" s="104"/>
      <c r="H6068" s="113">
        <v>0</v>
      </c>
      <c r="I6068" s="113">
        <v>11000000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1710</v>
      </c>
      <c r="B6069" s="111" t="s">
        <v>702</v>
      </c>
      <c r="C6069" s="112" t="s">
        <v>1599</v>
      </c>
      <c r="D6069" s="21">
        <f t="shared" si="188"/>
        <v>0</v>
      </c>
      <c r="E6069" s="24">
        <f t="shared" si="189"/>
        <v>1892954.2000000002</v>
      </c>
      <c r="F6069" s="104">
        <v>0</v>
      </c>
      <c r="G6069" s="104">
        <v>12674</v>
      </c>
      <c r="H6069" s="113">
        <v>0</v>
      </c>
      <c r="I6069" s="113">
        <v>213651.25</v>
      </c>
      <c r="J6069" s="31">
        <v>0</v>
      </c>
      <c r="K6069" s="32">
        <v>153145.25</v>
      </c>
      <c r="L6069" s="113">
        <v>0</v>
      </c>
      <c r="M6069" s="113">
        <v>240087.5</v>
      </c>
      <c r="N6069" s="31">
        <v>0</v>
      </c>
      <c r="O6069" s="32">
        <v>224745.25</v>
      </c>
      <c r="P6069" s="113">
        <v>0</v>
      </c>
      <c r="Q6069" s="113">
        <v>129294.5</v>
      </c>
      <c r="R6069" s="31">
        <v>0</v>
      </c>
      <c r="S6069" s="32">
        <v>285836</v>
      </c>
      <c r="T6069" s="113">
        <v>0</v>
      </c>
      <c r="U6069" s="113">
        <v>492120.25</v>
      </c>
      <c r="V6069" s="31">
        <v>0</v>
      </c>
      <c r="W6069" s="32">
        <v>263318.84999999998</v>
      </c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1710</v>
      </c>
      <c r="B6070" s="111" t="s">
        <v>703</v>
      </c>
      <c r="C6070" s="112" t="s">
        <v>704</v>
      </c>
      <c r="D6070" s="21">
        <f t="shared" si="188"/>
        <v>496945.01</v>
      </c>
      <c r="E6070" s="24">
        <f t="shared" si="189"/>
        <v>1251796.6000000001</v>
      </c>
      <c r="F6070" s="104"/>
      <c r="G6070" s="104"/>
      <c r="H6070" s="105">
        <v>0</v>
      </c>
      <c r="I6070" s="105">
        <v>39482.6</v>
      </c>
      <c r="J6070" s="31">
        <v>0</v>
      </c>
      <c r="K6070" s="32">
        <v>31226.6</v>
      </c>
      <c r="L6070" s="105">
        <v>0</v>
      </c>
      <c r="M6070" s="105">
        <v>29505</v>
      </c>
      <c r="N6070" s="106">
        <v>0</v>
      </c>
      <c r="O6070" s="107">
        <v>181938</v>
      </c>
      <c r="P6070" s="113">
        <v>14583</v>
      </c>
      <c r="Q6070" s="113">
        <v>186509</v>
      </c>
      <c r="R6070" s="106">
        <v>144861</v>
      </c>
      <c r="S6070" s="107">
        <v>161689</v>
      </c>
      <c r="T6070" s="105">
        <v>154347</v>
      </c>
      <c r="U6070" s="105">
        <v>264271</v>
      </c>
      <c r="V6070" s="106">
        <v>120414</v>
      </c>
      <c r="W6070" s="107">
        <v>388402</v>
      </c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1710</v>
      </c>
      <c r="B6071" s="111" t="s">
        <v>705</v>
      </c>
      <c r="C6071" s="112" t="s">
        <v>1670</v>
      </c>
      <c r="D6071" s="21">
        <f t="shared" si="188"/>
        <v>741974.62</v>
      </c>
      <c r="E6071" s="24">
        <f t="shared" si="189"/>
        <v>572631.31999999995</v>
      </c>
      <c r="F6071" s="104"/>
      <c r="G6071" s="104"/>
      <c r="H6071" s="113">
        <v>113177.1</v>
      </c>
      <c r="I6071" s="113">
        <v>0</v>
      </c>
      <c r="J6071" s="106">
        <v>62740.01</v>
      </c>
      <c r="K6071" s="107">
        <v>0</v>
      </c>
      <c r="L6071" s="113">
        <v>113079.15</v>
      </c>
      <c r="M6071" s="113">
        <v>0</v>
      </c>
      <c r="N6071" s="31">
        <v>97416.9</v>
      </c>
      <c r="O6071" s="32">
        <v>0</v>
      </c>
      <c r="P6071" s="105">
        <v>62118.51</v>
      </c>
      <c r="Q6071" s="105">
        <v>0</v>
      </c>
      <c r="R6071" s="31">
        <v>138034.75</v>
      </c>
      <c r="S6071" s="32">
        <v>0</v>
      </c>
      <c r="T6071" s="113">
        <v>0</v>
      </c>
      <c r="U6071" s="113">
        <v>572631.31999999995</v>
      </c>
      <c r="V6071" s="31">
        <v>218148.21</v>
      </c>
      <c r="W6071" s="32">
        <v>0</v>
      </c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1710</v>
      </c>
      <c r="B6072" s="111" t="s">
        <v>706</v>
      </c>
      <c r="C6072" s="112" t="s">
        <v>1671</v>
      </c>
      <c r="D6072" s="21">
        <f t="shared" si="188"/>
        <v>0</v>
      </c>
      <c r="E6072" s="24">
        <f t="shared" si="189"/>
        <v>108375.05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>
        <v>0</v>
      </c>
      <c r="W6072" s="32">
        <v>108375.05</v>
      </c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1710</v>
      </c>
      <c r="B6073" s="111" t="s">
        <v>707</v>
      </c>
      <c r="C6073" s="112" t="s">
        <v>708</v>
      </c>
      <c r="D6073" s="21">
        <f t="shared" si="188"/>
        <v>0</v>
      </c>
      <c r="E6073" s="24">
        <f t="shared" si="18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1710</v>
      </c>
      <c r="B6074" s="111" t="s">
        <v>709</v>
      </c>
      <c r="C6074" s="112" t="s">
        <v>710</v>
      </c>
      <c r="D6074" s="21">
        <f t="shared" si="188"/>
        <v>0</v>
      </c>
      <c r="E6074" s="24">
        <f t="shared" si="18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1710</v>
      </c>
      <c r="B6075" s="111" t="s">
        <v>711</v>
      </c>
      <c r="C6075" s="112" t="s">
        <v>712</v>
      </c>
      <c r="D6075" s="21">
        <f t="shared" si="188"/>
        <v>10102</v>
      </c>
      <c r="E6075" s="24">
        <f t="shared" si="18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1710</v>
      </c>
      <c r="B6076" s="111" t="s">
        <v>713</v>
      </c>
      <c r="C6076" s="112" t="s">
        <v>714</v>
      </c>
      <c r="D6076" s="21">
        <f t="shared" si="188"/>
        <v>966924.27</v>
      </c>
      <c r="E6076" s="24">
        <f t="shared" si="189"/>
        <v>63384.61</v>
      </c>
      <c r="F6076" s="104"/>
      <c r="G6076" s="104"/>
      <c r="H6076" s="113"/>
      <c r="I6076" s="113"/>
      <c r="J6076" s="31"/>
      <c r="K6076" s="32"/>
      <c r="L6076" s="113"/>
      <c r="M6076" s="113"/>
      <c r="N6076" s="31">
        <v>100</v>
      </c>
      <c r="O6076" s="32">
        <v>0</v>
      </c>
      <c r="P6076" s="113">
        <v>0</v>
      </c>
      <c r="Q6076" s="113">
        <v>0</v>
      </c>
      <c r="R6076" s="31">
        <v>0</v>
      </c>
      <c r="S6076" s="32">
        <v>0</v>
      </c>
      <c r="T6076" s="113">
        <v>868903.77</v>
      </c>
      <c r="U6076" s="113">
        <v>63384.61</v>
      </c>
      <c r="V6076" s="31">
        <v>97920.5</v>
      </c>
      <c r="W6076" s="32">
        <v>0</v>
      </c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1710</v>
      </c>
      <c r="B6077" s="111" t="s">
        <v>715</v>
      </c>
      <c r="C6077" s="112" t="s">
        <v>716</v>
      </c>
      <c r="D6077" s="21">
        <f t="shared" si="188"/>
        <v>0</v>
      </c>
      <c r="E6077" s="24">
        <f t="shared" si="189"/>
        <v>0</v>
      </c>
      <c r="F6077" s="104"/>
      <c r="G6077" s="104"/>
      <c r="H6077" s="105"/>
      <c r="I6077" s="105"/>
      <c r="J6077" s="31"/>
      <c r="K6077" s="32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1710</v>
      </c>
      <c r="B6078" s="111" t="s">
        <v>717</v>
      </c>
      <c r="C6078" s="112" t="s">
        <v>718</v>
      </c>
      <c r="D6078" s="21">
        <f t="shared" si="188"/>
        <v>0</v>
      </c>
      <c r="E6078" s="24">
        <f t="shared" si="18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1710</v>
      </c>
      <c r="B6079" s="111" t="s">
        <v>719</v>
      </c>
      <c r="C6079" s="112" t="s">
        <v>720</v>
      </c>
      <c r="D6079" s="21">
        <f t="shared" si="188"/>
        <v>44418574.080000006</v>
      </c>
      <c r="E6079" s="24">
        <f t="shared" si="189"/>
        <v>0</v>
      </c>
      <c r="F6079" s="104"/>
      <c r="G6079" s="104"/>
      <c r="H6079" s="113">
        <v>42800719.450000003</v>
      </c>
      <c r="I6079" s="113">
        <v>0</v>
      </c>
      <c r="J6079" s="106">
        <v>0</v>
      </c>
      <c r="K6079" s="107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1710</v>
      </c>
      <c r="B6080" s="111" t="s">
        <v>721</v>
      </c>
      <c r="C6080" s="112" t="s">
        <v>722</v>
      </c>
      <c r="D6080" s="21">
        <f t="shared" si="188"/>
        <v>11324982.41</v>
      </c>
      <c r="E6080" s="24">
        <f t="shared" si="189"/>
        <v>0</v>
      </c>
      <c r="F6080" s="104"/>
      <c r="G6080" s="104"/>
      <c r="H6080" s="113">
        <v>1617854.63</v>
      </c>
      <c r="I6080" s="113">
        <v>0</v>
      </c>
      <c r="J6080" s="31">
        <v>1617854.63</v>
      </c>
      <c r="K6080" s="32">
        <v>0</v>
      </c>
      <c r="L6080" s="113">
        <v>1617854.63</v>
      </c>
      <c r="M6080" s="113">
        <v>0</v>
      </c>
      <c r="N6080" s="31">
        <v>1617854.63</v>
      </c>
      <c r="O6080" s="32">
        <v>0</v>
      </c>
      <c r="P6080" s="113">
        <v>1617854.63</v>
      </c>
      <c r="Q6080" s="113">
        <v>0</v>
      </c>
      <c r="R6080" s="31">
        <v>1617854.63</v>
      </c>
      <c r="S6080" s="32">
        <v>0</v>
      </c>
      <c r="T6080" s="113">
        <v>1617854.63</v>
      </c>
      <c r="U6080" s="113">
        <v>0</v>
      </c>
      <c r="V6080" s="31">
        <v>1617854.63</v>
      </c>
      <c r="W6080" s="32">
        <v>0</v>
      </c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1710</v>
      </c>
      <c r="B6081" s="111" t="s">
        <v>723</v>
      </c>
      <c r="C6081" s="112" t="s">
        <v>724</v>
      </c>
      <c r="D6081" s="21">
        <f t="shared" si="188"/>
        <v>7595364.9900000002</v>
      </c>
      <c r="E6081" s="24">
        <f t="shared" si="189"/>
        <v>0</v>
      </c>
      <c r="F6081" s="104"/>
      <c r="G6081" s="104"/>
      <c r="H6081" s="113">
        <v>7595364.9900000002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1710</v>
      </c>
      <c r="B6082" s="111" t="s">
        <v>1600</v>
      </c>
      <c r="C6082" s="112" t="s">
        <v>1601</v>
      </c>
      <c r="D6082" s="21">
        <f t="shared" si="188"/>
        <v>0</v>
      </c>
      <c r="E6082" s="24">
        <f t="shared" si="189"/>
        <v>244800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>
        <v>0</v>
      </c>
      <c r="U6082" s="113">
        <v>147200</v>
      </c>
      <c r="V6082" s="31">
        <v>0</v>
      </c>
      <c r="W6082" s="32">
        <v>97600</v>
      </c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1710</v>
      </c>
      <c r="B6083" s="111" t="s">
        <v>1602</v>
      </c>
      <c r="C6083" s="112" t="s">
        <v>1603</v>
      </c>
      <c r="D6083" s="21">
        <f t="shared" ref="D6083:D6146" si="190">F6083+H6083+J6084+L6083+N6083+P6083+R6083+T6083+V6083+X6083+Z6083+AB6083</f>
        <v>0</v>
      </c>
      <c r="E6083" s="24">
        <f t="shared" ref="E6083:E6146" si="191">G6083+I6083+K6084+M6083+O6083+Q6083+S6083+U6083+W6083+Y6083+AA6083+AC6083</f>
        <v>339404.25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>
        <v>0</v>
      </c>
      <c r="U6083" s="113">
        <v>142881.25</v>
      </c>
      <c r="V6083" s="31">
        <v>0</v>
      </c>
      <c r="W6083" s="32">
        <v>196523</v>
      </c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1710</v>
      </c>
      <c r="B6084" s="111" t="s">
        <v>725</v>
      </c>
      <c r="C6084" s="112" t="s">
        <v>726</v>
      </c>
      <c r="D6084" s="21">
        <f t="shared" si="190"/>
        <v>0</v>
      </c>
      <c r="E6084" s="24">
        <f t="shared" si="191"/>
        <v>256990</v>
      </c>
      <c r="F6084" s="104"/>
      <c r="G6084" s="104"/>
      <c r="H6084" s="105"/>
      <c r="I6084" s="105"/>
      <c r="J6084" s="31"/>
      <c r="K6084" s="32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1710</v>
      </c>
      <c r="B6085" s="111" t="s">
        <v>727</v>
      </c>
      <c r="C6085" s="112" t="s">
        <v>728</v>
      </c>
      <c r="D6085" s="21">
        <f t="shared" si="190"/>
        <v>0</v>
      </c>
      <c r="E6085" s="24">
        <f t="shared" si="191"/>
        <v>2478862</v>
      </c>
      <c r="F6085" s="104">
        <v>0</v>
      </c>
      <c r="G6085" s="104">
        <v>230211</v>
      </c>
      <c r="H6085" s="105">
        <v>0</v>
      </c>
      <c r="I6085" s="105">
        <v>261042</v>
      </c>
      <c r="J6085" s="106">
        <v>0</v>
      </c>
      <c r="K6085" s="107">
        <v>256990</v>
      </c>
      <c r="L6085" s="105">
        <v>0</v>
      </c>
      <c r="M6085" s="105">
        <v>536688</v>
      </c>
      <c r="N6085" s="106">
        <v>0</v>
      </c>
      <c r="O6085" s="107">
        <v>236349</v>
      </c>
      <c r="P6085" s="105">
        <v>0</v>
      </c>
      <c r="Q6085" s="105">
        <v>316001</v>
      </c>
      <c r="R6085" s="106">
        <v>0</v>
      </c>
      <c r="S6085" s="107">
        <v>289099</v>
      </c>
      <c r="T6085" s="105">
        <v>0</v>
      </c>
      <c r="U6085" s="105">
        <v>256072</v>
      </c>
      <c r="V6085" s="106">
        <v>0</v>
      </c>
      <c r="W6085" s="107">
        <v>237127</v>
      </c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1710</v>
      </c>
      <c r="B6086" s="111" t="s">
        <v>729</v>
      </c>
      <c r="C6086" s="112" t="s">
        <v>730</v>
      </c>
      <c r="D6086" s="21">
        <f t="shared" si="190"/>
        <v>0</v>
      </c>
      <c r="E6086" s="24">
        <f t="shared" si="191"/>
        <v>739271</v>
      </c>
      <c r="F6086" s="104">
        <v>0</v>
      </c>
      <c r="G6086" s="104">
        <v>68891</v>
      </c>
      <c r="H6086" s="113">
        <v>0</v>
      </c>
      <c r="I6086" s="113">
        <v>74267</v>
      </c>
      <c r="J6086" s="106">
        <v>0</v>
      </c>
      <c r="K6086" s="107">
        <v>116273</v>
      </c>
      <c r="L6086" s="113">
        <v>0</v>
      </c>
      <c r="M6086" s="113">
        <v>92848</v>
      </c>
      <c r="N6086" s="31">
        <v>0</v>
      </c>
      <c r="O6086" s="32">
        <v>75864</v>
      </c>
      <c r="P6086" s="105">
        <v>0</v>
      </c>
      <c r="Q6086" s="105">
        <v>111465</v>
      </c>
      <c r="R6086" s="31">
        <v>0</v>
      </c>
      <c r="S6086" s="32">
        <v>125153</v>
      </c>
      <c r="T6086" s="113">
        <v>0</v>
      </c>
      <c r="U6086" s="113">
        <v>119577</v>
      </c>
      <c r="V6086" s="31">
        <v>0</v>
      </c>
      <c r="W6086" s="32">
        <v>71206</v>
      </c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1710</v>
      </c>
      <c r="B6087" s="111" t="s">
        <v>731</v>
      </c>
      <c r="C6087" s="112" t="s">
        <v>732</v>
      </c>
      <c r="D6087" s="21">
        <f t="shared" si="190"/>
        <v>0</v>
      </c>
      <c r="E6087" s="24">
        <f t="shared" si="191"/>
        <v>1285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1710</v>
      </c>
      <c r="B6088" s="111" t="s">
        <v>733</v>
      </c>
      <c r="C6088" s="112" t="s">
        <v>734</v>
      </c>
      <c r="D6088" s="21">
        <f t="shared" si="190"/>
        <v>0</v>
      </c>
      <c r="E6088" s="24">
        <f t="shared" si="191"/>
        <v>136604</v>
      </c>
      <c r="F6088" s="104">
        <v>0</v>
      </c>
      <c r="G6088" s="104">
        <v>3625</v>
      </c>
      <c r="H6088" s="113">
        <v>0</v>
      </c>
      <c r="I6088" s="113">
        <v>27828</v>
      </c>
      <c r="J6088" s="31">
        <v>0</v>
      </c>
      <c r="K6088" s="32">
        <v>1285</v>
      </c>
      <c r="L6088" s="113">
        <v>0</v>
      </c>
      <c r="M6088" s="113">
        <v>15077</v>
      </c>
      <c r="N6088" s="31">
        <v>0</v>
      </c>
      <c r="O6088" s="32">
        <v>16597</v>
      </c>
      <c r="P6088" s="113">
        <v>0</v>
      </c>
      <c r="Q6088" s="113">
        <v>7124</v>
      </c>
      <c r="R6088" s="31">
        <v>0</v>
      </c>
      <c r="S6088" s="32">
        <v>43991</v>
      </c>
      <c r="T6088" s="113">
        <v>0</v>
      </c>
      <c r="U6088" s="113">
        <v>0</v>
      </c>
      <c r="V6088" s="31">
        <v>0</v>
      </c>
      <c r="W6088" s="32">
        <v>22362</v>
      </c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1710</v>
      </c>
      <c r="B6089" s="111" t="s">
        <v>1604</v>
      </c>
      <c r="C6089" s="112" t="s">
        <v>1605</v>
      </c>
      <c r="D6089" s="21">
        <f t="shared" si="190"/>
        <v>0</v>
      </c>
      <c r="E6089" s="24">
        <f t="shared" si="191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1710</v>
      </c>
      <c r="B6090" s="111" t="s">
        <v>1606</v>
      </c>
      <c r="C6090" s="112" t="s">
        <v>1607</v>
      </c>
      <c r="D6090" s="21">
        <f t="shared" si="190"/>
        <v>0</v>
      </c>
      <c r="E6090" s="24">
        <f t="shared" si="191"/>
        <v>17663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1710</v>
      </c>
      <c r="B6091" s="111" t="s">
        <v>735</v>
      </c>
      <c r="C6091" s="112" t="s">
        <v>736</v>
      </c>
      <c r="D6091" s="21">
        <f t="shared" si="190"/>
        <v>0</v>
      </c>
      <c r="E6091" s="24">
        <f t="shared" si="191"/>
        <v>239850</v>
      </c>
      <c r="F6091" s="104">
        <v>0</v>
      </c>
      <c r="G6091" s="104">
        <v>7550</v>
      </c>
      <c r="H6091" s="113">
        <v>0</v>
      </c>
      <c r="I6091" s="113">
        <v>10712</v>
      </c>
      <c r="J6091" s="31">
        <v>0</v>
      </c>
      <c r="K6091" s="32">
        <v>17663</v>
      </c>
      <c r="L6091" s="113">
        <v>0</v>
      </c>
      <c r="M6091" s="113">
        <v>4008</v>
      </c>
      <c r="N6091" s="31">
        <v>0</v>
      </c>
      <c r="O6091" s="32">
        <v>16240</v>
      </c>
      <c r="P6091" s="113">
        <v>0</v>
      </c>
      <c r="Q6091" s="113">
        <v>113426</v>
      </c>
      <c r="R6091" s="31">
        <v>0</v>
      </c>
      <c r="S6091" s="32">
        <v>12737</v>
      </c>
      <c r="T6091" s="113">
        <v>0</v>
      </c>
      <c r="U6091" s="113">
        <v>42515</v>
      </c>
      <c r="V6091" s="31">
        <v>0</v>
      </c>
      <c r="W6091" s="32">
        <v>32662</v>
      </c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1710</v>
      </c>
      <c r="B6092" s="111" t="s">
        <v>737</v>
      </c>
      <c r="C6092" s="112" t="s">
        <v>738</v>
      </c>
      <c r="D6092" s="21">
        <f t="shared" si="190"/>
        <v>0</v>
      </c>
      <c r="E6092" s="24">
        <f t="shared" si="191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1710</v>
      </c>
      <c r="B6093" s="111" t="s">
        <v>739</v>
      </c>
      <c r="C6093" s="112" t="s">
        <v>740</v>
      </c>
      <c r="D6093" s="21">
        <f t="shared" si="190"/>
        <v>0</v>
      </c>
      <c r="E6093" s="24">
        <f t="shared" si="191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1710</v>
      </c>
      <c r="B6094" s="111" t="s">
        <v>741</v>
      </c>
      <c r="C6094" s="112" t="s">
        <v>742</v>
      </c>
      <c r="D6094" s="21">
        <f t="shared" si="190"/>
        <v>0</v>
      </c>
      <c r="E6094" s="24">
        <f t="shared" si="191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1710</v>
      </c>
      <c r="B6095" s="111" t="s">
        <v>743</v>
      </c>
      <c r="C6095" s="112" t="s">
        <v>744</v>
      </c>
      <c r="D6095" s="21">
        <f t="shared" si="190"/>
        <v>1381102.3</v>
      </c>
      <c r="E6095" s="24">
        <f t="shared" si="191"/>
        <v>0</v>
      </c>
      <c r="F6095" s="104"/>
      <c r="G6095" s="104"/>
      <c r="H6095" s="113"/>
      <c r="I6095" s="113"/>
      <c r="J6095" s="31"/>
      <c r="K6095" s="32"/>
      <c r="L6095" s="113">
        <v>273209.40000000002</v>
      </c>
      <c r="M6095" s="113">
        <v>0</v>
      </c>
      <c r="N6095" s="31">
        <v>0</v>
      </c>
      <c r="O6095" s="32">
        <v>0</v>
      </c>
      <c r="P6095" s="113">
        <v>105270.58</v>
      </c>
      <c r="Q6095" s="113">
        <v>0</v>
      </c>
      <c r="R6095" s="31">
        <v>697066.48</v>
      </c>
      <c r="S6095" s="32">
        <v>0</v>
      </c>
      <c r="T6095" s="113">
        <v>170634.3</v>
      </c>
      <c r="U6095" s="113">
        <v>0</v>
      </c>
      <c r="V6095" s="31">
        <v>134921.54</v>
      </c>
      <c r="W6095" s="32">
        <v>0</v>
      </c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1710</v>
      </c>
      <c r="B6096" s="111" t="s">
        <v>745</v>
      </c>
      <c r="C6096" s="112" t="s">
        <v>746</v>
      </c>
      <c r="D6096" s="21">
        <f t="shared" si="190"/>
        <v>304486.31</v>
      </c>
      <c r="E6096" s="24">
        <f t="shared" si="191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>
        <v>215948.47</v>
      </c>
      <c r="S6096" s="32">
        <v>0</v>
      </c>
      <c r="T6096" s="113">
        <v>68454.42</v>
      </c>
      <c r="U6096" s="113">
        <v>0</v>
      </c>
      <c r="V6096" s="31">
        <v>20083.419999999998</v>
      </c>
      <c r="W6096" s="32">
        <v>0</v>
      </c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1710</v>
      </c>
      <c r="B6097" s="111" t="s">
        <v>747</v>
      </c>
      <c r="C6097" s="112" t="s">
        <v>748</v>
      </c>
      <c r="D6097" s="21">
        <f t="shared" si="190"/>
        <v>0</v>
      </c>
      <c r="E6097" s="24">
        <f t="shared" si="191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1710</v>
      </c>
      <c r="B6098" s="111" t="s">
        <v>749</v>
      </c>
      <c r="C6098" s="112" t="s">
        <v>750</v>
      </c>
      <c r="D6098" s="21">
        <f t="shared" si="190"/>
        <v>0</v>
      </c>
      <c r="E6098" s="24">
        <f t="shared" si="191"/>
        <v>11128.4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>
        <v>0</v>
      </c>
      <c r="U6098" s="113">
        <v>9648.4</v>
      </c>
      <c r="V6098" s="31">
        <v>0</v>
      </c>
      <c r="W6098" s="32">
        <v>1480</v>
      </c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1710</v>
      </c>
      <c r="B6099" s="111" t="s">
        <v>751</v>
      </c>
      <c r="C6099" s="112" t="s">
        <v>752</v>
      </c>
      <c r="D6099" s="21">
        <f t="shared" si="190"/>
        <v>0</v>
      </c>
      <c r="E6099" s="24">
        <f t="shared" si="191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1710</v>
      </c>
      <c r="B6100" s="111" t="s">
        <v>753</v>
      </c>
      <c r="C6100" s="112" t="s">
        <v>754</v>
      </c>
      <c r="D6100" s="21">
        <f t="shared" si="190"/>
        <v>0</v>
      </c>
      <c r="E6100" s="24">
        <f t="shared" si="191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1710</v>
      </c>
      <c r="B6101" s="111" t="s">
        <v>755</v>
      </c>
      <c r="C6101" s="112" t="s">
        <v>756</v>
      </c>
      <c r="D6101" s="21">
        <f t="shared" si="190"/>
        <v>0</v>
      </c>
      <c r="E6101" s="24">
        <f t="shared" si="191"/>
        <v>9572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1710</v>
      </c>
      <c r="B6102" s="111" t="s">
        <v>757</v>
      </c>
      <c r="C6102" s="112" t="s">
        <v>758</v>
      </c>
      <c r="D6102" s="21">
        <f t="shared" si="190"/>
        <v>0</v>
      </c>
      <c r="E6102" s="24">
        <f t="shared" si="191"/>
        <v>122653</v>
      </c>
      <c r="F6102" s="104">
        <v>0</v>
      </c>
      <c r="G6102" s="104">
        <v>16148</v>
      </c>
      <c r="H6102" s="113">
        <v>0</v>
      </c>
      <c r="I6102" s="113">
        <v>7384</v>
      </c>
      <c r="J6102" s="31">
        <v>0</v>
      </c>
      <c r="K6102" s="32">
        <v>9572</v>
      </c>
      <c r="L6102" s="113">
        <v>0</v>
      </c>
      <c r="M6102" s="113">
        <v>8822</v>
      </c>
      <c r="N6102" s="31">
        <v>0</v>
      </c>
      <c r="O6102" s="32">
        <v>22250</v>
      </c>
      <c r="P6102" s="113">
        <v>0</v>
      </c>
      <c r="Q6102" s="113">
        <v>22748</v>
      </c>
      <c r="R6102" s="31">
        <v>0</v>
      </c>
      <c r="S6102" s="32">
        <v>16727</v>
      </c>
      <c r="T6102" s="113">
        <v>0</v>
      </c>
      <c r="U6102" s="113">
        <v>6079</v>
      </c>
      <c r="V6102" s="31">
        <v>0</v>
      </c>
      <c r="W6102" s="32">
        <v>11907</v>
      </c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1710</v>
      </c>
      <c r="B6103" s="111" t="s">
        <v>759</v>
      </c>
      <c r="C6103" s="112" t="s">
        <v>760</v>
      </c>
      <c r="D6103" s="21">
        <f t="shared" si="190"/>
        <v>0</v>
      </c>
      <c r="E6103" s="24">
        <f t="shared" si="191"/>
        <v>146512</v>
      </c>
      <c r="F6103" s="104">
        <v>0</v>
      </c>
      <c r="G6103" s="104">
        <v>3605</v>
      </c>
      <c r="H6103" s="113">
        <v>0</v>
      </c>
      <c r="I6103" s="113">
        <v>0</v>
      </c>
      <c r="J6103" s="31">
        <v>0</v>
      </c>
      <c r="K6103" s="32">
        <v>10588</v>
      </c>
      <c r="L6103" s="113">
        <v>0</v>
      </c>
      <c r="M6103" s="113">
        <v>0</v>
      </c>
      <c r="N6103" s="31">
        <v>0</v>
      </c>
      <c r="O6103" s="32">
        <v>3681</v>
      </c>
      <c r="P6103" s="113">
        <v>0</v>
      </c>
      <c r="Q6103" s="113">
        <v>12881</v>
      </c>
      <c r="R6103" s="31">
        <v>0</v>
      </c>
      <c r="S6103" s="32">
        <v>28707</v>
      </c>
      <c r="T6103" s="113">
        <v>0</v>
      </c>
      <c r="U6103" s="113">
        <v>17709</v>
      </c>
      <c r="V6103" s="31">
        <v>0</v>
      </c>
      <c r="W6103" s="32">
        <v>79929</v>
      </c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1710</v>
      </c>
      <c r="B6104" s="111" t="s">
        <v>761</v>
      </c>
      <c r="C6104" s="112" t="s">
        <v>762</v>
      </c>
      <c r="D6104" s="21">
        <f t="shared" si="190"/>
        <v>72422</v>
      </c>
      <c r="E6104" s="24">
        <f t="shared" si="191"/>
        <v>62242</v>
      </c>
      <c r="F6104" s="104">
        <v>16148</v>
      </c>
      <c r="G6104" s="104">
        <v>0</v>
      </c>
      <c r="H6104" s="113">
        <v>7384</v>
      </c>
      <c r="I6104" s="113">
        <v>0</v>
      </c>
      <c r="J6104" s="31">
        <v>0</v>
      </c>
      <c r="K6104" s="32">
        <v>0</v>
      </c>
      <c r="L6104" s="113">
        <v>3138</v>
      </c>
      <c r="M6104" s="113">
        <v>0</v>
      </c>
      <c r="N6104" s="31">
        <v>12824</v>
      </c>
      <c r="O6104" s="32">
        <v>0</v>
      </c>
      <c r="P6104" s="113">
        <v>22748</v>
      </c>
      <c r="Q6104" s="113">
        <v>0</v>
      </c>
      <c r="R6104" s="31">
        <v>0</v>
      </c>
      <c r="S6104" s="32">
        <v>62242</v>
      </c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1710</v>
      </c>
      <c r="B6105" s="111" t="s">
        <v>763</v>
      </c>
      <c r="C6105" s="112" t="s">
        <v>764</v>
      </c>
      <c r="D6105" s="21">
        <f t="shared" si="190"/>
        <v>30461</v>
      </c>
      <c r="E6105" s="24">
        <f t="shared" si="191"/>
        <v>18286.48</v>
      </c>
      <c r="F6105" s="104">
        <v>3605</v>
      </c>
      <c r="G6105" s="104">
        <v>0</v>
      </c>
      <c r="H6105" s="113">
        <v>0</v>
      </c>
      <c r="I6105" s="113">
        <v>0</v>
      </c>
      <c r="J6105" s="31">
        <v>10180</v>
      </c>
      <c r="K6105" s="32">
        <v>0</v>
      </c>
      <c r="L6105" s="113">
        <v>0</v>
      </c>
      <c r="M6105" s="113">
        <v>2586.16</v>
      </c>
      <c r="N6105" s="31">
        <v>3681</v>
      </c>
      <c r="O6105" s="32">
        <v>0</v>
      </c>
      <c r="P6105" s="113">
        <v>12881</v>
      </c>
      <c r="Q6105" s="113">
        <v>0</v>
      </c>
      <c r="R6105" s="31">
        <v>0</v>
      </c>
      <c r="S6105" s="32">
        <v>12314.16</v>
      </c>
      <c r="T6105" s="113">
        <v>0</v>
      </c>
      <c r="U6105" s="113">
        <v>0</v>
      </c>
      <c r="V6105" s="31">
        <v>10294</v>
      </c>
      <c r="W6105" s="32">
        <v>3386.16</v>
      </c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1710</v>
      </c>
      <c r="B6106" s="111" t="s">
        <v>765</v>
      </c>
      <c r="C6106" s="112" t="s">
        <v>1672</v>
      </c>
      <c r="D6106" s="21">
        <f t="shared" si="190"/>
        <v>0</v>
      </c>
      <c r="E6106" s="24">
        <f t="shared" si="191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1710</v>
      </c>
      <c r="B6107" s="111" t="s">
        <v>766</v>
      </c>
      <c r="C6107" s="112" t="s">
        <v>767</v>
      </c>
      <c r="D6107" s="21">
        <f t="shared" si="190"/>
        <v>0</v>
      </c>
      <c r="E6107" s="24">
        <f t="shared" si="191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1710</v>
      </c>
      <c r="B6108" s="111" t="s">
        <v>768</v>
      </c>
      <c r="C6108" s="112" t="s">
        <v>1673</v>
      </c>
      <c r="D6108" s="21">
        <f t="shared" si="190"/>
        <v>0</v>
      </c>
      <c r="E6108" s="24">
        <f t="shared" si="191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1710</v>
      </c>
      <c r="B6109" s="111" t="s">
        <v>769</v>
      </c>
      <c r="C6109" s="112" t="s">
        <v>1674</v>
      </c>
      <c r="D6109" s="21">
        <f t="shared" si="190"/>
        <v>0</v>
      </c>
      <c r="E6109" s="24">
        <f t="shared" si="191"/>
        <v>0</v>
      </c>
      <c r="F6109" s="104"/>
      <c r="G6109" s="104"/>
      <c r="H6109" s="105"/>
      <c r="I6109" s="105"/>
      <c r="J6109" s="31"/>
      <c r="K6109" s="32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1710</v>
      </c>
      <c r="B6110" s="111" t="s">
        <v>770</v>
      </c>
      <c r="C6110" s="112" t="s">
        <v>771</v>
      </c>
      <c r="D6110" s="21">
        <f t="shared" si="190"/>
        <v>0</v>
      </c>
      <c r="E6110" s="24">
        <f t="shared" si="191"/>
        <v>0</v>
      </c>
      <c r="F6110" s="104"/>
      <c r="G6110" s="104"/>
      <c r="H6110" s="113"/>
      <c r="I6110" s="113"/>
      <c r="J6110" s="106"/>
      <c r="K6110" s="107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1710</v>
      </c>
      <c r="B6111" s="111" t="s">
        <v>772</v>
      </c>
      <c r="C6111" s="112" t="s">
        <v>1675</v>
      </c>
      <c r="D6111" s="21">
        <f t="shared" si="190"/>
        <v>0</v>
      </c>
      <c r="E6111" s="24">
        <f t="shared" si="191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1710</v>
      </c>
      <c r="B6112" s="111" t="s">
        <v>773</v>
      </c>
      <c r="C6112" s="112" t="s">
        <v>774</v>
      </c>
      <c r="D6112" s="21">
        <f t="shared" si="190"/>
        <v>0</v>
      </c>
      <c r="E6112" s="24">
        <f t="shared" si="191"/>
        <v>2500</v>
      </c>
      <c r="F6112" s="104"/>
      <c r="G6112" s="104"/>
      <c r="H6112" s="105"/>
      <c r="I6112" s="105"/>
      <c r="J6112" s="31"/>
      <c r="K6112" s="32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1710</v>
      </c>
      <c r="B6113" s="111" t="s">
        <v>775</v>
      </c>
      <c r="C6113" s="112" t="s">
        <v>776</v>
      </c>
      <c r="D6113" s="21">
        <f t="shared" si="190"/>
        <v>0</v>
      </c>
      <c r="E6113" s="24">
        <f t="shared" si="191"/>
        <v>133500</v>
      </c>
      <c r="F6113" s="104">
        <v>0</v>
      </c>
      <c r="G6113" s="104">
        <v>5000</v>
      </c>
      <c r="H6113" s="105">
        <v>0</v>
      </c>
      <c r="I6113" s="105">
        <v>500</v>
      </c>
      <c r="J6113" s="106">
        <v>0</v>
      </c>
      <c r="K6113" s="107">
        <v>2500</v>
      </c>
      <c r="L6113" s="105">
        <v>0</v>
      </c>
      <c r="M6113" s="105">
        <v>4500</v>
      </c>
      <c r="N6113" s="106">
        <v>0</v>
      </c>
      <c r="O6113" s="107">
        <v>65000</v>
      </c>
      <c r="P6113" s="105">
        <v>0</v>
      </c>
      <c r="Q6113" s="105">
        <v>20000</v>
      </c>
      <c r="R6113" s="106">
        <v>0</v>
      </c>
      <c r="S6113" s="107">
        <v>32500</v>
      </c>
      <c r="T6113" s="105">
        <v>0</v>
      </c>
      <c r="U6113" s="105">
        <v>4000</v>
      </c>
      <c r="V6113" s="106">
        <v>0</v>
      </c>
      <c r="W6113" s="107">
        <v>2000</v>
      </c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1710</v>
      </c>
      <c r="B6114" s="111" t="s">
        <v>777</v>
      </c>
      <c r="C6114" s="112" t="s">
        <v>778</v>
      </c>
      <c r="D6114" s="21">
        <f t="shared" si="190"/>
        <v>0</v>
      </c>
      <c r="E6114" s="24">
        <f t="shared" si="191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1710</v>
      </c>
      <c r="B6115" s="111" t="s">
        <v>779</v>
      </c>
      <c r="C6115" s="112" t="s">
        <v>780</v>
      </c>
      <c r="D6115" s="21">
        <f t="shared" si="190"/>
        <v>0</v>
      </c>
      <c r="E6115" s="24">
        <f t="shared" si="191"/>
        <v>0</v>
      </c>
      <c r="F6115" s="104"/>
      <c r="G6115" s="104"/>
      <c r="H6115" s="113"/>
      <c r="I6115" s="113"/>
      <c r="J6115" s="106"/>
      <c r="K6115" s="107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1710</v>
      </c>
      <c r="B6116" s="111" t="s">
        <v>781</v>
      </c>
      <c r="C6116" s="112" t="s">
        <v>782</v>
      </c>
      <c r="D6116" s="21">
        <f t="shared" si="190"/>
        <v>0</v>
      </c>
      <c r="E6116" s="24">
        <f t="shared" si="191"/>
        <v>0</v>
      </c>
      <c r="F6116" s="104"/>
      <c r="G6116" s="104"/>
      <c r="H6116" s="105"/>
      <c r="I6116" s="105"/>
      <c r="J6116" s="31"/>
      <c r="K6116" s="32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1710</v>
      </c>
      <c r="B6117" s="111" t="s">
        <v>783</v>
      </c>
      <c r="C6117" s="112" t="s">
        <v>784</v>
      </c>
      <c r="D6117" s="21">
        <f t="shared" si="190"/>
        <v>0</v>
      </c>
      <c r="E6117" s="24">
        <f t="shared" si="191"/>
        <v>0</v>
      </c>
      <c r="F6117" s="104"/>
      <c r="G6117" s="104"/>
      <c r="H6117" s="113"/>
      <c r="I6117" s="113"/>
      <c r="J6117" s="106"/>
      <c r="K6117" s="107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1710</v>
      </c>
      <c r="B6118" s="111" t="s">
        <v>785</v>
      </c>
      <c r="C6118" s="112" t="s">
        <v>786</v>
      </c>
      <c r="D6118" s="21">
        <f t="shared" si="190"/>
        <v>0</v>
      </c>
      <c r="E6118" s="24">
        <f t="shared" si="19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1710</v>
      </c>
      <c r="B6119" s="111" t="s">
        <v>787</v>
      </c>
      <c r="C6119" s="112" t="s">
        <v>788</v>
      </c>
      <c r="D6119" s="21">
        <f t="shared" si="190"/>
        <v>0</v>
      </c>
      <c r="E6119" s="24">
        <f t="shared" si="191"/>
        <v>0</v>
      </c>
      <c r="F6119" s="104"/>
      <c r="G6119" s="104"/>
      <c r="H6119" s="105"/>
      <c r="I6119" s="105"/>
      <c r="J6119" s="31"/>
      <c r="K6119" s="32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1710</v>
      </c>
      <c r="B6120" s="111" t="s">
        <v>789</v>
      </c>
      <c r="C6120" s="112" t="s">
        <v>790</v>
      </c>
      <c r="D6120" s="21">
        <f t="shared" si="190"/>
        <v>0</v>
      </c>
      <c r="E6120" s="24">
        <f t="shared" si="191"/>
        <v>0</v>
      </c>
      <c r="F6120" s="104"/>
      <c r="G6120" s="104"/>
      <c r="H6120" s="113"/>
      <c r="I6120" s="113"/>
      <c r="J6120" s="106"/>
      <c r="K6120" s="107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1710</v>
      </c>
      <c r="B6121" s="111" t="s">
        <v>791</v>
      </c>
      <c r="C6121" s="112" t="s">
        <v>792</v>
      </c>
      <c r="D6121" s="21">
        <f t="shared" si="190"/>
        <v>0</v>
      </c>
      <c r="E6121" s="24">
        <f t="shared" si="191"/>
        <v>15456.15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>
        <v>0</v>
      </c>
      <c r="W6121" s="32">
        <v>12467.15</v>
      </c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1710</v>
      </c>
      <c r="B6122" s="111" t="s">
        <v>793</v>
      </c>
      <c r="C6122" s="112" t="s">
        <v>794</v>
      </c>
      <c r="D6122" s="21">
        <f t="shared" si="190"/>
        <v>0</v>
      </c>
      <c r="E6122" s="24">
        <f t="shared" si="191"/>
        <v>36364</v>
      </c>
      <c r="F6122" s="104">
        <v>0</v>
      </c>
      <c r="G6122" s="104">
        <v>2847</v>
      </c>
      <c r="H6122" s="113">
        <v>0</v>
      </c>
      <c r="I6122" s="113">
        <v>466</v>
      </c>
      <c r="J6122" s="31">
        <v>0</v>
      </c>
      <c r="K6122" s="32">
        <v>2989</v>
      </c>
      <c r="L6122" s="113">
        <v>0</v>
      </c>
      <c r="M6122" s="113">
        <v>1758</v>
      </c>
      <c r="N6122" s="31">
        <v>0</v>
      </c>
      <c r="O6122" s="32">
        <v>10887</v>
      </c>
      <c r="P6122" s="113">
        <v>0</v>
      </c>
      <c r="Q6122" s="113">
        <v>3337</v>
      </c>
      <c r="R6122" s="31">
        <v>0</v>
      </c>
      <c r="S6122" s="32">
        <v>3317</v>
      </c>
      <c r="T6122" s="113">
        <v>0</v>
      </c>
      <c r="U6122" s="113">
        <v>2775</v>
      </c>
      <c r="V6122" s="31">
        <v>0</v>
      </c>
      <c r="W6122" s="32">
        <v>1941</v>
      </c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1710</v>
      </c>
      <c r="B6123" s="111" t="s">
        <v>795</v>
      </c>
      <c r="C6123" s="112" t="s">
        <v>796</v>
      </c>
      <c r="D6123" s="21">
        <f t="shared" si="190"/>
        <v>0</v>
      </c>
      <c r="E6123" s="24">
        <f t="shared" si="191"/>
        <v>32413</v>
      </c>
      <c r="F6123" s="104"/>
      <c r="G6123" s="104"/>
      <c r="H6123" s="105"/>
      <c r="I6123" s="105"/>
      <c r="J6123" s="31">
        <v>0</v>
      </c>
      <c r="K6123" s="32">
        <v>9036</v>
      </c>
      <c r="L6123" s="105">
        <v>0</v>
      </c>
      <c r="M6123" s="105">
        <v>5920</v>
      </c>
      <c r="N6123" s="106">
        <v>0</v>
      </c>
      <c r="O6123" s="107">
        <v>0</v>
      </c>
      <c r="P6123" s="113">
        <v>0</v>
      </c>
      <c r="Q6123" s="113">
        <v>8763</v>
      </c>
      <c r="R6123" s="106">
        <v>0</v>
      </c>
      <c r="S6123" s="107">
        <v>0</v>
      </c>
      <c r="T6123" s="105">
        <v>0</v>
      </c>
      <c r="U6123" s="105">
        <v>9865</v>
      </c>
      <c r="V6123" s="106">
        <v>0</v>
      </c>
      <c r="W6123" s="107">
        <v>4552</v>
      </c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1710</v>
      </c>
      <c r="B6124" s="111" t="s">
        <v>797</v>
      </c>
      <c r="C6124" s="112" t="s">
        <v>798</v>
      </c>
      <c r="D6124" s="21">
        <f t="shared" si="190"/>
        <v>9615</v>
      </c>
      <c r="E6124" s="24">
        <f t="shared" si="191"/>
        <v>53715.02</v>
      </c>
      <c r="F6124" s="104">
        <v>2847</v>
      </c>
      <c r="G6124" s="104">
        <v>0</v>
      </c>
      <c r="H6124" s="105">
        <v>466</v>
      </c>
      <c r="I6124" s="105">
        <v>0</v>
      </c>
      <c r="J6124" s="106">
        <v>0</v>
      </c>
      <c r="K6124" s="107">
        <v>3313</v>
      </c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1710</v>
      </c>
      <c r="B6125" s="111" t="s">
        <v>799</v>
      </c>
      <c r="C6125" s="112" t="s">
        <v>800</v>
      </c>
      <c r="D6125" s="21">
        <f t="shared" si="190"/>
        <v>24015</v>
      </c>
      <c r="E6125" s="24">
        <f t="shared" si="191"/>
        <v>14830.08</v>
      </c>
      <c r="F6125" s="104"/>
      <c r="G6125" s="104"/>
      <c r="H6125" s="105"/>
      <c r="I6125" s="105"/>
      <c r="J6125" s="106">
        <v>6302</v>
      </c>
      <c r="K6125" s="107">
        <v>53715.02</v>
      </c>
      <c r="L6125" s="105">
        <v>1758</v>
      </c>
      <c r="M6125" s="105">
        <v>0</v>
      </c>
      <c r="N6125" s="106">
        <v>10887</v>
      </c>
      <c r="O6125" s="107">
        <v>0</v>
      </c>
      <c r="P6125" s="105">
        <v>3337</v>
      </c>
      <c r="Q6125" s="105">
        <v>14830.08</v>
      </c>
      <c r="R6125" s="106">
        <v>3317</v>
      </c>
      <c r="S6125" s="107">
        <v>0</v>
      </c>
      <c r="T6125" s="105">
        <v>2775</v>
      </c>
      <c r="U6125" s="105">
        <v>0</v>
      </c>
      <c r="V6125" s="106">
        <v>1941</v>
      </c>
      <c r="W6125" s="107">
        <v>0</v>
      </c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1710</v>
      </c>
      <c r="B6126" s="111" t="s">
        <v>801</v>
      </c>
      <c r="C6126" s="112" t="s">
        <v>802</v>
      </c>
      <c r="D6126" s="21">
        <f t="shared" si="190"/>
        <v>0</v>
      </c>
      <c r="E6126" s="24">
        <f t="shared" si="191"/>
        <v>0</v>
      </c>
      <c r="F6126" s="104"/>
      <c r="G6126" s="104"/>
      <c r="H6126" s="113"/>
      <c r="I6126" s="113"/>
      <c r="J6126" s="106"/>
      <c r="K6126" s="107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1710</v>
      </c>
      <c r="B6127" s="111" t="s">
        <v>803</v>
      </c>
      <c r="C6127" s="112" t="s">
        <v>804</v>
      </c>
      <c r="D6127" s="21">
        <f t="shared" si="190"/>
        <v>0</v>
      </c>
      <c r="E6127" s="24">
        <f t="shared" si="19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1710</v>
      </c>
      <c r="B6128" s="111" t="s">
        <v>805</v>
      </c>
      <c r="C6128" s="112" t="s">
        <v>806</v>
      </c>
      <c r="D6128" s="21">
        <f t="shared" si="190"/>
        <v>0</v>
      </c>
      <c r="E6128" s="24">
        <f t="shared" si="19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1710</v>
      </c>
      <c r="B6129" s="111" t="s">
        <v>807</v>
      </c>
      <c r="C6129" s="112" t="s">
        <v>808</v>
      </c>
      <c r="D6129" s="21">
        <f t="shared" si="190"/>
        <v>0</v>
      </c>
      <c r="E6129" s="24">
        <f t="shared" si="191"/>
        <v>364640</v>
      </c>
      <c r="F6129" s="104">
        <v>0</v>
      </c>
      <c r="G6129" s="104">
        <v>38340</v>
      </c>
      <c r="H6129" s="113">
        <v>0</v>
      </c>
      <c r="I6129" s="113">
        <v>29700</v>
      </c>
      <c r="J6129" s="31">
        <v>0</v>
      </c>
      <c r="K6129" s="32">
        <v>0</v>
      </c>
      <c r="L6129" s="113">
        <v>0</v>
      </c>
      <c r="M6129" s="113">
        <v>0</v>
      </c>
      <c r="N6129" s="31">
        <v>0</v>
      </c>
      <c r="O6129" s="32">
        <v>215600</v>
      </c>
      <c r="P6129" s="113">
        <v>0</v>
      </c>
      <c r="Q6129" s="113">
        <v>81000</v>
      </c>
      <c r="R6129" s="31">
        <v>0</v>
      </c>
      <c r="S6129" s="32">
        <v>0</v>
      </c>
      <c r="T6129" s="113">
        <v>0</v>
      </c>
      <c r="U6129" s="113">
        <v>0</v>
      </c>
      <c r="V6129" s="31">
        <v>0</v>
      </c>
      <c r="W6129" s="32">
        <v>0</v>
      </c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1710</v>
      </c>
      <c r="B6130" s="111" t="s">
        <v>809</v>
      </c>
      <c r="C6130" s="112" t="s">
        <v>1676</v>
      </c>
      <c r="D6130" s="21">
        <f t="shared" si="190"/>
        <v>0</v>
      </c>
      <c r="E6130" s="24">
        <f t="shared" si="19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1710</v>
      </c>
      <c r="B6131" s="111" t="s">
        <v>810</v>
      </c>
      <c r="C6131" s="112" t="s">
        <v>811</v>
      </c>
      <c r="D6131" s="21">
        <f t="shared" si="190"/>
        <v>0</v>
      </c>
      <c r="E6131" s="24">
        <f t="shared" si="191"/>
        <v>0</v>
      </c>
      <c r="F6131" s="104"/>
      <c r="G6131" s="104"/>
      <c r="H6131" s="105"/>
      <c r="I6131" s="105"/>
      <c r="J6131" s="31"/>
      <c r="K6131" s="32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1710</v>
      </c>
      <c r="B6132" s="111" t="s">
        <v>812</v>
      </c>
      <c r="C6132" s="112" t="s">
        <v>813</v>
      </c>
      <c r="D6132" s="21">
        <f t="shared" si="190"/>
        <v>0</v>
      </c>
      <c r="E6132" s="24">
        <f t="shared" si="191"/>
        <v>923190.07</v>
      </c>
      <c r="F6132" s="104"/>
      <c r="G6132" s="104"/>
      <c r="H6132" s="113"/>
      <c r="I6132" s="113"/>
      <c r="J6132" s="106"/>
      <c r="K6132" s="107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1710</v>
      </c>
      <c r="B6133" s="111" t="s">
        <v>814</v>
      </c>
      <c r="C6133" s="112" t="s">
        <v>815</v>
      </c>
      <c r="D6133" s="21">
        <f t="shared" si="190"/>
        <v>0</v>
      </c>
      <c r="E6133" s="24">
        <f t="shared" si="191"/>
        <v>2426414.0499999998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>
        <v>0</v>
      </c>
      <c r="K6133" s="32">
        <v>923190.07</v>
      </c>
      <c r="L6133" s="113">
        <v>0</v>
      </c>
      <c r="M6133" s="113">
        <v>436817</v>
      </c>
      <c r="N6133" s="31">
        <v>0</v>
      </c>
      <c r="O6133" s="32">
        <v>27000</v>
      </c>
      <c r="P6133" s="113">
        <v>0</v>
      </c>
      <c r="Q6133" s="113">
        <v>96444</v>
      </c>
      <c r="R6133" s="31">
        <v>0</v>
      </c>
      <c r="S6133" s="32">
        <v>62519</v>
      </c>
      <c r="T6133" s="113">
        <v>0</v>
      </c>
      <c r="U6133" s="113">
        <v>160680</v>
      </c>
      <c r="V6133" s="31">
        <v>0</v>
      </c>
      <c r="W6133" s="32">
        <v>310017</v>
      </c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1710</v>
      </c>
      <c r="B6134" s="111" t="s">
        <v>816</v>
      </c>
      <c r="C6134" s="112" t="s">
        <v>817</v>
      </c>
      <c r="D6134" s="21">
        <f t="shared" si="190"/>
        <v>0</v>
      </c>
      <c r="E6134" s="24">
        <f t="shared" si="191"/>
        <v>13333.36</v>
      </c>
      <c r="F6134" s="104">
        <v>0</v>
      </c>
      <c r="G6134" s="104">
        <v>1666.67</v>
      </c>
      <c r="H6134" s="113">
        <v>0</v>
      </c>
      <c r="I6134" s="113">
        <v>1666.67</v>
      </c>
      <c r="J6134" s="31">
        <v>0</v>
      </c>
      <c r="K6134" s="32">
        <v>1666.67</v>
      </c>
      <c r="L6134" s="113">
        <v>0</v>
      </c>
      <c r="M6134" s="113">
        <v>1666.67</v>
      </c>
      <c r="N6134" s="31">
        <v>0</v>
      </c>
      <c r="O6134" s="32">
        <v>1666.67</v>
      </c>
      <c r="P6134" s="113">
        <v>0</v>
      </c>
      <c r="Q6134" s="113">
        <v>1666.67</v>
      </c>
      <c r="R6134" s="31">
        <v>0</v>
      </c>
      <c r="S6134" s="32">
        <v>1666.67</v>
      </c>
      <c r="T6134" s="113">
        <v>0</v>
      </c>
      <c r="U6134" s="113">
        <v>1666.67</v>
      </c>
      <c r="V6134" s="31">
        <v>0</v>
      </c>
      <c r="W6134" s="32">
        <v>1666.67</v>
      </c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1710</v>
      </c>
      <c r="B6135" s="111" t="s">
        <v>818</v>
      </c>
      <c r="C6135" s="112" t="s">
        <v>819</v>
      </c>
      <c r="D6135" s="21">
        <f t="shared" si="190"/>
        <v>0</v>
      </c>
      <c r="E6135" s="24">
        <f t="shared" si="191"/>
        <v>17857.5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1710</v>
      </c>
      <c r="B6136" s="111" t="s">
        <v>820</v>
      </c>
      <c r="C6136" s="112" t="s">
        <v>821</v>
      </c>
      <c r="D6136" s="21">
        <f t="shared" si="190"/>
        <v>111.18</v>
      </c>
      <c r="E6136" s="24">
        <f t="shared" si="191"/>
        <v>67967.41</v>
      </c>
      <c r="F6136" s="104"/>
      <c r="G6136" s="104"/>
      <c r="H6136" s="113"/>
      <c r="I6136" s="113"/>
      <c r="J6136" s="31">
        <v>0</v>
      </c>
      <c r="K6136" s="32">
        <v>17857.5</v>
      </c>
      <c r="L6136" s="113">
        <v>111.18</v>
      </c>
      <c r="M6136" s="113">
        <v>0</v>
      </c>
      <c r="N6136" s="31">
        <v>0</v>
      </c>
      <c r="O6136" s="32">
        <v>0</v>
      </c>
      <c r="P6136" s="113">
        <v>0</v>
      </c>
      <c r="Q6136" s="113">
        <v>37952.03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30015.38</v>
      </c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1710</v>
      </c>
      <c r="B6137" s="111" t="s">
        <v>822</v>
      </c>
      <c r="C6137" s="112" t="s">
        <v>599</v>
      </c>
      <c r="D6137" s="21">
        <f t="shared" si="190"/>
        <v>0</v>
      </c>
      <c r="E6137" s="24">
        <f t="shared" si="191"/>
        <v>0</v>
      </c>
      <c r="F6137" s="104"/>
      <c r="G6137" s="104"/>
      <c r="H6137" s="105"/>
      <c r="I6137" s="105"/>
      <c r="J6137" s="31"/>
      <c r="K6137" s="32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1710</v>
      </c>
      <c r="B6138" s="111" t="s">
        <v>823</v>
      </c>
      <c r="C6138" s="112" t="s">
        <v>601</v>
      </c>
      <c r="D6138" s="21">
        <f t="shared" si="190"/>
        <v>0</v>
      </c>
      <c r="E6138" s="24">
        <f t="shared" si="191"/>
        <v>5735.81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>
        <v>0</v>
      </c>
      <c r="Q6138" s="105">
        <v>5735.81</v>
      </c>
      <c r="R6138" s="106">
        <v>0</v>
      </c>
      <c r="S6138" s="107">
        <v>0</v>
      </c>
      <c r="T6138" s="105">
        <v>0</v>
      </c>
      <c r="U6138" s="105">
        <v>0</v>
      </c>
      <c r="V6138" s="106">
        <v>0</v>
      </c>
      <c r="W6138" s="107">
        <v>0</v>
      </c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1710</v>
      </c>
      <c r="B6139" s="111" t="s">
        <v>824</v>
      </c>
      <c r="C6139" s="112" t="s">
        <v>825</v>
      </c>
      <c r="D6139" s="21">
        <f t="shared" si="190"/>
        <v>0</v>
      </c>
      <c r="E6139" s="24">
        <f t="shared" si="191"/>
        <v>7542685</v>
      </c>
      <c r="F6139" s="104"/>
      <c r="G6139" s="104"/>
      <c r="H6139" s="113"/>
      <c r="I6139" s="113"/>
      <c r="J6139" s="106"/>
      <c r="K6139" s="107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1710</v>
      </c>
      <c r="B6140" s="111" t="s">
        <v>826</v>
      </c>
      <c r="C6140" s="112" t="s">
        <v>827</v>
      </c>
      <c r="D6140" s="21">
        <f t="shared" si="190"/>
        <v>0</v>
      </c>
      <c r="E6140" s="24">
        <f t="shared" si="191"/>
        <v>60138997.550000004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31">
        <v>0</v>
      </c>
      <c r="K6140" s="32">
        <v>7542685</v>
      </c>
      <c r="L6140" s="105">
        <v>0</v>
      </c>
      <c r="M6140" s="105">
        <v>7582136.6799999997</v>
      </c>
      <c r="N6140" s="106">
        <v>0</v>
      </c>
      <c r="O6140" s="107">
        <v>7500382</v>
      </c>
      <c r="P6140" s="113">
        <v>0</v>
      </c>
      <c r="Q6140" s="113">
        <v>7391338.6699999999</v>
      </c>
      <c r="R6140" s="106">
        <v>0</v>
      </c>
      <c r="S6140" s="107">
        <v>7418412.1699999999</v>
      </c>
      <c r="T6140" s="105">
        <v>0</v>
      </c>
      <c r="U6140" s="105">
        <v>7379167</v>
      </c>
      <c r="V6140" s="106">
        <v>0</v>
      </c>
      <c r="W6140" s="107">
        <v>7953952</v>
      </c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1710</v>
      </c>
      <c r="B6141" s="111" t="s">
        <v>828</v>
      </c>
      <c r="C6141" s="112" t="s">
        <v>829</v>
      </c>
      <c r="D6141" s="21">
        <f t="shared" si="190"/>
        <v>0</v>
      </c>
      <c r="E6141" s="24">
        <f t="shared" si="191"/>
        <v>2023.84</v>
      </c>
      <c r="F6141" s="104"/>
      <c r="G6141" s="104"/>
      <c r="H6141" s="113"/>
      <c r="I6141" s="113"/>
      <c r="J6141" s="106"/>
      <c r="K6141" s="107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1710</v>
      </c>
      <c r="B6142" s="111" t="s">
        <v>830</v>
      </c>
      <c r="C6142" s="112" t="s">
        <v>831</v>
      </c>
      <c r="D6142" s="21">
        <f t="shared" si="190"/>
        <v>0</v>
      </c>
      <c r="E6142" s="24">
        <f t="shared" si="191"/>
        <v>11659.4</v>
      </c>
      <c r="F6142" s="104"/>
      <c r="G6142" s="104"/>
      <c r="H6142" s="113">
        <v>0</v>
      </c>
      <c r="I6142" s="113">
        <v>4047.68</v>
      </c>
      <c r="J6142" s="31">
        <v>0</v>
      </c>
      <c r="K6142" s="32">
        <v>2023.84</v>
      </c>
      <c r="L6142" s="113">
        <v>0</v>
      </c>
      <c r="M6142" s="113">
        <v>2023.84</v>
      </c>
      <c r="N6142" s="31">
        <v>0</v>
      </c>
      <c r="O6142" s="32">
        <v>2023.84</v>
      </c>
      <c r="P6142" s="113">
        <v>0</v>
      </c>
      <c r="Q6142" s="113">
        <v>2023.84</v>
      </c>
      <c r="R6142" s="31">
        <v>0</v>
      </c>
      <c r="S6142" s="32">
        <v>0</v>
      </c>
      <c r="T6142" s="113">
        <v>0</v>
      </c>
      <c r="U6142" s="113">
        <v>0</v>
      </c>
      <c r="V6142" s="31">
        <v>0</v>
      </c>
      <c r="W6142" s="32">
        <v>1540.2</v>
      </c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1710</v>
      </c>
      <c r="B6143" s="111" t="s">
        <v>832</v>
      </c>
      <c r="C6143" s="112" t="s">
        <v>833</v>
      </c>
      <c r="D6143" s="21">
        <f t="shared" si="190"/>
        <v>0</v>
      </c>
      <c r="E6143" s="24">
        <f t="shared" si="191"/>
        <v>0</v>
      </c>
      <c r="F6143" s="104"/>
      <c r="G6143" s="104"/>
      <c r="H6143" s="105"/>
      <c r="I6143" s="105"/>
      <c r="J6143" s="31"/>
      <c r="K6143" s="32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1710</v>
      </c>
      <c r="B6144" s="111" t="s">
        <v>834</v>
      </c>
      <c r="C6144" s="112" t="s">
        <v>835</v>
      </c>
      <c r="D6144" s="21">
        <f t="shared" si="190"/>
        <v>0</v>
      </c>
      <c r="E6144" s="24">
        <f t="shared" si="191"/>
        <v>268905.09999999998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1710</v>
      </c>
      <c r="B6145" s="111" t="s">
        <v>836</v>
      </c>
      <c r="C6145" s="112" t="s">
        <v>837</v>
      </c>
      <c r="D6145" s="21">
        <f t="shared" si="190"/>
        <v>0</v>
      </c>
      <c r="E6145" s="24">
        <f t="shared" si="191"/>
        <v>2127524.6700000004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>
        <v>0</v>
      </c>
      <c r="K6145" s="107">
        <v>268905.09999999998</v>
      </c>
      <c r="L6145" s="105">
        <v>0</v>
      </c>
      <c r="M6145" s="105">
        <v>268468.57</v>
      </c>
      <c r="N6145" s="106">
        <v>0</v>
      </c>
      <c r="O6145" s="107">
        <v>267981.59999999998</v>
      </c>
      <c r="P6145" s="105">
        <v>0</v>
      </c>
      <c r="Q6145" s="105">
        <v>263512.09999999998</v>
      </c>
      <c r="R6145" s="106">
        <v>0</v>
      </c>
      <c r="S6145" s="107">
        <v>263512.09999999998</v>
      </c>
      <c r="T6145" s="105">
        <v>0</v>
      </c>
      <c r="U6145" s="105">
        <v>263512.09999999998</v>
      </c>
      <c r="V6145" s="106">
        <v>0</v>
      </c>
      <c r="W6145" s="107">
        <v>271601</v>
      </c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1710</v>
      </c>
      <c r="B6146" s="111" t="s">
        <v>838</v>
      </c>
      <c r="C6146" s="112" t="s">
        <v>839</v>
      </c>
      <c r="D6146" s="21">
        <f t="shared" si="190"/>
        <v>0</v>
      </c>
      <c r="E6146" s="24">
        <f t="shared" si="19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1710</v>
      </c>
      <c r="B6147" s="111" t="s">
        <v>1608</v>
      </c>
      <c r="C6147" s="112" t="s">
        <v>1609</v>
      </c>
      <c r="D6147" s="21">
        <f t="shared" ref="D6147:D6210" si="192">F6147+H6147+J6148+L6147+N6147+P6147+R6147+T6147+V6147+X6147+Z6147+AB6147</f>
        <v>0</v>
      </c>
      <c r="E6147" s="24">
        <f t="shared" ref="E6147:E6210" si="193">G6147+I6147+K6148+M6147+O6147+Q6147+S6147+U6147+W6147+Y6147+AA6147+AC6147</f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1710</v>
      </c>
      <c r="B6148" s="111" t="s">
        <v>840</v>
      </c>
      <c r="C6148" s="112" t="s">
        <v>841</v>
      </c>
      <c r="D6148" s="21">
        <f t="shared" si="192"/>
        <v>0</v>
      </c>
      <c r="E6148" s="24">
        <f t="shared" si="193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1710</v>
      </c>
      <c r="B6149" s="111" t="s">
        <v>842</v>
      </c>
      <c r="C6149" s="112" t="s">
        <v>843</v>
      </c>
      <c r="D6149" s="21">
        <f t="shared" si="192"/>
        <v>0</v>
      </c>
      <c r="E6149" s="24">
        <f t="shared" si="193"/>
        <v>0</v>
      </c>
      <c r="F6149" s="104"/>
      <c r="G6149" s="104"/>
      <c r="H6149" s="113"/>
      <c r="I6149" s="113"/>
      <c r="J6149" s="106"/>
      <c r="K6149" s="107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1710</v>
      </c>
      <c r="B6150" s="111" t="s">
        <v>844</v>
      </c>
      <c r="C6150" s="112" t="s">
        <v>845</v>
      </c>
      <c r="D6150" s="21">
        <f t="shared" si="192"/>
        <v>0</v>
      </c>
      <c r="E6150" s="24">
        <f t="shared" si="193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1710</v>
      </c>
      <c r="B6151" s="111" t="s">
        <v>846</v>
      </c>
      <c r="C6151" s="112" t="s">
        <v>847</v>
      </c>
      <c r="D6151" s="21">
        <f t="shared" si="192"/>
        <v>0</v>
      </c>
      <c r="E6151" s="24">
        <f t="shared" si="193"/>
        <v>0</v>
      </c>
      <c r="F6151" s="104"/>
      <c r="G6151" s="104"/>
      <c r="H6151" s="105"/>
      <c r="I6151" s="105"/>
      <c r="J6151" s="31"/>
      <c r="K6151" s="32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1710</v>
      </c>
      <c r="B6152" s="111" t="s">
        <v>848</v>
      </c>
      <c r="C6152" s="112" t="s">
        <v>849</v>
      </c>
      <c r="D6152" s="21">
        <f t="shared" si="192"/>
        <v>0</v>
      </c>
      <c r="E6152" s="24">
        <f t="shared" si="193"/>
        <v>0</v>
      </c>
      <c r="F6152" s="104"/>
      <c r="G6152" s="104"/>
      <c r="H6152" s="113"/>
      <c r="I6152" s="113"/>
      <c r="J6152" s="106"/>
      <c r="K6152" s="107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1710</v>
      </c>
      <c r="B6153" s="111" t="s">
        <v>850</v>
      </c>
      <c r="C6153" s="112" t="s">
        <v>851</v>
      </c>
      <c r="D6153" s="21">
        <f t="shared" si="192"/>
        <v>0</v>
      </c>
      <c r="E6153" s="24">
        <f t="shared" si="193"/>
        <v>0</v>
      </c>
      <c r="F6153" s="104"/>
      <c r="G6153" s="104"/>
      <c r="H6153" s="105"/>
      <c r="I6153" s="105"/>
      <c r="J6153" s="31"/>
      <c r="K6153" s="32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1710</v>
      </c>
      <c r="B6154" s="111" t="s">
        <v>852</v>
      </c>
      <c r="C6154" s="112" t="s">
        <v>853</v>
      </c>
      <c r="D6154" s="21">
        <f t="shared" si="192"/>
        <v>0</v>
      </c>
      <c r="E6154" s="24">
        <f t="shared" si="193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1710</v>
      </c>
      <c r="B6155" s="111" t="s">
        <v>854</v>
      </c>
      <c r="C6155" s="112" t="s">
        <v>855</v>
      </c>
      <c r="D6155" s="21">
        <f t="shared" si="192"/>
        <v>0</v>
      </c>
      <c r="E6155" s="24">
        <f t="shared" si="193"/>
        <v>434609.32</v>
      </c>
      <c r="F6155" s="104"/>
      <c r="G6155" s="104"/>
      <c r="H6155" s="105">
        <v>0</v>
      </c>
      <c r="I6155" s="105">
        <v>223849.32</v>
      </c>
      <c r="J6155" s="106">
        <v>0</v>
      </c>
      <c r="K6155" s="107">
        <v>0</v>
      </c>
      <c r="L6155" s="105">
        <v>0</v>
      </c>
      <c r="M6155" s="105">
        <v>4960</v>
      </c>
      <c r="N6155" s="106">
        <v>0</v>
      </c>
      <c r="O6155" s="107">
        <v>0</v>
      </c>
      <c r="P6155" s="105">
        <v>0</v>
      </c>
      <c r="Q6155" s="105">
        <v>0</v>
      </c>
      <c r="R6155" s="106">
        <v>0</v>
      </c>
      <c r="S6155" s="107">
        <v>0</v>
      </c>
      <c r="T6155" s="105">
        <v>0</v>
      </c>
      <c r="U6155" s="105">
        <v>205800</v>
      </c>
      <c r="V6155" s="106">
        <v>0</v>
      </c>
      <c r="W6155" s="107">
        <v>0</v>
      </c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1710</v>
      </c>
      <c r="B6156" s="111" t="s">
        <v>856</v>
      </c>
      <c r="C6156" s="112" t="s">
        <v>857</v>
      </c>
      <c r="D6156" s="21">
        <f t="shared" si="192"/>
        <v>0</v>
      </c>
      <c r="E6156" s="24">
        <f t="shared" si="193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1710</v>
      </c>
      <c r="B6157" s="111" t="s">
        <v>858</v>
      </c>
      <c r="C6157" s="112" t="s">
        <v>859</v>
      </c>
      <c r="D6157" s="21">
        <f t="shared" si="192"/>
        <v>0</v>
      </c>
      <c r="E6157" s="24">
        <f t="shared" si="193"/>
        <v>24000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>
        <v>0</v>
      </c>
      <c r="W6157" s="107">
        <v>17800</v>
      </c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1710</v>
      </c>
      <c r="B6158" s="111" t="s">
        <v>860</v>
      </c>
      <c r="C6158" s="112" t="s">
        <v>861</v>
      </c>
      <c r="D6158" s="21">
        <f t="shared" si="192"/>
        <v>0</v>
      </c>
      <c r="E6158" s="24">
        <f t="shared" si="193"/>
        <v>89800</v>
      </c>
      <c r="F6158" s="104">
        <v>0</v>
      </c>
      <c r="G6158" s="104">
        <v>5700</v>
      </c>
      <c r="H6158" s="113">
        <v>0</v>
      </c>
      <c r="I6158" s="113">
        <v>9100</v>
      </c>
      <c r="J6158" s="106">
        <v>0</v>
      </c>
      <c r="K6158" s="107">
        <v>6200</v>
      </c>
      <c r="L6158" s="113">
        <v>0</v>
      </c>
      <c r="M6158" s="113">
        <v>8600</v>
      </c>
      <c r="N6158" s="31">
        <v>0</v>
      </c>
      <c r="O6158" s="32">
        <v>6700</v>
      </c>
      <c r="P6158" s="105">
        <v>0</v>
      </c>
      <c r="Q6158" s="105">
        <v>21100</v>
      </c>
      <c r="R6158" s="31">
        <v>0</v>
      </c>
      <c r="S6158" s="32">
        <v>7100</v>
      </c>
      <c r="T6158" s="113">
        <v>0</v>
      </c>
      <c r="U6158" s="113">
        <v>6600</v>
      </c>
      <c r="V6158" s="31">
        <v>0</v>
      </c>
      <c r="W6158" s="32">
        <v>24900</v>
      </c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1710</v>
      </c>
      <c r="B6159" s="111" t="s">
        <v>862</v>
      </c>
      <c r="C6159" s="112" t="s">
        <v>863</v>
      </c>
      <c r="D6159" s="21">
        <f t="shared" si="192"/>
        <v>0</v>
      </c>
      <c r="E6159" s="24">
        <f t="shared" si="193"/>
        <v>0</v>
      </c>
      <c r="F6159" s="104"/>
      <c r="G6159" s="104"/>
      <c r="H6159" s="105"/>
      <c r="I6159" s="105"/>
      <c r="J6159" s="31"/>
      <c r="K6159" s="32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1710</v>
      </c>
      <c r="B6160" s="111" t="s">
        <v>864</v>
      </c>
      <c r="C6160" s="112" t="s">
        <v>865</v>
      </c>
      <c r="D6160" s="21">
        <f t="shared" si="192"/>
        <v>0</v>
      </c>
      <c r="E6160" s="24">
        <f t="shared" si="193"/>
        <v>1500</v>
      </c>
      <c r="F6160" s="104"/>
      <c r="G6160" s="104"/>
      <c r="H6160" s="113"/>
      <c r="I6160" s="113"/>
      <c r="J6160" s="106"/>
      <c r="K6160" s="107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1710</v>
      </c>
      <c r="B6161" s="111" t="s">
        <v>866</v>
      </c>
      <c r="C6161" s="112" t="s">
        <v>867</v>
      </c>
      <c r="D6161" s="21">
        <f t="shared" si="192"/>
        <v>0</v>
      </c>
      <c r="E6161" s="24">
        <f t="shared" si="193"/>
        <v>57230</v>
      </c>
      <c r="F6161" s="104">
        <v>0</v>
      </c>
      <c r="G6161" s="104">
        <v>2700</v>
      </c>
      <c r="H6161" s="113">
        <v>0</v>
      </c>
      <c r="I6161" s="113">
        <v>7800</v>
      </c>
      <c r="J6161" s="31">
        <v>0</v>
      </c>
      <c r="K6161" s="32">
        <v>1500</v>
      </c>
      <c r="L6161" s="113">
        <v>0</v>
      </c>
      <c r="M6161" s="113">
        <v>1200</v>
      </c>
      <c r="N6161" s="31">
        <v>0</v>
      </c>
      <c r="O6161" s="32">
        <v>1200</v>
      </c>
      <c r="P6161" s="113">
        <v>0</v>
      </c>
      <c r="Q6161" s="113">
        <v>3500</v>
      </c>
      <c r="R6161" s="31">
        <v>0</v>
      </c>
      <c r="S6161" s="32">
        <v>37830</v>
      </c>
      <c r="T6161" s="113">
        <v>0</v>
      </c>
      <c r="U6161" s="113">
        <v>1800</v>
      </c>
      <c r="V6161" s="31">
        <v>0</v>
      </c>
      <c r="W6161" s="32">
        <v>1200</v>
      </c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1710</v>
      </c>
      <c r="B6162" s="111" t="s">
        <v>868</v>
      </c>
      <c r="C6162" s="112" t="s">
        <v>869</v>
      </c>
      <c r="D6162" s="21">
        <f t="shared" si="192"/>
        <v>300</v>
      </c>
      <c r="E6162" s="24">
        <f t="shared" si="193"/>
        <v>300</v>
      </c>
      <c r="F6162" s="104"/>
      <c r="G6162" s="104"/>
      <c r="H6162" s="113"/>
      <c r="I6162" s="113"/>
      <c r="J6162" s="31"/>
      <c r="K6162" s="32"/>
      <c r="L6162" s="113"/>
      <c r="M6162" s="113"/>
      <c r="N6162" s="31">
        <v>0</v>
      </c>
      <c r="O6162" s="32">
        <v>300</v>
      </c>
      <c r="P6162" s="113">
        <v>300</v>
      </c>
      <c r="Q6162" s="113">
        <v>0</v>
      </c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1710</v>
      </c>
      <c r="B6163" s="111" t="s">
        <v>870</v>
      </c>
      <c r="C6163" s="112" t="s">
        <v>1677</v>
      </c>
      <c r="D6163" s="21">
        <f t="shared" si="192"/>
        <v>0</v>
      </c>
      <c r="E6163" s="24">
        <f t="shared" si="193"/>
        <v>0</v>
      </c>
      <c r="F6163" s="104"/>
      <c r="G6163" s="104"/>
      <c r="H6163" s="105"/>
      <c r="I6163" s="105"/>
      <c r="J6163" s="31"/>
      <c r="K6163" s="32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1710</v>
      </c>
      <c r="B6164" s="111" t="s">
        <v>871</v>
      </c>
      <c r="C6164" s="112" t="s">
        <v>872</v>
      </c>
      <c r="D6164" s="21">
        <f t="shared" si="192"/>
        <v>0</v>
      </c>
      <c r="E6164" s="24">
        <f t="shared" si="193"/>
        <v>0</v>
      </c>
      <c r="F6164" s="104"/>
      <c r="G6164" s="104"/>
      <c r="H6164" s="113"/>
      <c r="I6164" s="113"/>
      <c r="J6164" s="106"/>
      <c r="K6164" s="107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1710</v>
      </c>
      <c r="B6165" s="111" t="s">
        <v>873</v>
      </c>
      <c r="C6165" s="112" t="s">
        <v>1678</v>
      </c>
      <c r="D6165" s="21">
        <f t="shared" si="192"/>
        <v>0</v>
      </c>
      <c r="E6165" s="24">
        <f t="shared" si="193"/>
        <v>4321231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>
        <v>0</v>
      </c>
      <c r="Q6165" s="113">
        <v>250000</v>
      </c>
      <c r="R6165" s="31">
        <v>0</v>
      </c>
      <c r="S6165" s="32">
        <v>0</v>
      </c>
      <c r="T6165" s="113">
        <v>0</v>
      </c>
      <c r="U6165" s="113">
        <v>4071231</v>
      </c>
      <c r="V6165" s="31">
        <v>0</v>
      </c>
      <c r="W6165" s="32">
        <v>0</v>
      </c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1710</v>
      </c>
      <c r="B6166" s="111" t="s">
        <v>874</v>
      </c>
      <c r="C6166" s="112" t="s">
        <v>875</v>
      </c>
      <c r="D6166" s="21">
        <f t="shared" si="192"/>
        <v>0</v>
      </c>
      <c r="E6166" s="24">
        <f t="shared" si="193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1710</v>
      </c>
      <c r="B6167" s="111" t="s">
        <v>876</v>
      </c>
      <c r="C6167" s="112" t="s">
        <v>1679</v>
      </c>
      <c r="D6167" s="21">
        <f t="shared" si="192"/>
        <v>0</v>
      </c>
      <c r="E6167" s="24">
        <f t="shared" si="193"/>
        <v>360750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1710</v>
      </c>
      <c r="B6168" s="111" t="s">
        <v>877</v>
      </c>
      <c r="C6168" s="112" t="s">
        <v>878</v>
      </c>
      <c r="D6168" s="21">
        <f t="shared" si="192"/>
        <v>0</v>
      </c>
      <c r="E6168" s="24">
        <f t="shared" si="193"/>
        <v>3668700</v>
      </c>
      <c r="F6168" s="104"/>
      <c r="G6168" s="104"/>
      <c r="H6168" s="105">
        <v>0</v>
      </c>
      <c r="I6168" s="105">
        <v>22200</v>
      </c>
      <c r="J6168" s="31">
        <v>0</v>
      </c>
      <c r="K6168" s="32">
        <v>360750</v>
      </c>
      <c r="L6168" s="105">
        <v>0</v>
      </c>
      <c r="M6168" s="105">
        <v>2400</v>
      </c>
      <c r="N6168" s="106">
        <v>0</v>
      </c>
      <c r="O6168" s="107">
        <v>1196075</v>
      </c>
      <c r="P6168" s="113">
        <v>0</v>
      </c>
      <c r="Q6168" s="113">
        <v>51650</v>
      </c>
      <c r="R6168" s="106">
        <v>0</v>
      </c>
      <c r="S6168" s="107">
        <v>3000</v>
      </c>
      <c r="T6168" s="105">
        <v>0</v>
      </c>
      <c r="U6168" s="105">
        <v>2391125</v>
      </c>
      <c r="V6168" s="106">
        <v>0</v>
      </c>
      <c r="W6168" s="107">
        <v>2250</v>
      </c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1710</v>
      </c>
      <c r="B6169" s="111" t="s">
        <v>879</v>
      </c>
      <c r="C6169" s="112" t="s">
        <v>1680</v>
      </c>
      <c r="D6169" s="21">
        <f t="shared" si="192"/>
        <v>0</v>
      </c>
      <c r="E6169" s="24">
        <f t="shared" si="193"/>
        <v>0</v>
      </c>
      <c r="F6169" s="104"/>
      <c r="G6169" s="104"/>
      <c r="H6169" s="113"/>
      <c r="I6169" s="113"/>
      <c r="J6169" s="106"/>
      <c r="K6169" s="107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1710</v>
      </c>
      <c r="B6170" s="111" t="s">
        <v>880</v>
      </c>
      <c r="C6170" s="112" t="s">
        <v>1681</v>
      </c>
      <c r="D6170" s="21">
        <f t="shared" si="192"/>
        <v>0</v>
      </c>
      <c r="E6170" s="24">
        <f t="shared" si="193"/>
        <v>0</v>
      </c>
      <c r="F6170" s="104"/>
      <c r="G6170" s="104"/>
      <c r="H6170" s="105"/>
      <c r="I6170" s="105"/>
      <c r="J6170" s="31"/>
      <c r="K6170" s="32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1710</v>
      </c>
      <c r="B6171" s="111" t="s">
        <v>881</v>
      </c>
      <c r="C6171" s="112" t="s">
        <v>1682</v>
      </c>
      <c r="D6171" s="21">
        <f t="shared" si="192"/>
        <v>0</v>
      </c>
      <c r="E6171" s="24">
        <f t="shared" si="193"/>
        <v>135271.5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50289.5</v>
      </c>
      <c r="N6171" s="106">
        <v>0</v>
      </c>
      <c r="O6171" s="107">
        <v>0</v>
      </c>
      <c r="P6171" s="105">
        <v>0</v>
      </c>
      <c r="Q6171" s="105">
        <v>0</v>
      </c>
      <c r="R6171" s="106">
        <v>0</v>
      </c>
      <c r="S6171" s="107">
        <v>33922</v>
      </c>
      <c r="T6171" s="105">
        <v>0</v>
      </c>
      <c r="U6171" s="105">
        <v>0</v>
      </c>
      <c r="V6171" s="106">
        <v>0</v>
      </c>
      <c r="W6171" s="107">
        <v>0</v>
      </c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1710</v>
      </c>
      <c r="B6172" s="111" t="s">
        <v>882</v>
      </c>
      <c r="C6172" s="112" t="s">
        <v>883</v>
      </c>
      <c r="D6172" s="21">
        <f t="shared" si="192"/>
        <v>6102020</v>
      </c>
      <c r="E6172" s="24">
        <f t="shared" si="193"/>
        <v>357780</v>
      </c>
      <c r="F6172" s="104">
        <v>0</v>
      </c>
      <c r="G6172" s="104">
        <v>53490</v>
      </c>
      <c r="H6172" s="105">
        <v>0</v>
      </c>
      <c r="I6172" s="105">
        <v>53010</v>
      </c>
      <c r="J6172" s="106">
        <v>0</v>
      </c>
      <c r="K6172" s="107">
        <v>51060</v>
      </c>
      <c r="L6172" s="105">
        <v>0</v>
      </c>
      <c r="M6172" s="105">
        <v>37290</v>
      </c>
      <c r="N6172" s="106">
        <v>0</v>
      </c>
      <c r="O6172" s="107">
        <v>36300</v>
      </c>
      <c r="P6172" s="105">
        <v>0</v>
      </c>
      <c r="Q6172" s="105">
        <v>56640</v>
      </c>
      <c r="R6172" s="106">
        <v>0</v>
      </c>
      <c r="S6172" s="107">
        <v>41640</v>
      </c>
      <c r="T6172" s="105">
        <v>0</v>
      </c>
      <c r="U6172" s="105">
        <v>36720</v>
      </c>
      <c r="V6172" s="106">
        <v>0</v>
      </c>
      <c r="W6172" s="107">
        <v>42690</v>
      </c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1710</v>
      </c>
      <c r="B6173" s="111" t="s">
        <v>884</v>
      </c>
      <c r="C6173" s="112" t="s">
        <v>885</v>
      </c>
      <c r="D6173" s="21">
        <f t="shared" si="192"/>
        <v>49302529.350000001</v>
      </c>
      <c r="E6173" s="24">
        <f t="shared" si="193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>
        <v>6102020</v>
      </c>
      <c r="K6173" s="107">
        <v>0</v>
      </c>
      <c r="L6173" s="105">
        <v>6095119.3499999996</v>
      </c>
      <c r="M6173" s="105">
        <v>0</v>
      </c>
      <c r="N6173" s="106">
        <v>6125140</v>
      </c>
      <c r="O6173" s="107">
        <v>0</v>
      </c>
      <c r="P6173" s="105">
        <v>6047940</v>
      </c>
      <c r="Q6173" s="105">
        <v>0</v>
      </c>
      <c r="R6173" s="106">
        <v>5908170</v>
      </c>
      <c r="S6173" s="107">
        <v>0</v>
      </c>
      <c r="T6173" s="105">
        <v>5946580</v>
      </c>
      <c r="U6173" s="105">
        <v>0</v>
      </c>
      <c r="V6173" s="106">
        <v>6467250</v>
      </c>
      <c r="W6173" s="107">
        <v>0</v>
      </c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1710</v>
      </c>
      <c r="B6174" s="111" t="s">
        <v>886</v>
      </c>
      <c r="C6174" s="112" t="s">
        <v>887</v>
      </c>
      <c r="D6174" s="21">
        <f t="shared" si="192"/>
        <v>3880430</v>
      </c>
      <c r="E6174" s="24">
        <f t="shared" si="193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106">
        <v>515070</v>
      </c>
      <c r="K6174" s="107">
        <v>0</v>
      </c>
      <c r="L6174" s="113">
        <v>508940</v>
      </c>
      <c r="M6174" s="113">
        <v>0</v>
      </c>
      <c r="N6174" s="31">
        <v>469180</v>
      </c>
      <c r="O6174" s="32">
        <v>0</v>
      </c>
      <c r="P6174" s="105">
        <v>422170</v>
      </c>
      <c r="Q6174" s="105">
        <v>0</v>
      </c>
      <c r="R6174" s="31">
        <v>561940</v>
      </c>
      <c r="S6174" s="32">
        <v>0</v>
      </c>
      <c r="T6174" s="113">
        <v>523530</v>
      </c>
      <c r="U6174" s="113">
        <v>0</v>
      </c>
      <c r="V6174" s="31">
        <v>545590</v>
      </c>
      <c r="W6174" s="32">
        <v>0</v>
      </c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1710</v>
      </c>
      <c r="B6175" s="111" t="s">
        <v>888</v>
      </c>
      <c r="C6175" s="112" t="s">
        <v>1683</v>
      </c>
      <c r="D6175" s="21">
        <f t="shared" si="192"/>
        <v>318500</v>
      </c>
      <c r="E6175" s="24">
        <f t="shared" si="193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1710</v>
      </c>
      <c r="B6176" s="111" t="s">
        <v>889</v>
      </c>
      <c r="C6176" s="112" t="s">
        <v>890</v>
      </c>
      <c r="D6176" s="21">
        <f t="shared" si="192"/>
        <v>2580698.9299999997</v>
      </c>
      <c r="E6176" s="24">
        <f t="shared" si="193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>
        <v>318500</v>
      </c>
      <c r="K6176" s="32">
        <v>0</v>
      </c>
      <c r="L6176" s="113">
        <v>318500</v>
      </c>
      <c r="M6176" s="113">
        <v>0</v>
      </c>
      <c r="N6176" s="31">
        <v>318500</v>
      </c>
      <c r="O6176" s="32">
        <v>0</v>
      </c>
      <c r="P6176" s="113">
        <v>333666.67</v>
      </c>
      <c r="Q6176" s="113">
        <v>0</v>
      </c>
      <c r="R6176" s="31">
        <v>327803.23</v>
      </c>
      <c r="S6176" s="32">
        <v>0</v>
      </c>
      <c r="T6176" s="113">
        <v>317100</v>
      </c>
      <c r="U6176" s="113">
        <v>0</v>
      </c>
      <c r="V6176" s="31">
        <v>317100</v>
      </c>
      <c r="W6176" s="32">
        <v>0</v>
      </c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1710</v>
      </c>
      <c r="B6177" s="111" t="s">
        <v>891</v>
      </c>
      <c r="C6177" s="112" t="s">
        <v>892</v>
      </c>
      <c r="D6177" s="21">
        <f t="shared" si="192"/>
        <v>213898</v>
      </c>
      <c r="E6177" s="24">
        <f t="shared" si="193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>
        <v>9900</v>
      </c>
      <c r="K6177" s="32">
        <v>0</v>
      </c>
      <c r="L6177" s="113">
        <v>9900</v>
      </c>
      <c r="M6177" s="113">
        <v>0</v>
      </c>
      <c r="N6177" s="31">
        <v>9900</v>
      </c>
      <c r="O6177" s="32">
        <v>0</v>
      </c>
      <c r="P6177" s="113">
        <v>9900</v>
      </c>
      <c r="Q6177" s="113">
        <v>0</v>
      </c>
      <c r="R6177" s="31">
        <v>9900</v>
      </c>
      <c r="S6177" s="32">
        <v>0</v>
      </c>
      <c r="T6177" s="113">
        <v>9900</v>
      </c>
      <c r="U6177" s="113">
        <v>0</v>
      </c>
      <c r="V6177" s="31">
        <v>9900</v>
      </c>
      <c r="W6177" s="32">
        <v>0</v>
      </c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1710</v>
      </c>
      <c r="B6178" s="111" t="s">
        <v>893</v>
      </c>
      <c r="C6178" s="112" t="s">
        <v>894</v>
      </c>
      <c r="D6178" s="21">
        <f t="shared" si="192"/>
        <v>984488.09000000008</v>
      </c>
      <c r="E6178" s="24">
        <f t="shared" si="193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31">
        <v>134698</v>
      </c>
      <c r="K6178" s="32">
        <v>0</v>
      </c>
      <c r="L6178" s="105">
        <v>142980</v>
      </c>
      <c r="M6178" s="105">
        <v>0</v>
      </c>
      <c r="N6178" s="106">
        <v>112780</v>
      </c>
      <c r="O6178" s="107">
        <v>0</v>
      </c>
      <c r="P6178" s="113">
        <v>116760</v>
      </c>
      <c r="Q6178" s="113">
        <v>0</v>
      </c>
      <c r="R6178" s="106">
        <v>101572.5</v>
      </c>
      <c r="S6178" s="107">
        <v>0</v>
      </c>
      <c r="T6178" s="105">
        <v>135788</v>
      </c>
      <c r="U6178" s="105">
        <v>0</v>
      </c>
      <c r="V6178" s="106">
        <v>97236.25</v>
      </c>
      <c r="W6178" s="107">
        <v>0</v>
      </c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1710</v>
      </c>
      <c r="B6179" s="111" t="s">
        <v>895</v>
      </c>
      <c r="C6179" s="112" t="s">
        <v>896</v>
      </c>
      <c r="D6179" s="21">
        <f t="shared" si="192"/>
        <v>10119.199999999999</v>
      </c>
      <c r="E6179" s="24">
        <f t="shared" si="193"/>
        <v>0</v>
      </c>
      <c r="F6179" s="104"/>
      <c r="G6179" s="104"/>
      <c r="H6179" s="105">
        <v>4047.68</v>
      </c>
      <c r="I6179" s="105">
        <v>0</v>
      </c>
      <c r="J6179" s="106">
        <v>2023.84</v>
      </c>
      <c r="K6179" s="107">
        <v>0</v>
      </c>
      <c r="L6179" s="105">
        <v>2023.84</v>
      </c>
      <c r="M6179" s="105">
        <v>0</v>
      </c>
      <c r="N6179" s="106">
        <v>2023.84</v>
      </c>
      <c r="O6179" s="107">
        <v>0</v>
      </c>
      <c r="P6179" s="105">
        <v>2023.84</v>
      </c>
      <c r="Q6179" s="105">
        <v>0</v>
      </c>
      <c r="R6179" s="106">
        <v>0</v>
      </c>
      <c r="S6179" s="107">
        <v>0</v>
      </c>
      <c r="T6179" s="105">
        <v>0</v>
      </c>
      <c r="U6179" s="105">
        <v>0</v>
      </c>
      <c r="V6179" s="106">
        <v>0</v>
      </c>
      <c r="W6179" s="107">
        <v>0</v>
      </c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1710</v>
      </c>
      <c r="B6180" s="111" t="s">
        <v>897</v>
      </c>
      <c r="C6180" s="112" t="s">
        <v>898</v>
      </c>
      <c r="D6180" s="21">
        <f t="shared" si="192"/>
        <v>0</v>
      </c>
      <c r="E6180" s="24">
        <f t="shared" si="193"/>
        <v>0</v>
      </c>
      <c r="F6180" s="104"/>
      <c r="G6180" s="104"/>
      <c r="H6180" s="113"/>
      <c r="I6180" s="113"/>
      <c r="J6180" s="106"/>
      <c r="K6180" s="107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1710</v>
      </c>
      <c r="B6181" s="111" t="s">
        <v>899</v>
      </c>
      <c r="C6181" s="112" t="s">
        <v>900</v>
      </c>
      <c r="D6181" s="21">
        <f t="shared" si="192"/>
        <v>1540.2</v>
      </c>
      <c r="E6181" s="24">
        <f t="shared" si="193"/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>
        <v>1540.2</v>
      </c>
      <c r="W6181" s="32">
        <v>0</v>
      </c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1710</v>
      </c>
      <c r="B6182" s="111" t="s">
        <v>901</v>
      </c>
      <c r="C6182" s="112" t="s">
        <v>902</v>
      </c>
      <c r="D6182" s="21">
        <f t="shared" si="192"/>
        <v>413940</v>
      </c>
      <c r="E6182" s="24">
        <f t="shared" si="19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1710</v>
      </c>
      <c r="B6183" s="111" t="s">
        <v>903</v>
      </c>
      <c r="C6183" s="112" t="s">
        <v>904</v>
      </c>
      <c r="D6183" s="21">
        <f t="shared" si="192"/>
        <v>3417600</v>
      </c>
      <c r="E6183" s="24">
        <f t="shared" si="19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31">
        <v>413940</v>
      </c>
      <c r="K6183" s="32">
        <v>0</v>
      </c>
      <c r="L6183" s="105">
        <v>413940</v>
      </c>
      <c r="M6183" s="105">
        <v>0</v>
      </c>
      <c r="N6183" s="106">
        <v>413940</v>
      </c>
      <c r="O6183" s="107">
        <v>0</v>
      </c>
      <c r="P6183" s="113">
        <v>413940</v>
      </c>
      <c r="Q6183" s="113">
        <v>0</v>
      </c>
      <c r="R6183" s="106">
        <v>413940</v>
      </c>
      <c r="S6183" s="107">
        <v>0</v>
      </c>
      <c r="T6183" s="105">
        <v>413940</v>
      </c>
      <c r="U6183" s="105">
        <v>0</v>
      </c>
      <c r="V6183" s="106">
        <v>437760</v>
      </c>
      <c r="W6183" s="107">
        <v>0</v>
      </c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1710</v>
      </c>
      <c r="B6184" s="111" t="s">
        <v>905</v>
      </c>
      <c r="C6184" s="112" t="s">
        <v>906</v>
      </c>
      <c r="D6184" s="21">
        <f t="shared" si="192"/>
        <v>695610</v>
      </c>
      <c r="E6184" s="24">
        <f t="shared" si="19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>
        <v>82260</v>
      </c>
      <c r="K6184" s="107">
        <v>0</v>
      </c>
      <c r="L6184" s="105">
        <v>82260</v>
      </c>
      <c r="M6184" s="105">
        <v>0</v>
      </c>
      <c r="N6184" s="106">
        <v>82260</v>
      </c>
      <c r="O6184" s="107">
        <v>0</v>
      </c>
      <c r="P6184" s="105">
        <v>82260</v>
      </c>
      <c r="Q6184" s="105">
        <v>0</v>
      </c>
      <c r="R6184" s="106">
        <v>82260</v>
      </c>
      <c r="S6184" s="107">
        <v>0</v>
      </c>
      <c r="T6184" s="105">
        <v>82260</v>
      </c>
      <c r="U6184" s="105">
        <v>0</v>
      </c>
      <c r="V6184" s="106">
        <v>87870</v>
      </c>
      <c r="W6184" s="107">
        <v>0</v>
      </c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1710</v>
      </c>
      <c r="B6185" s="111" t="s">
        <v>907</v>
      </c>
      <c r="C6185" s="112" t="s">
        <v>908</v>
      </c>
      <c r="D6185" s="21">
        <f t="shared" si="192"/>
        <v>359160</v>
      </c>
      <c r="E6185" s="24">
        <f t="shared" si="19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106">
        <v>31920</v>
      </c>
      <c r="K6185" s="107">
        <v>0</v>
      </c>
      <c r="L6185" s="113">
        <v>31920</v>
      </c>
      <c r="M6185" s="113">
        <v>0</v>
      </c>
      <c r="N6185" s="31">
        <v>31920</v>
      </c>
      <c r="O6185" s="32">
        <v>0</v>
      </c>
      <c r="P6185" s="105">
        <v>31920</v>
      </c>
      <c r="Q6185" s="105">
        <v>0</v>
      </c>
      <c r="R6185" s="31">
        <v>31920</v>
      </c>
      <c r="S6185" s="32">
        <v>0</v>
      </c>
      <c r="T6185" s="113">
        <v>31920</v>
      </c>
      <c r="U6185" s="113">
        <v>0</v>
      </c>
      <c r="V6185" s="31">
        <v>45240</v>
      </c>
      <c r="W6185" s="32">
        <v>0</v>
      </c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1710</v>
      </c>
      <c r="B6186" s="111" t="s">
        <v>909</v>
      </c>
      <c r="C6186" s="112" t="s">
        <v>910</v>
      </c>
      <c r="D6186" s="21">
        <f t="shared" si="192"/>
        <v>1366170</v>
      </c>
      <c r="E6186" s="24">
        <f t="shared" si="19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31">
        <v>26640</v>
      </c>
      <c r="K6186" s="32">
        <v>0</v>
      </c>
      <c r="L6186" s="105">
        <v>26640</v>
      </c>
      <c r="M6186" s="105">
        <v>0</v>
      </c>
      <c r="N6186" s="106">
        <v>26640</v>
      </c>
      <c r="O6186" s="107">
        <v>0</v>
      </c>
      <c r="P6186" s="113">
        <v>26640</v>
      </c>
      <c r="Q6186" s="113">
        <v>0</v>
      </c>
      <c r="R6186" s="106">
        <v>26640</v>
      </c>
      <c r="S6186" s="107">
        <v>0</v>
      </c>
      <c r="T6186" s="105">
        <v>26640</v>
      </c>
      <c r="U6186" s="105">
        <v>0</v>
      </c>
      <c r="V6186" s="106">
        <v>13320</v>
      </c>
      <c r="W6186" s="107">
        <v>0</v>
      </c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1710</v>
      </c>
      <c r="B6187" s="111" t="s">
        <v>911</v>
      </c>
      <c r="C6187" s="112" t="s">
        <v>912</v>
      </c>
      <c r="D6187" s="21">
        <f t="shared" si="192"/>
        <v>8936990</v>
      </c>
      <c r="E6187" s="24">
        <f t="shared" si="19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106">
        <v>1143850</v>
      </c>
      <c r="K6187" s="107">
        <v>0</v>
      </c>
      <c r="L6187" s="113">
        <v>1143850</v>
      </c>
      <c r="M6187" s="113">
        <v>0</v>
      </c>
      <c r="N6187" s="31">
        <v>1143850</v>
      </c>
      <c r="O6187" s="32">
        <v>0</v>
      </c>
      <c r="P6187" s="105">
        <v>1133650</v>
      </c>
      <c r="Q6187" s="105">
        <v>0</v>
      </c>
      <c r="R6187" s="31">
        <v>1133650</v>
      </c>
      <c r="S6187" s="32">
        <v>0</v>
      </c>
      <c r="T6187" s="113">
        <v>1133650</v>
      </c>
      <c r="U6187" s="113">
        <v>0</v>
      </c>
      <c r="V6187" s="31">
        <v>999500</v>
      </c>
      <c r="W6187" s="32">
        <v>0</v>
      </c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1710</v>
      </c>
      <c r="B6188" s="111" t="s">
        <v>913</v>
      </c>
      <c r="C6188" s="112" t="s">
        <v>914</v>
      </c>
      <c r="D6188" s="21">
        <f t="shared" si="192"/>
        <v>1301020</v>
      </c>
      <c r="E6188" s="24">
        <f t="shared" si="19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>
        <v>91040</v>
      </c>
      <c r="K6188" s="32">
        <v>0</v>
      </c>
      <c r="L6188" s="113">
        <v>91040</v>
      </c>
      <c r="M6188" s="113">
        <v>0</v>
      </c>
      <c r="N6188" s="31">
        <v>91040</v>
      </c>
      <c r="O6188" s="32">
        <v>0</v>
      </c>
      <c r="P6188" s="113">
        <v>91040</v>
      </c>
      <c r="Q6188" s="113">
        <v>0</v>
      </c>
      <c r="R6188" s="31">
        <v>91040</v>
      </c>
      <c r="S6188" s="32">
        <v>0</v>
      </c>
      <c r="T6188" s="113">
        <v>91040</v>
      </c>
      <c r="U6188" s="113">
        <v>0</v>
      </c>
      <c r="V6188" s="31">
        <v>215880</v>
      </c>
      <c r="W6188" s="32">
        <v>0</v>
      </c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1710</v>
      </c>
      <c r="B6189" s="111" t="s">
        <v>915</v>
      </c>
      <c r="C6189" s="112" t="s">
        <v>916</v>
      </c>
      <c r="D6189" s="21">
        <f t="shared" si="192"/>
        <v>3274550</v>
      </c>
      <c r="E6189" s="24">
        <f t="shared" si="19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31">
        <v>435840</v>
      </c>
      <c r="K6189" s="32">
        <v>0</v>
      </c>
      <c r="L6189" s="105">
        <v>409195</v>
      </c>
      <c r="M6189" s="105">
        <v>0</v>
      </c>
      <c r="N6189" s="106">
        <v>373420</v>
      </c>
      <c r="O6189" s="107">
        <v>0</v>
      </c>
      <c r="P6189" s="113">
        <v>482245</v>
      </c>
      <c r="Q6189" s="113">
        <v>0</v>
      </c>
      <c r="R6189" s="106">
        <v>362610</v>
      </c>
      <c r="S6189" s="107">
        <v>0</v>
      </c>
      <c r="T6189" s="105">
        <v>383295</v>
      </c>
      <c r="U6189" s="105">
        <v>0</v>
      </c>
      <c r="V6189" s="106">
        <v>444640</v>
      </c>
      <c r="W6189" s="107">
        <v>0</v>
      </c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1710</v>
      </c>
      <c r="B6190" s="111" t="s">
        <v>917</v>
      </c>
      <c r="C6190" s="112" t="s">
        <v>918</v>
      </c>
      <c r="D6190" s="21">
        <f t="shared" si="192"/>
        <v>22750</v>
      </c>
      <c r="E6190" s="24">
        <f t="shared" si="193"/>
        <v>0</v>
      </c>
      <c r="F6190" s="104"/>
      <c r="G6190" s="104"/>
      <c r="H6190" s="113"/>
      <c r="I6190" s="113"/>
      <c r="J6190" s="106"/>
      <c r="K6190" s="107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1710</v>
      </c>
      <c r="B6191" s="111" t="s">
        <v>919</v>
      </c>
      <c r="C6191" s="112" t="s">
        <v>920</v>
      </c>
      <c r="D6191" s="21">
        <f t="shared" si="192"/>
        <v>188210</v>
      </c>
      <c r="E6191" s="24">
        <f t="shared" si="193"/>
        <v>0</v>
      </c>
      <c r="F6191" s="104"/>
      <c r="G6191" s="104"/>
      <c r="H6191" s="105">
        <v>22750</v>
      </c>
      <c r="I6191" s="105">
        <v>0</v>
      </c>
      <c r="J6191" s="31">
        <v>22750</v>
      </c>
      <c r="K6191" s="32">
        <v>0</v>
      </c>
      <c r="L6191" s="105">
        <v>22750</v>
      </c>
      <c r="M6191" s="105">
        <v>0</v>
      </c>
      <c r="N6191" s="106">
        <v>22750</v>
      </c>
      <c r="O6191" s="107">
        <v>0</v>
      </c>
      <c r="P6191" s="113">
        <v>22750</v>
      </c>
      <c r="Q6191" s="113">
        <v>0</v>
      </c>
      <c r="R6191" s="106">
        <v>18000</v>
      </c>
      <c r="S6191" s="107">
        <v>0</v>
      </c>
      <c r="T6191" s="105">
        <v>22750</v>
      </c>
      <c r="U6191" s="105">
        <v>0</v>
      </c>
      <c r="V6191" s="106">
        <v>18000</v>
      </c>
      <c r="W6191" s="107">
        <v>0</v>
      </c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1710</v>
      </c>
      <c r="B6192" s="111" t="s">
        <v>921</v>
      </c>
      <c r="C6192" s="112" t="s">
        <v>922</v>
      </c>
      <c r="D6192" s="21">
        <f t="shared" si="192"/>
        <v>233325</v>
      </c>
      <c r="E6192" s="24">
        <f t="shared" si="19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106">
        <v>38460</v>
      </c>
      <c r="K6192" s="107">
        <v>0</v>
      </c>
      <c r="L6192" s="113">
        <v>18000</v>
      </c>
      <c r="M6192" s="113">
        <v>0</v>
      </c>
      <c r="N6192" s="31">
        <v>18000</v>
      </c>
      <c r="O6192" s="32">
        <v>0</v>
      </c>
      <c r="P6192" s="105">
        <v>18000</v>
      </c>
      <c r="Q6192" s="105">
        <v>0</v>
      </c>
      <c r="R6192" s="31">
        <v>22750</v>
      </c>
      <c r="S6192" s="32">
        <v>0</v>
      </c>
      <c r="T6192" s="113">
        <v>18000</v>
      </c>
      <c r="U6192" s="113">
        <v>0</v>
      </c>
      <c r="V6192" s="31">
        <v>22750</v>
      </c>
      <c r="W6192" s="32">
        <v>0</v>
      </c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1710</v>
      </c>
      <c r="B6193" s="111" t="s">
        <v>923</v>
      </c>
      <c r="C6193" s="112" t="s">
        <v>924</v>
      </c>
      <c r="D6193" s="21">
        <f t="shared" si="192"/>
        <v>8650</v>
      </c>
      <c r="E6193" s="24">
        <f t="shared" si="193"/>
        <v>0</v>
      </c>
      <c r="F6193" s="104"/>
      <c r="G6193" s="104"/>
      <c r="H6193" s="113">
        <v>2410</v>
      </c>
      <c r="I6193" s="113">
        <v>0</v>
      </c>
      <c r="J6193" s="31">
        <v>1205</v>
      </c>
      <c r="K6193" s="32">
        <v>0</v>
      </c>
      <c r="L6193" s="113">
        <v>1205</v>
      </c>
      <c r="M6193" s="113">
        <v>0</v>
      </c>
      <c r="N6193" s="31">
        <v>1205</v>
      </c>
      <c r="O6193" s="32">
        <v>0</v>
      </c>
      <c r="P6193" s="113">
        <v>1205</v>
      </c>
      <c r="Q6193" s="113">
        <v>0</v>
      </c>
      <c r="R6193" s="31">
        <v>0</v>
      </c>
      <c r="S6193" s="32">
        <v>0</v>
      </c>
      <c r="T6193" s="113">
        <v>0</v>
      </c>
      <c r="U6193" s="113">
        <v>0</v>
      </c>
      <c r="V6193" s="31">
        <v>2625</v>
      </c>
      <c r="W6193" s="32">
        <v>0</v>
      </c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1710</v>
      </c>
      <c r="B6194" s="111" t="s">
        <v>925</v>
      </c>
      <c r="C6194" s="112" t="s">
        <v>926</v>
      </c>
      <c r="D6194" s="21">
        <f t="shared" si="192"/>
        <v>0</v>
      </c>
      <c r="E6194" s="24">
        <f t="shared" si="19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1710</v>
      </c>
      <c r="B6195" s="111" t="s">
        <v>927</v>
      </c>
      <c r="C6195" s="112" t="s">
        <v>928</v>
      </c>
      <c r="D6195" s="21">
        <f t="shared" si="192"/>
        <v>0</v>
      </c>
      <c r="E6195" s="24">
        <f t="shared" si="19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1710</v>
      </c>
      <c r="B6196" s="111" t="s">
        <v>929</v>
      </c>
      <c r="C6196" s="112" t="s">
        <v>930</v>
      </c>
      <c r="D6196" s="21">
        <f t="shared" si="192"/>
        <v>0</v>
      </c>
      <c r="E6196" s="24">
        <f t="shared" si="19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1710</v>
      </c>
      <c r="B6197" s="111" t="s">
        <v>931</v>
      </c>
      <c r="C6197" s="112" t="s">
        <v>932</v>
      </c>
      <c r="D6197" s="21">
        <f t="shared" si="192"/>
        <v>0</v>
      </c>
      <c r="E6197" s="24">
        <f t="shared" si="19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1710</v>
      </c>
      <c r="B6198" s="111" t="s">
        <v>933</v>
      </c>
      <c r="C6198" s="112" t="s">
        <v>934</v>
      </c>
      <c r="D6198" s="21">
        <f t="shared" si="192"/>
        <v>37900</v>
      </c>
      <c r="E6198" s="24">
        <f t="shared" si="193"/>
        <v>0</v>
      </c>
      <c r="F6198" s="104"/>
      <c r="G6198" s="104"/>
      <c r="H6198" s="105"/>
      <c r="I6198" s="105"/>
      <c r="J6198" s="31"/>
      <c r="K6198" s="32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1710</v>
      </c>
      <c r="B6199" s="111" t="s">
        <v>935</v>
      </c>
      <c r="C6199" s="112" t="s">
        <v>936</v>
      </c>
      <c r="D6199" s="21">
        <f t="shared" si="192"/>
        <v>349746.94</v>
      </c>
      <c r="E6199" s="24">
        <f t="shared" si="19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>
        <v>37900</v>
      </c>
      <c r="K6199" s="107">
        <v>0</v>
      </c>
      <c r="L6199" s="105">
        <v>37900</v>
      </c>
      <c r="M6199" s="105">
        <v>0</v>
      </c>
      <c r="N6199" s="106">
        <v>37900</v>
      </c>
      <c r="O6199" s="107">
        <v>0</v>
      </c>
      <c r="P6199" s="105">
        <v>37900</v>
      </c>
      <c r="Q6199" s="105">
        <v>0</v>
      </c>
      <c r="R6199" s="106">
        <v>72041.94</v>
      </c>
      <c r="S6199" s="107">
        <v>0</v>
      </c>
      <c r="T6199" s="105">
        <v>43500</v>
      </c>
      <c r="U6199" s="105">
        <v>0</v>
      </c>
      <c r="V6199" s="106">
        <v>43500</v>
      </c>
      <c r="W6199" s="107">
        <v>0</v>
      </c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1710</v>
      </c>
      <c r="B6200" s="111" t="s">
        <v>937</v>
      </c>
      <c r="C6200" s="112" t="s">
        <v>938</v>
      </c>
      <c r="D6200" s="21">
        <f t="shared" si="192"/>
        <v>183600</v>
      </c>
      <c r="E6200" s="24">
        <f t="shared" si="19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1710</v>
      </c>
      <c r="B6201" s="111" t="s">
        <v>939</v>
      </c>
      <c r="C6201" s="112" t="s">
        <v>940</v>
      </c>
      <c r="D6201" s="21">
        <f t="shared" si="192"/>
        <v>1336480</v>
      </c>
      <c r="E6201" s="24">
        <f t="shared" si="19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106">
        <v>183600</v>
      </c>
      <c r="K6201" s="107">
        <v>0</v>
      </c>
      <c r="L6201" s="113">
        <v>192000</v>
      </c>
      <c r="M6201" s="113">
        <v>0</v>
      </c>
      <c r="N6201" s="31">
        <v>156840</v>
      </c>
      <c r="O6201" s="32">
        <v>0</v>
      </c>
      <c r="P6201" s="105">
        <v>182760</v>
      </c>
      <c r="Q6201" s="105">
        <v>0</v>
      </c>
      <c r="R6201" s="31">
        <v>168810</v>
      </c>
      <c r="S6201" s="32">
        <v>0</v>
      </c>
      <c r="T6201" s="113">
        <v>151980</v>
      </c>
      <c r="U6201" s="113">
        <v>0</v>
      </c>
      <c r="V6201" s="31">
        <v>165000</v>
      </c>
      <c r="W6201" s="32">
        <v>0</v>
      </c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1710</v>
      </c>
      <c r="B6202" s="111" t="s">
        <v>941</v>
      </c>
      <c r="C6202" s="112" t="s">
        <v>1610</v>
      </c>
      <c r="D6202" s="21">
        <f t="shared" si="192"/>
        <v>0</v>
      </c>
      <c r="E6202" s="24">
        <f t="shared" si="19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1710</v>
      </c>
      <c r="B6203" s="111" t="s">
        <v>1611</v>
      </c>
      <c r="C6203" s="112" t="s">
        <v>1612</v>
      </c>
      <c r="D6203" s="21">
        <f t="shared" si="192"/>
        <v>0</v>
      </c>
      <c r="E6203" s="24">
        <f t="shared" si="19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1710</v>
      </c>
      <c r="B6204" s="111" t="s">
        <v>942</v>
      </c>
      <c r="C6204" s="112" t="s">
        <v>943</v>
      </c>
      <c r="D6204" s="21">
        <f t="shared" si="192"/>
        <v>101931.4</v>
      </c>
      <c r="E6204" s="24">
        <f t="shared" si="193"/>
        <v>0</v>
      </c>
      <c r="F6204" s="104"/>
      <c r="G6204" s="104"/>
      <c r="H6204" s="105"/>
      <c r="I6204" s="105"/>
      <c r="J6204" s="31"/>
      <c r="K6204" s="32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1710</v>
      </c>
      <c r="B6205" s="111" t="s">
        <v>944</v>
      </c>
      <c r="C6205" s="112" t="s">
        <v>945</v>
      </c>
      <c r="D6205" s="21">
        <f t="shared" si="192"/>
        <v>963897.8899999999</v>
      </c>
      <c r="E6205" s="24">
        <f t="shared" si="19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106">
        <v>101931.4</v>
      </c>
      <c r="K6205" s="107">
        <v>0</v>
      </c>
      <c r="L6205" s="113">
        <v>101756.79</v>
      </c>
      <c r="M6205" s="113">
        <v>0</v>
      </c>
      <c r="N6205" s="31">
        <v>101562</v>
      </c>
      <c r="O6205" s="32">
        <v>0</v>
      </c>
      <c r="P6205" s="105">
        <v>99774.2</v>
      </c>
      <c r="Q6205" s="105">
        <v>0</v>
      </c>
      <c r="R6205" s="31">
        <v>99774.2</v>
      </c>
      <c r="S6205" s="32">
        <v>0</v>
      </c>
      <c r="T6205" s="113">
        <v>99774.2</v>
      </c>
      <c r="U6205" s="113">
        <v>0</v>
      </c>
      <c r="V6205" s="31">
        <v>108045.8</v>
      </c>
      <c r="W6205" s="32">
        <v>0</v>
      </c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1710</v>
      </c>
      <c r="B6206" s="111" t="s">
        <v>946</v>
      </c>
      <c r="C6206" s="112" t="s">
        <v>947</v>
      </c>
      <c r="D6206" s="21">
        <f t="shared" si="192"/>
        <v>1230577.78</v>
      </c>
      <c r="E6206" s="24">
        <f t="shared" si="19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>
        <v>152897.1</v>
      </c>
      <c r="K6206" s="32">
        <v>0</v>
      </c>
      <c r="L6206" s="113">
        <v>152635.18</v>
      </c>
      <c r="M6206" s="113">
        <v>0</v>
      </c>
      <c r="N6206" s="31">
        <v>152343</v>
      </c>
      <c r="O6206" s="32">
        <v>0</v>
      </c>
      <c r="P6206" s="113">
        <v>149661.29999999999</v>
      </c>
      <c r="Q6206" s="113">
        <v>0</v>
      </c>
      <c r="R6206" s="31">
        <v>149661.29999999999</v>
      </c>
      <c r="S6206" s="32">
        <v>0</v>
      </c>
      <c r="T6206" s="113">
        <v>149661.29999999999</v>
      </c>
      <c r="U6206" s="113">
        <v>0</v>
      </c>
      <c r="V6206" s="31">
        <v>162068.70000000001</v>
      </c>
      <c r="W6206" s="32">
        <v>0</v>
      </c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1710</v>
      </c>
      <c r="B6207" s="111" t="s">
        <v>948</v>
      </c>
      <c r="C6207" s="112" t="s">
        <v>949</v>
      </c>
      <c r="D6207" s="21">
        <f t="shared" si="192"/>
        <v>102272.70000000001</v>
      </c>
      <c r="E6207" s="24">
        <f t="shared" si="19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31">
        <v>14076.6</v>
      </c>
      <c r="K6207" s="32">
        <v>0</v>
      </c>
      <c r="L6207" s="105">
        <v>14076.6</v>
      </c>
      <c r="M6207" s="105">
        <v>0</v>
      </c>
      <c r="N6207" s="106">
        <v>14076.6</v>
      </c>
      <c r="O6207" s="107">
        <v>0</v>
      </c>
      <c r="P6207" s="113">
        <v>14076.6</v>
      </c>
      <c r="Q6207" s="113">
        <v>0</v>
      </c>
      <c r="R6207" s="106">
        <v>14076.6</v>
      </c>
      <c r="S6207" s="107">
        <v>0</v>
      </c>
      <c r="T6207" s="105">
        <v>14076.6</v>
      </c>
      <c r="U6207" s="105">
        <v>0</v>
      </c>
      <c r="V6207" s="106">
        <v>1486.5</v>
      </c>
      <c r="W6207" s="107">
        <v>0</v>
      </c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1710</v>
      </c>
      <c r="B6208" s="111" t="s">
        <v>950</v>
      </c>
      <c r="C6208" s="112" t="s">
        <v>951</v>
      </c>
      <c r="D6208" s="21">
        <f t="shared" si="192"/>
        <v>39750</v>
      </c>
      <c r="E6208" s="24">
        <f t="shared" si="193"/>
        <v>0</v>
      </c>
      <c r="F6208" s="104"/>
      <c r="G6208" s="104"/>
      <c r="H6208" s="113">
        <v>1200</v>
      </c>
      <c r="I6208" s="113">
        <v>0</v>
      </c>
      <c r="J6208" s="106">
        <v>2250</v>
      </c>
      <c r="K6208" s="107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>
        <v>1500</v>
      </c>
      <c r="S6208" s="32">
        <v>0</v>
      </c>
      <c r="T6208" s="113">
        <v>1500</v>
      </c>
      <c r="U6208" s="113">
        <v>0</v>
      </c>
      <c r="V6208" s="31">
        <v>750</v>
      </c>
      <c r="W6208" s="32">
        <v>0</v>
      </c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1710</v>
      </c>
      <c r="B6209" s="111" t="s">
        <v>952</v>
      </c>
      <c r="C6209" s="112" t="s">
        <v>953</v>
      </c>
      <c r="D6209" s="21">
        <f t="shared" si="192"/>
        <v>445388</v>
      </c>
      <c r="E6209" s="24">
        <f t="shared" si="19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>
        <v>33600</v>
      </c>
      <c r="K6209" s="32">
        <v>0</v>
      </c>
      <c r="L6209" s="113">
        <v>84804</v>
      </c>
      <c r="M6209" s="113">
        <v>0</v>
      </c>
      <c r="N6209" s="31">
        <v>50875</v>
      </c>
      <c r="O6209" s="32">
        <v>0</v>
      </c>
      <c r="P6209" s="113">
        <v>49845</v>
      </c>
      <c r="Q6209" s="113">
        <v>0</v>
      </c>
      <c r="R6209" s="31">
        <v>52560</v>
      </c>
      <c r="S6209" s="32">
        <v>0</v>
      </c>
      <c r="T6209" s="113">
        <v>81977</v>
      </c>
      <c r="U6209" s="113">
        <v>0</v>
      </c>
      <c r="V6209" s="31">
        <v>82701</v>
      </c>
      <c r="W6209" s="32">
        <v>0</v>
      </c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1710</v>
      </c>
      <c r="B6210" s="111" t="s">
        <v>954</v>
      </c>
      <c r="C6210" s="112" t="s">
        <v>955</v>
      </c>
      <c r="D6210" s="21">
        <f t="shared" si="192"/>
        <v>14679.2</v>
      </c>
      <c r="E6210" s="24">
        <f t="shared" si="19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1710</v>
      </c>
      <c r="B6211" s="111" t="s">
        <v>956</v>
      </c>
      <c r="C6211" s="112" t="s">
        <v>1613</v>
      </c>
      <c r="D6211" s="21">
        <f t="shared" ref="D6211:D6274" si="194">F6211+H6211+J6212+L6211+N6211+P6211+R6211+T6211+V6211+X6211+Z6211+AB6211</f>
        <v>401631.19999999995</v>
      </c>
      <c r="E6211" s="24">
        <f t="shared" ref="E6211:E6274" si="195">G6211+I6211+K6212+M6211+O6211+Q6211+S6211+U6211+W6211+Y6211+AA6211+AC6211</f>
        <v>0</v>
      </c>
      <c r="F6211" s="104"/>
      <c r="G6211" s="104"/>
      <c r="H6211" s="113">
        <v>7339.6</v>
      </c>
      <c r="I6211" s="113">
        <v>0</v>
      </c>
      <c r="J6211" s="31">
        <v>14679.2</v>
      </c>
      <c r="K6211" s="32">
        <v>0</v>
      </c>
      <c r="L6211" s="113">
        <v>0</v>
      </c>
      <c r="M6211" s="113">
        <v>0</v>
      </c>
      <c r="N6211" s="31">
        <v>14452.6</v>
      </c>
      <c r="O6211" s="32">
        <v>0</v>
      </c>
      <c r="P6211" s="113">
        <v>7113</v>
      </c>
      <c r="Q6211" s="113">
        <v>0</v>
      </c>
      <c r="R6211" s="31">
        <v>7113</v>
      </c>
      <c r="S6211" s="32">
        <v>0</v>
      </c>
      <c r="T6211" s="113">
        <v>0</v>
      </c>
      <c r="U6211" s="113">
        <v>0</v>
      </c>
      <c r="V6211" s="31">
        <v>7113</v>
      </c>
      <c r="W6211" s="32">
        <v>0</v>
      </c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1710</v>
      </c>
      <c r="B6212" s="111" t="s">
        <v>957</v>
      </c>
      <c r="C6212" s="112" t="s">
        <v>1684</v>
      </c>
      <c r="D6212" s="21">
        <f t="shared" si="194"/>
        <v>377500</v>
      </c>
      <c r="E6212" s="24">
        <f t="shared" si="195"/>
        <v>0</v>
      </c>
      <c r="F6212" s="104"/>
      <c r="G6212" s="104"/>
      <c r="H6212" s="113">
        <v>3000</v>
      </c>
      <c r="I6212" s="113">
        <v>0</v>
      </c>
      <c r="J6212" s="31">
        <v>358500</v>
      </c>
      <c r="K6212" s="32">
        <v>0</v>
      </c>
      <c r="L6212" s="113">
        <v>1500</v>
      </c>
      <c r="M6212" s="113">
        <v>0</v>
      </c>
      <c r="N6212" s="31">
        <v>1500</v>
      </c>
      <c r="O6212" s="32">
        <v>0</v>
      </c>
      <c r="P6212" s="113">
        <v>1500</v>
      </c>
      <c r="Q6212" s="113">
        <v>0</v>
      </c>
      <c r="R6212" s="31">
        <v>1500</v>
      </c>
      <c r="S6212" s="32">
        <v>0</v>
      </c>
      <c r="T6212" s="113">
        <v>357000</v>
      </c>
      <c r="U6212" s="113">
        <v>0</v>
      </c>
      <c r="V6212" s="31">
        <v>1500</v>
      </c>
      <c r="W6212" s="32">
        <v>0</v>
      </c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1710</v>
      </c>
      <c r="B6213" s="111" t="s">
        <v>958</v>
      </c>
      <c r="C6213" s="112" t="s">
        <v>1685</v>
      </c>
      <c r="D6213" s="21">
        <f t="shared" si="194"/>
        <v>90450</v>
      </c>
      <c r="E6213" s="24">
        <f t="shared" si="195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>
        <v>10000</v>
      </c>
      <c r="K6213" s="32">
        <v>0</v>
      </c>
      <c r="L6213" s="113">
        <v>10000</v>
      </c>
      <c r="M6213" s="113">
        <v>0</v>
      </c>
      <c r="N6213" s="31">
        <v>13000</v>
      </c>
      <c r="O6213" s="32">
        <v>0</v>
      </c>
      <c r="P6213" s="113">
        <v>13000</v>
      </c>
      <c r="Q6213" s="113">
        <v>0</v>
      </c>
      <c r="R6213" s="31">
        <v>13000</v>
      </c>
      <c r="S6213" s="32">
        <v>0</v>
      </c>
      <c r="T6213" s="113">
        <v>13000</v>
      </c>
      <c r="U6213" s="113">
        <v>0</v>
      </c>
      <c r="V6213" s="31">
        <v>13000</v>
      </c>
      <c r="W6213" s="32">
        <v>0</v>
      </c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1710</v>
      </c>
      <c r="B6214" s="111" t="s">
        <v>959</v>
      </c>
      <c r="C6214" s="112" t="s">
        <v>960</v>
      </c>
      <c r="D6214" s="21">
        <f t="shared" si="194"/>
        <v>0</v>
      </c>
      <c r="E6214" s="24">
        <f t="shared" si="195"/>
        <v>0</v>
      </c>
      <c r="F6214" s="104"/>
      <c r="G6214" s="104"/>
      <c r="H6214" s="105"/>
      <c r="I6214" s="105"/>
      <c r="J6214" s="31"/>
      <c r="K6214" s="32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1710</v>
      </c>
      <c r="B6215" s="111" t="s">
        <v>961</v>
      </c>
      <c r="C6215" s="112" t="s">
        <v>962</v>
      </c>
      <c r="D6215" s="21">
        <f t="shared" si="194"/>
        <v>0</v>
      </c>
      <c r="E6215" s="24">
        <f t="shared" si="195"/>
        <v>0</v>
      </c>
      <c r="F6215" s="104"/>
      <c r="G6215" s="104"/>
      <c r="H6215" s="113"/>
      <c r="I6215" s="113"/>
      <c r="J6215" s="106"/>
      <c r="K6215" s="107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1710</v>
      </c>
      <c r="B6216" s="111" t="s">
        <v>963</v>
      </c>
      <c r="C6216" s="112" t="s">
        <v>1686</v>
      </c>
      <c r="D6216" s="21">
        <f t="shared" si="194"/>
        <v>2684800</v>
      </c>
      <c r="E6216" s="24">
        <f t="shared" si="195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>
        <v>1194425</v>
      </c>
      <c r="O6216" s="32">
        <v>0</v>
      </c>
      <c r="P6216" s="113">
        <v>0</v>
      </c>
      <c r="Q6216" s="113">
        <v>0</v>
      </c>
      <c r="R6216" s="31">
        <v>0</v>
      </c>
      <c r="S6216" s="32">
        <v>0</v>
      </c>
      <c r="T6216" s="113">
        <v>1490375</v>
      </c>
      <c r="U6216" s="113">
        <v>0</v>
      </c>
      <c r="V6216" s="31">
        <v>0</v>
      </c>
      <c r="W6216" s="32">
        <v>0</v>
      </c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1710</v>
      </c>
      <c r="B6217" s="111" t="s">
        <v>964</v>
      </c>
      <c r="C6217" s="112" t="s">
        <v>1687</v>
      </c>
      <c r="D6217" s="21">
        <f t="shared" si="194"/>
        <v>0</v>
      </c>
      <c r="E6217" s="24">
        <f t="shared" si="195"/>
        <v>0</v>
      </c>
      <c r="F6217" s="104"/>
      <c r="G6217" s="104"/>
      <c r="H6217" s="105"/>
      <c r="I6217" s="105"/>
      <c r="J6217" s="31"/>
      <c r="K6217" s="32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1710</v>
      </c>
      <c r="B6218" s="111" t="s">
        <v>965</v>
      </c>
      <c r="C6218" s="112" t="s">
        <v>966</v>
      </c>
      <c r="D6218" s="21">
        <f t="shared" si="194"/>
        <v>0</v>
      </c>
      <c r="E6218" s="24">
        <f t="shared" si="195"/>
        <v>0</v>
      </c>
      <c r="F6218" s="104"/>
      <c r="G6218" s="104"/>
      <c r="H6218" s="113"/>
      <c r="I6218" s="113"/>
      <c r="J6218" s="106"/>
      <c r="K6218" s="107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1710</v>
      </c>
      <c r="B6219" s="111" t="s">
        <v>967</v>
      </c>
      <c r="C6219" s="112" t="s">
        <v>968</v>
      </c>
      <c r="D6219" s="21">
        <f t="shared" si="194"/>
        <v>1223700</v>
      </c>
      <c r="E6219" s="24">
        <f t="shared" si="195"/>
        <v>27000</v>
      </c>
      <c r="F6219" s="104"/>
      <c r="G6219" s="104"/>
      <c r="H6219" s="105"/>
      <c r="I6219" s="105"/>
      <c r="J6219" s="31"/>
      <c r="K6219" s="32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1710</v>
      </c>
      <c r="B6220" s="111" t="s">
        <v>969</v>
      </c>
      <c r="C6220" s="112" t="s">
        <v>970</v>
      </c>
      <c r="D6220" s="21">
        <f t="shared" si="194"/>
        <v>9737949.879999999</v>
      </c>
      <c r="E6220" s="24">
        <f t="shared" si="195"/>
        <v>2700800</v>
      </c>
      <c r="F6220" s="104">
        <v>1218800</v>
      </c>
      <c r="G6220" s="104">
        <v>0</v>
      </c>
      <c r="H6220" s="113">
        <v>1223500</v>
      </c>
      <c r="I6220" s="113">
        <v>0</v>
      </c>
      <c r="J6220" s="106">
        <v>1223700</v>
      </c>
      <c r="K6220" s="107">
        <v>27000</v>
      </c>
      <c r="L6220" s="113">
        <v>1212400</v>
      </c>
      <c r="M6220" s="113">
        <v>0</v>
      </c>
      <c r="N6220" s="31">
        <v>1206649.8799999999</v>
      </c>
      <c r="O6220" s="32">
        <v>1200425</v>
      </c>
      <c r="P6220" s="105">
        <v>1211500</v>
      </c>
      <c r="Q6220" s="105">
        <v>0</v>
      </c>
      <c r="R6220" s="31">
        <v>1213300</v>
      </c>
      <c r="S6220" s="32">
        <v>0</v>
      </c>
      <c r="T6220" s="113">
        <v>1193800</v>
      </c>
      <c r="U6220" s="113">
        <v>1490375</v>
      </c>
      <c r="V6220" s="31">
        <v>1258000</v>
      </c>
      <c r="W6220" s="32">
        <v>10000</v>
      </c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1710</v>
      </c>
      <c r="B6221" s="111" t="s">
        <v>971</v>
      </c>
      <c r="C6221" s="112" t="s">
        <v>972</v>
      </c>
      <c r="D6221" s="21">
        <f t="shared" si="194"/>
        <v>0</v>
      </c>
      <c r="E6221" s="24">
        <f t="shared" si="195"/>
        <v>0</v>
      </c>
      <c r="F6221" s="104"/>
      <c r="G6221" s="104"/>
      <c r="H6221" s="105"/>
      <c r="I6221" s="105"/>
      <c r="J6221" s="31"/>
      <c r="K6221" s="32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1710</v>
      </c>
      <c r="B6222" s="111" t="s">
        <v>973</v>
      </c>
      <c r="C6222" s="112" t="s">
        <v>974</v>
      </c>
      <c r="D6222" s="21">
        <f t="shared" si="194"/>
        <v>0</v>
      </c>
      <c r="E6222" s="24">
        <f t="shared" si="195"/>
        <v>0</v>
      </c>
      <c r="F6222" s="104"/>
      <c r="G6222" s="104"/>
      <c r="H6222" s="113"/>
      <c r="I6222" s="113"/>
      <c r="J6222" s="106"/>
      <c r="K6222" s="107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1710</v>
      </c>
      <c r="B6223" s="111" t="s">
        <v>975</v>
      </c>
      <c r="C6223" s="112" t="s">
        <v>1614</v>
      </c>
      <c r="D6223" s="21">
        <f t="shared" si="194"/>
        <v>0</v>
      </c>
      <c r="E6223" s="24">
        <f t="shared" si="195"/>
        <v>0</v>
      </c>
      <c r="F6223" s="104"/>
      <c r="G6223" s="104"/>
      <c r="H6223" s="105"/>
      <c r="I6223" s="105"/>
      <c r="J6223" s="31"/>
      <c r="K6223" s="32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1710</v>
      </c>
      <c r="B6224" s="111" t="s">
        <v>976</v>
      </c>
      <c r="C6224" s="112" t="s">
        <v>1615</v>
      </c>
      <c r="D6224" s="21">
        <f t="shared" si="194"/>
        <v>46545</v>
      </c>
      <c r="E6224" s="24">
        <f t="shared" si="195"/>
        <v>0</v>
      </c>
      <c r="F6224" s="104"/>
      <c r="G6224" s="104"/>
      <c r="H6224" s="105"/>
      <c r="I6224" s="105"/>
      <c r="J6224" s="106"/>
      <c r="K6224" s="107"/>
      <c r="L6224" s="105">
        <v>44000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>
        <v>0</v>
      </c>
      <c r="S6224" s="107">
        <v>0</v>
      </c>
      <c r="T6224" s="105">
        <v>2545</v>
      </c>
      <c r="U6224" s="105">
        <v>0</v>
      </c>
      <c r="V6224" s="106">
        <v>0</v>
      </c>
      <c r="W6224" s="107">
        <v>0</v>
      </c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1710</v>
      </c>
      <c r="B6225" s="111" t="s">
        <v>977</v>
      </c>
      <c r="C6225" s="112" t="s">
        <v>978</v>
      </c>
      <c r="D6225" s="21">
        <f t="shared" si="194"/>
        <v>680</v>
      </c>
      <c r="E6225" s="24">
        <f t="shared" si="195"/>
        <v>0</v>
      </c>
      <c r="F6225" s="104"/>
      <c r="G6225" s="104"/>
      <c r="H6225" s="113"/>
      <c r="I6225" s="113"/>
      <c r="J6225" s="106"/>
      <c r="K6225" s="107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1710</v>
      </c>
      <c r="B6226" s="111" t="s">
        <v>979</v>
      </c>
      <c r="C6226" s="112" t="s">
        <v>980</v>
      </c>
      <c r="D6226" s="21">
        <f t="shared" si="194"/>
        <v>83017.33</v>
      </c>
      <c r="E6226" s="24">
        <f t="shared" si="195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31">
        <v>680</v>
      </c>
      <c r="K6226" s="32">
        <v>0</v>
      </c>
      <c r="L6226" s="105">
        <v>73622.33</v>
      </c>
      <c r="M6226" s="105">
        <v>0</v>
      </c>
      <c r="N6226" s="106">
        <v>1607</v>
      </c>
      <c r="O6226" s="107">
        <v>0</v>
      </c>
      <c r="P6226" s="113">
        <v>1607</v>
      </c>
      <c r="Q6226" s="113">
        <v>0</v>
      </c>
      <c r="R6226" s="106">
        <v>1607</v>
      </c>
      <c r="S6226" s="107">
        <v>0</v>
      </c>
      <c r="T6226" s="105">
        <v>1607</v>
      </c>
      <c r="U6226" s="105">
        <v>0</v>
      </c>
      <c r="V6226" s="106">
        <v>1607</v>
      </c>
      <c r="W6226" s="107">
        <v>0</v>
      </c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1710</v>
      </c>
      <c r="B6227" s="111" t="s">
        <v>981</v>
      </c>
      <c r="C6227" s="112" t="s">
        <v>982</v>
      </c>
      <c r="D6227" s="21">
        <f t="shared" si="194"/>
        <v>81557.5</v>
      </c>
      <c r="E6227" s="24">
        <f t="shared" si="195"/>
        <v>0</v>
      </c>
      <c r="F6227" s="104"/>
      <c r="G6227" s="104"/>
      <c r="H6227" s="105"/>
      <c r="I6227" s="105"/>
      <c r="J6227" s="106"/>
      <c r="K6227" s="107"/>
      <c r="L6227" s="105">
        <v>47635.5</v>
      </c>
      <c r="M6227" s="105">
        <v>0</v>
      </c>
      <c r="N6227" s="106">
        <v>0</v>
      </c>
      <c r="O6227" s="107">
        <v>0</v>
      </c>
      <c r="P6227" s="105">
        <v>0</v>
      </c>
      <c r="Q6227" s="105">
        <v>0</v>
      </c>
      <c r="R6227" s="106">
        <v>33922</v>
      </c>
      <c r="S6227" s="107">
        <v>0</v>
      </c>
      <c r="T6227" s="105">
        <v>0</v>
      </c>
      <c r="U6227" s="105">
        <v>0</v>
      </c>
      <c r="V6227" s="106">
        <v>0</v>
      </c>
      <c r="W6227" s="107">
        <v>0</v>
      </c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1710</v>
      </c>
      <c r="B6228" s="111" t="s">
        <v>983</v>
      </c>
      <c r="C6228" s="112" t="s">
        <v>1616</v>
      </c>
      <c r="D6228" s="21">
        <f t="shared" si="194"/>
        <v>2654</v>
      </c>
      <c r="E6228" s="24">
        <f t="shared" si="195"/>
        <v>0</v>
      </c>
      <c r="F6228" s="104"/>
      <c r="G6228" s="104"/>
      <c r="H6228" s="105"/>
      <c r="I6228" s="105"/>
      <c r="J6228" s="106"/>
      <c r="K6228" s="107"/>
      <c r="L6228" s="105">
        <v>2654</v>
      </c>
      <c r="M6228" s="105">
        <v>0</v>
      </c>
      <c r="N6228" s="106">
        <v>0</v>
      </c>
      <c r="O6228" s="107">
        <v>0</v>
      </c>
      <c r="P6228" s="105">
        <v>0</v>
      </c>
      <c r="Q6228" s="105">
        <v>0</v>
      </c>
      <c r="R6228" s="106">
        <v>0</v>
      </c>
      <c r="S6228" s="107">
        <v>0</v>
      </c>
      <c r="T6228" s="105">
        <v>0</v>
      </c>
      <c r="U6228" s="105">
        <v>0</v>
      </c>
      <c r="V6228" s="106">
        <v>0</v>
      </c>
      <c r="W6228" s="107">
        <v>0</v>
      </c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1710</v>
      </c>
      <c r="B6229" s="111" t="s">
        <v>984</v>
      </c>
      <c r="C6229" s="112" t="s">
        <v>1617</v>
      </c>
      <c r="D6229" s="21">
        <f t="shared" si="194"/>
        <v>0</v>
      </c>
      <c r="E6229" s="24">
        <f t="shared" si="195"/>
        <v>0</v>
      </c>
      <c r="F6229" s="104"/>
      <c r="G6229" s="104"/>
      <c r="H6229" s="113"/>
      <c r="I6229" s="113"/>
      <c r="J6229" s="106"/>
      <c r="K6229" s="107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1710</v>
      </c>
      <c r="B6230" s="111" t="s">
        <v>985</v>
      </c>
      <c r="C6230" s="112" t="s">
        <v>1618</v>
      </c>
      <c r="D6230" s="21">
        <f t="shared" si="194"/>
        <v>0</v>
      </c>
      <c r="E6230" s="24">
        <f t="shared" si="195"/>
        <v>0</v>
      </c>
      <c r="F6230" s="104"/>
      <c r="G6230" s="104"/>
      <c r="H6230" s="105"/>
      <c r="I6230" s="105"/>
      <c r="J6230" s="31"/>
      <c r="K6230" s="32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1710</v>
      </c>
      <c r="B6231" s="111" t="s">
        <v>986</v>
      </c>
      <c r="C6231" s="112" t="s">
        <v>1619</v>
      </c>
      <c r="D6231" s="21">
        <f t="shared" si="194"/>
        <v>0</v>
      </c>
      <c r="E6231" s="24">
        <f t="shared" si="195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1710</v>
      </c>
      <c r="B6232" s="111" t="s">
        <v>987</v>
      </c>
      <c r="C6232" s="112" t="s">
        <v>988</v>
      </c>
      <c r="D6232" s="21">
        <f t="shared" si="194"/>
        <v>0</v>
      </c>
      <c r="E6232" s="24">
        <f t="shared" si="195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1710</v>
      </c>
      <c r="B6233" s="111" t="s">
        <v>989</v>
      </c>
      <c r="C6233" s="112" t="s">
        <v>990</v>
      </c>
      <c r="D6233" s="21">
        <f t="shared" si="194"/>
        <v>0</v>
      </c>
      <c r="E6233" s="24">
        <f t="shared" si="195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1710</v>
      </c>
      <c r="B6234" s="111" t="s">
        <v>991</v>
      </c>
      <c r="C6234" s="112" t="s">
        <v>992</v>
      </c>
      <c r="D6234" s="21">
        <f t="shared" si="194"/>
        <v>0</v>
      </c>
      <c r="E6234" s="24">
        <f t="shared" si="195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1710</v>
      </c>
      <c r="B6235" s="111" t="s">
        <v>993</v>
      </c>
      <c r="C6235" s="112" t="s">
        <v>994</v>
      </c>
      <c r="D6235" s="21">
        <f t="shared" si="194"/>
        <v>0</v>
      </c>
      <c r="E6235" s="24">
        <f t="shared" si="195"/>
        <v>0</v>
      </c>
      <c r="F6235" s="104"/>
      <c r="G6235" s="104"/>
      <c r="H6235" s="113"/>
      <c r="I6235" s="113"/>
      <c r="J6235" s="106"/>
      <c r="K6235" s="107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1710</v>
      </c>
      <c r="B6236" s="111" t="s">
        <v>995</v>
      </c>
      <c r="C6236" s="112" t="s">
        <v>982</v>
      </c>
      <c r="D6236" s="21">
        <f t="shared" si="194"/>
        <v>0</v>
      </c>
      <c r="E6236" s="24">
        <f t="shared" si="195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1710</v>
      </c>
      <c r="B6237" s="111" t="s">
        <v>996</v>
      </c>
      <c r="C6237" s="112" t="s">
        <v>1688</v>
      </c>
      <c r="D6237" s="21">
        <f t="shared" si="194"/>
        <v>0</v>
      </c>
      <c r="E6237" s="24">
        <f t="shared" si="195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1710</v>
      </c>
      <c r="B6238" s="111" t="s">
        <v>997</v>
      </c>
      <c r="C6238" s="112" t="s">
        <v>1689</v>
      </c>
      <c r="D6238" s="21">
        <f t="shared" si="194"/>
        <v>0</v>
      </c>
      <c r="E6238" s="24">
        <f t="shared" si="195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1710</v>
      </c>
      <c r="B6239" s="111" t="s">
        <v>998</v>
      </c>
      <c r="C6239" s="112" t="s">
        <v>1690</v>
      </c>
      <c r="D6239" s="21">
        <f t="shared" si="194"/>
        <v>0</v>
      </c>
      <c r="E6239" s="24">
        <f t="shared" si="195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1710</v>
      </c>
      <c r="B6240" s="111" t="s">
        <v>999</v>
      </c>
      <c r="C6240" s="112" t="s">
        <v>1691</v>
      </c>
      <c r="D6240" s="21">
        <f t="shared" si="194"/>
        <v>0</v>
      </c>
      <c r="E6240" s="24">
        <f t="shared" si="195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1710</v>
      </c>
      <c r="B6241" s="111" t="s">
        <v>1000</v>
      </c>
      <c r="C6241" s="112" t="s">
        <v>1620</v>
      </c>
      <c r="D6241" s="21">
        <f t="shared" si="194"/>
        <v>0</v>
      </c>
      <c r="E6241" s="24">
        <f t="shared" si="195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1710</v>
      </c>
      <c r="B6242" s="111" t="s">
        <v>1001</v>
      </c>
      <c r="C6242" s="112" t="s">
        <v>1002</v>
      </c>
      <c r="D6242" s="21">
        <f t="shared" si="194"/>
        <v>103887</v>
      </c>
      <c r="E6242" s="24">
        <f t="shared" si="195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>
        <v>50000</v>
      </c>
      <c r="Q6242" s="113">
        <v>0</v>
      </c>
      <c r="R6242" s="31">
        <v>0</v>
      </c>
      <c r="S6242" s="32">
        <v>0</v>
      </c>
      <c r="T6242" s="113">
        <v>0</v>
      </c>
      <c r="U6242" s="113">
        <v>0</v>
      </c>
      <c r="V6242" s="31">
        <v>0</v>
      </c>
      <c r="W6242" s="32">
        <v>0</v>
      </c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1710</v>
      </c>
      <c r="B6243" s="111" t="s">
        <v>1003</v>
      </c>
      <c r="C6243" s="112" t="s">
        <v>1621</v>
      </c>
      <c r="D6243" s="21">
        <f t="shared" si="194"/>
        <v>308539.81</v>
      </c>
      <c r="E6243" s="24">
        <f t="shared" si="195"/>
        <v>47</v>
      </c>
      <c r="F6243" s="104">
        <v>49306</v>
      </c>
      <c r="G6243" s="104">
        <v>0</v>
      </c>
      <c r="H6243" s="113">
        <v>64998</v>
      </c>
      <c r="I6243" s="113">
        <v>0</v>
      </c>
      <c r="J6243" s="31">
        <v>53887</v>
      </c>
      <c r="K6243" s="32">
        <v>0</v>
      </c>
      <c r="L6243" s="113">
        <v>20003.43</v>
      </c>
      <c r="M6243" s="113">
        <v>0</v>
      </c>
      <c r="N6243" s="31">
        <v>69884.38</v>
      </c>
      <c r="O6243" s="32">
        <v>0</v>
      </c>
      <c r="P6243" s="113">
        <v>68118</v>
      </c>
      <c r="Q6243" s="113">
        <v>0</v>
      </c>
      <c r="R6243" s="31">
        <v>1240</v>
      </c>
      <c r="S6243" s="32">
        <v>0</v>
      </c>
      <c r="T6243" s="113">
        <v>21200</v>
      </c>
      <c r="U6243" s="113">
        <v>0</v>
      </c>
      <c r="V6243" s="31">
        <v>13790</v>
      </c>
      <c r="W6243" s="32">
        <v>47</v>
      </c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1710</v>
      </c>
      <c r="B6244" s="111" t="s">
        <v>1004</v>
      </c>
      <c r="C6244" s="112" t="s">
        <v>1622</v>
      </c>
      <c r="D6244" s="21">
        <f t="shared" si="194"/>
        <v>0</v>
      </c>
      <c r="E6244" s="24">
        <f t="shared" si="195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1710</v>
      </c>
      <c r="B6245" s="111" t="s">
        <v>1005</v>
      </c>
      <c r="C6245" s="112" t="s">
        <v>1623</v>
      </c>
      <c r="D6245" s="21">
        <f t="shared" si="194"/>
        <v>0</v>
      </c>
      <c r="E6245" s="24">
        <f t="shared" si="195"/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1710</v>
      </c>
      <c r="B6246" s="111" t="s">
        <v>1006</v>
      </c>
      <c r="C6246" s="112" t="s">
        <v>1007</v>
      </c>
      <c r="D6246" s="21">
        <f t="shared" si="194"/>
        <v>0</v>
      </c>
      <c r="E6246" s="24">
        <f t="shared" si="19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1710</v>
      </c>
      <c r="B6247" s="111" t="s">
        <v>1008</v>
      </c>
      <c r="C6247" s="112" t="s">
        <v>1009</v>
      </c>
      <c r="D6247" s="21">
        <f t="shared" si="194"/>
        <v>0</v>
      </c>
      <c r="E6247" s="24">
        <f t="shared" si="19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1710</v>
      </c>
      <c r="B6248" s="111" t="s">
        <v>1010</v>
      </c>
      <c r="C6248" s="112" t="s">
        <v>1011</v>
      </c>
      <c r="D6248" s="21">
        <f t="shared" si="194"/>
        <v>0</v>
      </c>
      <c r="E6248" s="24">
        <f t="shared" si="19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1710</v>
      </c>
      <c r="B6249" s="111" t="s">
        <v>1012</v>
      </c>
      <c r="C6249" s="112" t="s">
        <v>1013</v>
      </c>
      <c r="D6249" s="21">
        <f t="shared" si="194"/>
        <v>0</v>
      </c>
      <c r="E6249" s="24">
        <f t="shared" si="19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1710</v>
      </c>
      <c r="B6250" s="111" t="s">
        <v>1014</v>
      </c>
      <c r="C6250" s="112" t="s">
        <v>1015</v>
      </c>
      <c r="D6250" s="21">
        <f t="shared" si="194"/>
        <v>0</v>
      </c>
      <c r="E6250" s="24">
        <f t="shared" si="19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1710</v>
      </c>
      <c r="B6251" s="111" t="s">
        <v>1016</v>
      </c>
      <c r="C6251" s="112" t="s">
        <v>1017</v>
      </c>
      <c r="D6251" s="21">
        <f t="shared" si="194"/>
        <v>405584.8</v>
      </c>
      <c r="E6251" s="24">
        <f t="shared" si="19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1710</v>
      </c>
      <c r="B6252" s="111" t="s">
        <v>1018</v>
      </c>
      <c r="C6252" s="112" t="s">
        <v>1019</v>
      </c>
      <c r="D6252" s="21">
        <f t="shared" si="194"/>
        <v>1869531.5</v>
      </c>
      <c r="E6252" s="24">
        <f t="shared" si="195"/>
        <v>0</v>
      </c>
      <c r="F6252" s="104">
        <v>180552</v>
      </c>
      <c r="G6252" s="104">
        <v>0</v>
      </c>
      <c r="H6252" s="113">
        <v>360053</v>
      </c>
      <c r="I6252" s="113">
        <v>0</v>
      </c>
      <c r="J6252" s="31">
        <v>405584.8</v>
      </c>
      <c r="K6252" s="32">
        <v>0</v>
      </c>
      <c r="L6252" s="113">
        <v>365065.2</v>
      </c>
      <c r="M6252" s="113">
        <v>0</v>
      </c>
      <c r="N6252" s="31">
        <v>161904</v>
      </c>
      <c r="O6252" s="32">
        <v>0</v>
      </c>
      <c r="P6252" s="113">
        <v>153754.5</v>
      </c>
      <c r="Q6252" s="113">
        <v>0</v>
      </c>
      <c r="R6252" s="31">
        <v>227082.5</v>
      </c>
      <c r="S6252" s="32">
        <v>0</v>
      </c>
      <c r="T6252" s="113">
        <v>165426</v>
      </c>
      <c r="U6252" s="113">
        <v>0</v>
      </c>
      <c r="V6252" s="31">
        <v>246094.3</v>
      </c>
      <c r="W6252" s="32">
        <v>0</v>
      </c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1710</v>
      </c>
      <c r="B6253" s="111" t="s">
        <v>1020</v>
      </c>
      <c r="C6253" s="112" t="s">
        <v>1021</v>
      </c>
      <c r="D6253" s="21">
        <f t="shared" si="194"/>
        <v>69240</v>
      </c>
      <c r="E6253" s="24">
        <f t="shared" si="195"/>
        <v>0</v>
      </c>
      <c r="F6253" s="104"/>
      <c r="G6253" s="104"/>
      <c r="H6253" s="113">
        <v>39180</v>
      </c>
      <c r="I6253" s="113">
        <v>0</v>
      </c>
      <c r="J6253" s="31">
        <v>9600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>
        <v>180</v>
      </c>
      <c r="S6253" s="32">
        <v>0</v>
      </c>
      <c r="T6253" s="113">
        <v>125</v>
      </c>
      <c r="U6253" s="113">
        <v>0</v>
      </c>
      <c r="V6253" s="31">
        <v>0</v>
      </c>
      <c r="W6253" s="32">
        <v>0</v>
      </c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1710</v>
      </c>
      <c r="B6254" s="111" t="s">
        <v>1022</v>
      </c>
      <c r="C6254" s="112" t="s">
        <v>1023</v>
      </c>
      <c r="D6254" s="21">
        <f t="shared" si="194"/>
        <v>279910</v>
      </c>
      <c r="E6254" s="24">
        <f t="shared" si="195"/>
        <v>10760</v>
      </c>
      <c r="F6254" s="104">
        <v>12590</v>
      </c>
      <c r="G6254" s="104">
        <v>0</v>
      </c>
      <c r="H6254" s="105">
        <v>41815</v>
      </c>
      <c r="I6254" s="105">
        <v>0</v>
      </c>
      <c r="J6254" s="31">
        <v>29755</v>
      </c>
      <c r="K6254" s="32">
        <v>0</v>
      </c>
      <c r="L6254" s="105">
        <v>29620</v>
      </c>
      <c r="M6254" s="105">
        <v>0</v>
      </c>
      <c r="N6254" s="106">
        <v>4050</v>
      </c>
      <c r="O6254" s="107">
        <v>0</v>
      </c>
      <c r="P6254" s="113">
        <v>17900</v>
      </c>
      <c r="Q6254" s="113">
        <v>0</v>
      </c>
      <c r="R6254" s="106">
        <v>86755</v>
      </c>
      <c r="S6254" s="107">
        <v>10760</v>
      </c>
      <c r="T6254" s="105">
        <v>19320</v>
      </c>
      <c r="U6254" s="105">
        <v>0</v>
      </c>
      <c r="V6254" s="106">
        <v>67860</v>
      </c>
      <c r="W6254" s="107">
        <v>0</v>
      </c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1710</v>
      </c>
      <c r="B6255" s="111" t="s">
        <v>1024</v>
      </c>
      <c r="C6255" s="112" t="s">
        <v>1025</v>
      </c>
      <c r="D6255" s="21">
        <f t="shared" si="194"/>
        <v>93340</v>
      </c>
      <c r="E6255" s="24">
        <f t="shared" si="19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0</v>
      </c>
      <c r="O6255" s="107">
        <v>0</v>
      </c>
      <c r="P6255" s="105">
        <v>0</v>
      </c>
      <c r="Q6255" s="105">
        <v>0</v>
      </c>
      <c r="R6255" s="106">
        <v>0</v>
      </c>
      <c r="S6255" s="107">
        <v>0</v>
      </c>
      <c r="T6255" s="105">
        <v>0</v>
      </c>
      <c r="U6255" s="105">
        <v>0</v>
      </c>
      <c r="V6255" s="106">
        <v>0</v>
      </c>
      <c r="W6255" s="107">
        <v>0</v>
      </c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1710</v>
      </c>
      <c r="B6256" s="111" t="s">
        <v>1026</v>
      </c>
      <c r="C6256" s="112" t="s">
        <v>1027</v>
      </c>
      <c r="D6256" s="21">
        <f t="shared" si="194"/>
        <v>994194</v>
      </c>
      <c r="E6256" s="24">
        <f t="shared" si="195"/>
        <v>0</v>
      </c>
      <c r="F6256" s="104"/>
      <c r="G6256" s="104"/>
      <c r="H6256" s="105">
        <v>38400</v>
      </c>
      <c r="I6256" s="105">
        <v>0</v>
      </c>
      <c r="J6256" s="106">
        <v>85240</v>
      </c>
      <c r="K6256" s="107">
        <v>0</v>
      </c>
      <c r="L6256" s="105">
        <v>96165</v>
      </c>
      <c r="M6256" s="105">
        <v>0</v>
      </c>
      <c r="N6256" s="106">
        <v>36350</v>
      </c>
      <c r="O6256" s="107">
        <v>0</v>
      </c>
      <c r="P6256" s="105">
        <v>104595</v>
      </c>
      <c r="Q6256" s="105">
        <v>0</v>
      </c>
      <c r="R6256" s="106">
        <v>114921</v>
      </c>
      <c r="S6256" s="107">
        <v>0</v>
      </c>
      <c r="T6256" s="105">
        <v>119220</v>
      </c>
      <c r="U6256" s="105">
        <v>0</v>
      </c>
      <c r="V6256" s="106">
        <v>78860</v>
      </c>
      <c r="W6256" s="107">
        <v>0</v>
      </c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1710</v>
      </c>
      <c r="B6257" s="111" t="s">
        <v>1028</v>
      </c>
      <c r="C6257" s="112" t="s">
        <v>1029</v>
      </c>
      <c r="D6257" s="21">
        <f t="shared" si="194"/>
        <v>2747929.97</v>
      </c>
      <c r="E6257" s="24">
        <f t="shared" si="195"/>
        <v>0</v>
      </c>
      <c r="F6257" s="104">
        <v>242423.5</v>
      </c>
      <c r="G6257" s="104">
        <v>0</v>
      </c>
      <c r="H6257" s="113">
        <v>490244.2</v>
      </c>
      <c r="I6257" s="113">
        <v>0</v>
      </c>
      <c r="J6257" s="106">
        <v>405683</v>
      </c>
      <c r="K6257" s="107">
        <v>0</v>
      </c>
      <c r="L6257" s="113">
        <v>278490.02</v>
      </c>
      <c r="M6257" s="113">
        <v>0</v>
      </c>
      <c r="N6257" s="31">
        <v>278410.48</v>
      </c>
      <c r="O6257" s="32">
        <v>0</v>
      </c>
      <c r="P6257" s="105">
        <v>285125</v>
      </c>
      <c r="Q6257" s="105">
        <v>0</v>
      </c>
      <c r="R6257" s="31">
        <v>326164.09000000003</v>
      </c>
      <c r="S6257" s="32">
        <v>0</v>
      </c>
      <c r="T6257" s="113">
        <v>490106.41</v>
      </c>
      <c r="U6257" s="113">
        <v>0</v>
      </c>
      <c r="V6257" s="31">
        <v>356966.27</v>
      </c>
      <c r="W6257" s="32">
        <v>0</v>
      </c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1710</v>
      </c>
      <c r="B6258" s="111" t="s">
        <v>1030</v>
      </c>
      <c r="C6258" s="112" t="s">
        <v>1031</v>
      </c>
      <c r="D6258" s="21">
        <f t="shared" si="194"/>
        <v>300790</v>
      </c>
      <c r="E6258" s="24">
        <f t="shared" si="195"/>
        <v>0</v>
      </c>
      <c r="F6258" s="104"/>
      <c r="G6258" s="104"/>
      <c r="H6258" s="113">
        <v>49195</v>
      </c>
      <c r="I6258" s="113">
        <v>0</v>
      </c>
      <c r="J6258" s="31">
        <v>0</v>
      </c>
      <c r="K6258" s="32">
        <v>0</v>
      </c>
      <c r="L6258" s="113">
        <v>61750</v>
      </c>
      <c r="M6258" s="113">
        <v>0</v>
      </c>
      <c r="N6258" s="31">
        <v>80530</v>
      </c>
      <c r="O6258" s="32">
        <v>0</v>
      </c>
      <c r="P6258" s="113">
        <v>0</v>
      </c>
      <c r="Q6258" s="113">
        <v>0</v>
      </c>
      <c r="R6258" s="31">
        <v>106775</v>
      </c>
      <c r="S6258" s="32">
        <v>0</v>
      </c>
      <c r="T6258" s="113">
        <v>0</v>
      </c>
      <c r="U6258" s="113">
        <v>0</v>
      </c>
      <c r="V6258" s="31">
        <v>0</v>
      </c>
      <c r="W6258" s="32">
        <v>0</v>
      </c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1710</v>
      </c>
      <c r="B6259" s="111" t="s">
        <v>1032</v>
      </c>
      <c r="C6259" s="112" t="s">
        <v>1033</v>
      </c>
      <c r="D6259" s="21">
        <f t="shared" si="194"/>
        <v>48995</v>
      </c>
      <c r="E6259" s="24">
        <f t="shared" si="19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>
        <v>2540</v>
      </c>
      <c r="K6259" s="32">
        <v>0</v>
      </c>
      <c r="L6259" s="113">
        <v>2940</v>
      </c>
      <c r="M6259" s="113">
        <v>0</v>
      </c>
      <c r="N6259" s="31">
        <v>2230</v>
      </c>
      <c r="O6259" s="32">
        <v>0</v>
      </c>
      <c r="P6259" s="113">
        <v>16555</v>
      </c>
      <c r="Q6259" s="113">
        <v>0</v>
      </c>
      <c r="R6259" s="31">
        <v>1125</v>
      </c>
      <c r="S6259" s="32">
        <v>0</v>
      </c>
      <c r="T6259" s="113">
        <v>5850</v>
      </c>
      <c r="U6259" s="113">
        <v>0</v>
      </c>
      <c r="V6259" s="31">
        <v>9490</v>
      </c>
      <c r="W6259" s="32">
        <v>0</v>
      </c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1710</v>
      </c>
      <c r="B6260" s="111" t="s">
        <v>1034</v>
      </c>
      <c r="C6260" s="112" t="s">
        <v>1035</v>
      </c>
      <c r="D6260" s="21">
        <f t="shared" si="194"/>
        <v>0</v>
      </c>
      <c r="E6260" s="24">
        <f t="shared" si="19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1710</v>
      </c>
      <c r="B6261" s="111" t="s">
        <v>1036</v>
      </c>
      <c r="C6261" s="112" t="s">
        <v>1037</v>
      </c>
      <c r="D6261" s="21">
        <f t="shared" si="194"/>
        <v>59000</v>
      </c>
      <c r="E6261" s="24">
        <f t="shared" si="19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>
        <v>59000</v>
      </c>
      <c r="Q6261" s="113">
        <v>0</v>
      </c>
      <c r="R6261" s="31">
        <v>0</v>
      </c>
      <c r="S6261" s="32">
        <v>0</v>
      </c>
      <c r="T6261" s="113">
        <v>0</v>
      </c>
      <c r="U6261" s="113">
        <v>0</v>
      </c>
      <c r="V6261" s="31">
        <v>0</v>
      </c>
      <c r="W6261" s="32">
        <v>0</v>
      </c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1710</v>
      </c>
      <c r="B6262" s="111" t="s">
        <v>1038</v>
      </c>
      <c r="C6262" s="112" t="s">
        <v>1039</v>
      </c>
      <c r="D6262" s="21">
        <f t="shared" si="194"/>
        <v>114551.14</v>
      </c>
      <c r="E6262" s="24">
        <f t="shared" si="19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>
        <v>0</v>
      </c>
      <c r="K6262" s="32">
        <v>0</v>
      </c>
      <c r="L6262" s="113">
        <v>900</v>
      </c>
      <c r="M6262" s="113">
        <v>0</v>
      </c>
      <c r="N6262" s="31">
        <v>4750</v>
      </c>
      <c r="O6262" s="32">
        <v>0</v>
      </c>
      <c r="P6262" s="113">
        <v>0</v>
      </c>
      <c r="Q6262" s="113">
        <v>0</v>
      </c>
      <c r="R6262" s="31">
        <v>0</v>
      </c>
      <c r="S6262" s="32">
        <v>0</v>
      </c>
      <c r="T6262" s="113">
        <v>0</v>
      </c>
      <c r="U6262" s="113">
        <v>0</v>
      </c>
      <c r="V6262" s="31">
        <v>15500</v>
      </c>
      <c r="W6262" s="32">
        <v>0</v>
      </c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1710</v>
      </c>
      <c r="B6263" s="111" t="s">
        <v>1040</v>
      </c>
      <c r="C6263" s="112" t="s">
        <v>1041</v>
      </c>
      <c r="D6263" s="21">
        <f t="shared" si="194"/>
        <v>250332.37000000002</v>
      </c>
      <c r="E6263" s="24">
        <f t="shared" si="195"/>
        <v>2030.86</v>
      </c>
      <c r="F6263" s="104">
        <v>10093.32</v>
      </c>
      <c r="G6263" s="104">
        <v>0</v>
      </c>
      <c r="H6263" s="113">
        <v>7328.15</v>
      </c>
      <c r="I6263" s="113">
        <v>0</v>
      </c>
      <c r="J6263" s="31">
        <v>74701.14</v>
      </c>
      <c r="K6263" s="32">
        <v>0</v>
      </c>
      <c r="L6263" s="113">
        <v>22255.03</v>
      </c>
      <c r="M6263" s="113">
        <v>0</v>
      </c>
      <c r="N6263" s="31">
        <v>10723.58</v>
      </c>
      <c r="O6263" s="32">
        <v>0</v>
      </c>
      <c r="P6263" s="113">
        <v>31487.119999999999</v>
      </c>
      <c r="Q6263" s="113">
        <v>0</v>
      </c>
      <c r="R6263" s="31">
        <v>16900</v>
      </c>
      <c r="S6263" s="32">
        <v>2030.86</v>
      </c>
      <c r="T6263" s="113">
        <v>93198.57</v>
      </c>
      <c r="U6263" s="113">
        <v>0</v>
      </c>
      <c r="V6263" s="31">
        <v>58346.6</v>
      </c>
      <c r="W6263" s="32">
        <v>0</v>
      </c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1710</v>
      </c>
      <c r="B6264" s="111" t="s">
        <v>1042</v>
      </c>
      <c r="C6264" s="112" t="s">
        <v>1043</v>
      </c>
      <c r="D6264" s="21">
        <f t="shared" si="194"/>
        <v>5150</v>
      </c>
      <c r="E6264" s="24">
        <f t="shared" si="195"/>
        <v>0</v>
      </c>
      <c r="F6264" s="104"/>
      <c r="G6264" s="104"/>
      <c r="H6264" s="113">
        <v>5150</v>
      </c>
      <c r="I6264" s="113">
        <v>0</v>
      </c>
      <c r="J6264" s="31">
        <v>0</v>
      </c>
      <c r="K6264" s="32">
        <v>0</v>
      </c>
      <c r="L6264" s="113">
        <v>0</v>
      </c>
      <c r="M6264" s="113">
        <v>0</v>
      </c>
      <c r="N6264" s="31">
        <v>0</v>
      </c>
      <c r="O6264" s="32">
        <v>0</v>
      </c>
      <c r="P6264" s="113">
        <v>0</v>
      </c>
      <c r="Q6264" s="113">
        <v>0</v>
      </c>
      <c r="R6264" s="31">
        <v>0</v>
      </c>
      <c r="S6264" s="32">
        <v>0</v>
      </c>
      <c r="T6264" s="113">
        <v>0</v>
      </c>
      <c r="U6264" s="113">
        <v>0</v>
      </c>
      <c r="V6264" s="31">
        <v>0</v>
      </c>
      <c r="W6264" s="32">
        <v>0</v>
      </c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1710</v>
      </c>
      <c r="B6265" s="111" t="s">
        <v>1044</v>
      </c>
      <c r="C6265" s="112" t="s">
        <v>1045</v>
      </c>
      <c r="D6265" s="21">
        <f t="shared" si="194"/>
        <v>46435</v>
      </c>
      <c r="E6265" s="24">
        <f t="shared" si="19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1710</v>
      </c>
      <c r="B6266" s="111" t="s">
        <v>1046</v>
      </c>
      <c r="C6266" s="112" t="s">
        <v>1047</v>
      </c>
      <c r="D6266" s="21">
        <f t="shared" si="194"/>
        <v>261683.80000000002</v>
      </c>
      <c r="E6266" s="24">
        <f t="shared" si="195"/>
        <v>0</v>
      </c>
      <c r="F6266" s="104"/>
      <c r="G6266" s="104"/>
      <c r="H6266" s="113">
        <v>30800</v>
      </c>
      <c r="I6266" s="113">
        <v>0</v>
      </c>
      <c r="J6266" s="31">
        <v>46435</v>
      </c>
      <c r="K6266" s="32">
        <v>0</v>
      </c>
      <c r="L6266" s="113">
        <v>51634.26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>
        <v>0</v>
      </c>
      <c r="S6266" s="32">
        <v>0</v>
      </c>
      <c r="T6266" s="113">
        <v>33300</v>
      </c>
      <c r="U6266" s="113">
        <v>0</v>
      </c>
      <c r="V6266" s="31">
        <v>145949.54</v>
      </c>
      <c r="W6266" s="32">
        <v>0</v>
      </c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1710</v>
      </c>
      <c r="B6267" s="111" t="s">
        <v>1048</v>
      </c>
      <c r="C6267" s="112" t="s">
        <v>1049</v>
      </c>
      <c r="D6267" s="21">
        <f t="shared" si="194"/>
        <v>70678.81</v>
      </c>
      <c r="E6267" s="24">
        <f t="shared" si="195"/>
        <v>0</v>
      </c>
      <c r="F6267" s="104"/>
      <c r="G6267" s="104"/>
      <c r="H6267" s="113">
        <v>14390</v>
      </c>
      <c r="I6267" s="113">
        <v>0</v>
      </c>
      <c r="J6267" s="31">
        <v>0</v>
      </c>
      <c r="K6267" s="32">
        <v>0</v>
      </c>
      <c r="L6267" s="113">
        <v>500</v>
      </c>
      <c r="M6267" s="113">
        <v>0</v>
      </c>
      <c r="N6267" s="31">
        <v>2490</v>
      </c>
      <c r="O6267" s="32">
        <v>0</v>
      </c>
      <c r="P6267" s="113">
        <v>5700</v>
      </c>
      <c r="Q6267" s="113">
        <v>0</v>
      </c>
      <c r="R6267" s="31">
        <v>0</v>
      </c>
      <c r="S6267" s="32">
        <v>0</v>
      </c>
      <c r="T6267" s="113">
        <v>19330</v>
      </c>
      <c r="U6267" s="113">
        <v>0</v>
      </c>
      <c r="V6267" s="31">
        <v>11060</v>
      </c>
      <c r="W6267" s="32">
        <v>0</v>
      </c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1710</v>
      </c>
      <c r="B6268" s="111" t="s">
        <v>1050</v>
      </c>
      <c r="C6268" s="112" t="s">
        <v>1051</v>
      </c>
      <c r="D6268" s="21">
        <f t="shared" si="194"/>
        <v>96088</v>
      </c>
      <c r="E6268" s="24">
        <f t="shared" si="195"/>
        <v>0</v>
      </c>
      <c r="F6268" s="104"/>
      <c r="G6268" s="104"/>
      <c r="H6268" s="113"/>
      <c r="I6268" s="113"/>
      <c r="J6268" s="31">
        <v>17208.810000000001</v>
      </c>
      <c r="K6268" s="32">
        <v>0</v>
      </c>
      <c r="L6268" s="113">
        <v>0</v>
      </c>
      <c r="M6268" s="113">
        <v>0</v>
      </c>
      <c r="N6268" s="31">
        <v>0</v>
      </c>
      <c r="O6268" s="32">
        <v>0</v>
      </c>
      <c r="P6268" s="113">
        <v>0</v>
      </c>
      <c r="Q6268" s="113">
        <v>0</v>
      </c>
      <c r="R6268" s="31">
        <v>96088</v>
      </c>
      <c r="S6268" s="32">
        <v>0</v>
      </c>
      <c r="T6268" s="113">
        <v>0</v>
      </c>
      <c r="U6268" s="113">
        <v>0</v>
      </c>
      <c r="V6268" s="31">
        <v>0</v>
      </c>
      <c r="W6268" s="32">
        <v>0</v>
      </c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1710</v>
      </c>
      <c r="B6269" s="111" t="s">
        <v>1052</v>
      </c>
      <c r="C6269" s="112" t="s">
        <v>1053</v>
      </c>
      <c r="D6269" s="21">
        <f t="shared" si="194"/>
        <v>0</v>
      </c>
      <c r="E6269" s="24">
        <f t="shared" si="19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1710</v>
      </c>
      <c r="B6270" s="111" t="s">
        <v>1054</v>
      </c>
      <c r="C6270" s="112" t="s">
        <v>1055</v>
      </c>
      <c r="D6270" s="21">
        <f t="shared" si="194"/>
        <v>0</v>
      </c>
      <c r="E6270" s="24">
        <f t="shared" si="19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1710</v>
      </c>
      <c r="B6271" s="111" t="s">
        <v>1056</v>
      </c>
      <c r="C6271" s="112" t="s">
        <v>1057</v>
      </c>
      <c r="D6271" s="21">
        <f t="shared" si="194"/>
        <v>0</v>
      </c>
      <c r="E6271" s="24">
        <f t="shared" si="19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1710</v>
      </c>
      <c r="B6272" s="111" t="s">
        <v>1058</v>
      </c>
      <c r="C6272" s="112" t="s">
        <v>1059</v>
      </c>
      <c r="D6272" s="21">
        <f t="shared" si="194"/>
        <v>0</v>
      </c>
      <c r="E6272" s="24">
        <f t="shared" si="19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1710</v>
      </c>
      <c r="B6273" s="111" t="s">
        <v>1060</v>
      </c>
      <c r="C6273" s="112" t="s">
        <v>1061</v>
      </c>
      <c r="D6273" s="21">
        <f t="shared" si="194"/>
        <v>48120</v>
      </c>
      <c r="E6273" s="24">
        <f t="shared" si="19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1710</v>
      </c>
      <c r="B6274" s="111" t="s">
        <v>1062</v>
      </c>
      <c r="C6274" s="112" t="s">
        <v>1063</v>
      </c>
      <c r="D6274" s="21">
        <f t="shared" si="194"/>
        <v>457625</v>
      </c>
      <c r="E6274" s="24">
        <f t="shared" si="19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>
        <v>48120</v>
      </c>
      <c r="K6274" s="32">
        <v>0</v>
      </c>
      <c r="L6274" s="113">
        <v>68180</v>
      </c>
      <c r="M6274" s="113">
        <v>0</v>
      </c>
      <c r="N6274" s="31">
        <v>50690</v>
      </c>
      <c r="O6274" s="32">
        <v>0</v>
      </c>
      <c r="P6274" s="113">
        <v>53990</v>
      </c>
      <c r="Q6274" s="113">
        <v>0</v>
      </c>
      <c r="R6274" s="31">
        <v>59660</v>
      </c>
      <c r="S6274" s="32">
        <v>0</v>
      </c>
      <c r="T6274" s="113">
        <v>46610</v>
      </c>
      <c r="U6274" s="113">
        <v>0</v>
      </c>
      <c r="V6274" s="31">
        <v>59580</v>
      </c>
      <c r="W6274" s="32">
        <v>0</v>
      </c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1710</v>
      </c>
      <c r="B6275" s="111" t="s">
        <v>1064</v>
      </c>
      <c r="C6275" s="112" t="s">
        <v>1065</v>
      </c>
      <c r="D6275" s="21">
        <f t="shared" ref="D6275:D6338" si="196">F6275+H6275+J6276+L6275+N6275+P6275+R6275+T6275+V6275+X6275+Z6275+AB6275</f>
        <v>0</v>
      </c>
      <c r="E6275" s="24">
        <f t="shared" ref="E6275:E6338" si="197">G6275+I6275+K6276+M6275+O6275+Q6275+S6275+U6275+W6275+Y6275+AA6275+AC6275</f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1710</v>
      </c>
      <c r="B6276" s="111" t="s">
        <v>1066</v>
      </c>
      <c r="C6276" s="112" t="s">
        <v>1067</v>
      </c>
      <c r="D6276" s="21">
        <f t="shared" si="196"/>
        <v>0</v>
      </c>
      <c r="E6276" s="24">
        <f t="shared" si="197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1710</v>
      </c>
      <c r="B6277" s="111" t="s">
        <v>1068</v>
      </c>
      <c r="C6277" s="112" t="s">
        <v>1069</v>
      </c>
      <c r="D6277" s="21">
        <f t="shared" si="196"/>
        <v>36000</v>
      </c>
      <c r="E6277" s="24">
        <f t="shared" si="197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1710</v>
      </c>
      <c r="B6278" s="111" t="s">
        <v>1070</v>
      </c>
      <c r="C6278" s="112" t="s">
        <v>1071</v>
      </c>
      <c r="D6278" s="21">
        <f t="shared" si="196"/>
        <v>288000</v>
      </c>
      <c r="E6278" s="24">
        <f t="shared" si="197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>
        <v>36000</v>
      </c>
      <c r="K6278" s="32">
        <v>0</v>
      </c>
      <c r="L6278" s="113">
        <v>36000</v>
      </c>
      <c r="M6278" s="113">
        <v>0</v>
      </c>
      <c r="N6278" s="31">
        <v>36000</v>
      </c>
      <c r="O6278" s="32">
        <v>0</v>
      </c>
      <c r="P6278" s="113">
        <v>36000</v>
      </c>
      <c r="Q6278" s="113">
        <v>0</v>
      </c>
      <c r="R6278" s="31">
        <v>36000</v>
      </c>
      <c r="S6278" s="32">
        <v>0</v>
      </c>
      <c r="T6278" s="113">
        <v>36000</v>
      </c>
      <c r="U6278" s="113">
        <v>0</v>
      </c>
      <c r="V6278" s="31">
        <v>36000</v>
      </c>
      <c r="W6278" s="32">
        <v>0</v>
      </c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1710</v>
      </c>
      <c r="B6279" s="111" t="s">
        <v>1072</v>
      </c>
      <c r="C6279" s="112" t="s">
        <v>1073</v>
      </c>
      <c r="D6279" s="21">
        <f t="shared" si="196"/>
        <v>30052</v>
      </c>
      <c r="E6279" s="24">
        <f t="shared" si="197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1710</v>
      </c>
      <c r="B6280" s="111" t="s">
        <v>1074</v>
      </c>
      <c r="C6280" s="112" t="s">
        <v>1075</v>
      </c>
      <c r="D6280" s="21">
        <f t="shared" si="196"/>
        <v>745492</v>
      </c>
      <c r="E6280" s="24">
        <f t="shared" si="197"/>
        <v>0</v>
      </c>
      <c r="F6280" s="104"/>
      <c r="G6280" s="104"/>
      <c r="H6280" s="113">
        <v>71907</v>
      </c>
      <c r="I6280" s="113">
        <v>0</v>
      </c>
      <c r="J6280" s="31">
        <v>30052</v>
      </c>
      <c r="K6280" s="32">
        <v>0</v>
      </c>
      <c r="L6280" s="113">
        <v>40832</v>
      </c>
      <c r="M6280" s="113">
        <v>0</v>
      </c>
      <c r="N6280" s="31">
        <v>41107</v>
      </c>
      <c r="O6280" s="32">
        <v>0</v>
      </c>
      <c r="P6280" s="113">
        <v>33990</v>
      </c>
      <c r="Q6280" s="113">
        <v>0</v>
      </c>
      <c r="R6280" s="31">
        <v>40986</v>
      </c>
      <c r="S6280" s="32">
        <v>0</v>
      </c>
      <c r="T6280" s="113">
        <v>37664</v>
      </c>
      <c r="U6280" s="113">
        <v>0</v>
      </c>
      <c r="V6280" s="31">
        <v>46673</v>
      </c>
      <c r="W6280" s="32">
        <v>0</v>
      </c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1710</v>
      </c>
      <c r="B6281" s="111" t="s">
        <v>1076</v>
      </c>
      <c r="C6281" s="112" t="s">
        <v>1077</v>
      </c>
      <c r="D6281" s="21">
        <f t="shared" si="196"/>
        <v>3597072.5</v>
      </c>
      <c r="E6281" s="24">
        <f t="shared" si="197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>
        <v>432333</v>
      </c>
      <c r="K6281" s="32">
        <v>0</v>
      </c>
      <c r="L6281" s="113">
        <v>467181</v>
      </c>
      <c r="M6281" s="113">
        <v>0</v>
      </c>
      <c r="N6281" s="31">
        <v>447579</v>
      </c>
      <c r="O6281" s="32">
        <v>0</v>
      </c>
      <c r="P6281" s="113">
        <v>442134</v>
      </c>
      <c r="Q6281" s="113">
        <v>0</v>
      </c>
      <c r="R6281" s="31">
        <v>418176</v>
      </c>
      <c r="S6281" s="32">
        <v>0</v>
      </c>
      <c r="T6281" s="113">
        <v>437778</v>
      </c>
      <c r="U6281" s="113">
        <v>0</v>
      </c>
      <c r="V6281" s="31">
        <v>447579</v>
      </c>
      <c r="W6281" s="32">
        <v>0</v>
      </c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1710</v>
      </c>
      <c r="B6282" s="111" t="s">
        <v>1078</v>
      </c>
      <c r="C6282" s="112" t="s">
        <v>1079</v>
      </c>
      <c r="D6282" s="21">
        <f t="shared" si="196"/>
        <v>495809.5</v>
      </c>
      <c r="E6282" s="24">
        <f t="shared" si="197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>
        <v>32775.5</v>
      </c>
      <c r="K6282" s="32">
        <v>0</v>
      </c>
      <c r="L6282" s="113">
        <v>4900</v>
      </c>
      <c r="M6282" s="113">
        <v>0</v>
      </c>
      <c r="N6282" s="31">
        <v>37540</v>
      </c>
      <c r="O6282" s="32">
        <v>0</v>
      </c>
      <c r="P6282" s="113">
        <v>69165</v>
      </c>
      <c r="Q6282" s="113">
        <v>0</v>
      </c>
      <c r="R6282" s="31">
        <v>8900</v>
      </c>
      <c r="S6282" s="32">
        <v>0</v>
      </c>
      <c r="T6282" s="113">
        <v>31504</v>
      </c>
      <c r="U6282" s="113">
        <v>0</v>
      </c>
      <c r="V6282" s="31">
        <v>211222</v>
      </c>
      <c r="W6282" s="32">
        <v>0</v>
      </c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1710</v>
      </c>
      <c r="B6283" s="111" t="s">
        <v>1080</v>
      </c>
      <c r="C6283" s="112" t="s">
        <v>1081</v>
      </c>
      <c r="D6283" s="21">
        <f t="shared" si="196"/>
        <v>1161683.1000000001</v>
      </c>
      <c r="E6283" s="24">
        <f t="shared" si="197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>
        <v>98878.5</v>
      </c>
      <c r="K6283" s="32">
        <v>0</v>
      </c>
      <c r="L6283" s="113">
        <v>203958.2</v>
      </c>
      <c r="M6283" s="113">
        <v>0</v>
      </c>
      <c r="N6283" s="31">
        <v>73502.5</v>
      </c>
      <c r="O6283" s="32">
        <v>0</v>
      </c>
      <c r="P6283" s="113">
        <v>111062</v>
      </c>
      <c r="Q6283" s="113">
        <v>0</v>
      </c>
      <c r="R6283" s="31">
        <v>193221.2</v>
      </c>
      <c r="S6283" s="32">
        <v>0</v>
      </c>
      <c r="T6283" s="113">
        <v>89558</v>
      </c>
      <c r="U6283" s="113">
        <v>0</v>
      </c>
      <c r="V6283" s="31">
        <v>114852.5</v>
      </c>
      <c r="W6283" s="32">
        <v>0</v>
      </c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1710</v>
      </c>
      <c r="B6284" s="111" t="s">
        <v>1082</v>
      </c>
      <c r="C6284" s="112" t="s">
        <v>1083</v>
      </c>
      <c r="D6284" s="21">
        <f t="shared" si="196"/>
        <v>574267.6</v>
      </c>
      <c r="E6284" s="24">
        <f t="shared" si="197"/>
        <v>0</v>
      </c>
      <c r="F6284" s="104"/>
      <c r="G6284" s="104"/>
      <c r="H6284" s="113"/>
      <c r="I6284" s="113"/>
      <c r="J6284" s="31">
        <v>16692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>
        <v>122725</v>
      </c>
      <c r="Q6284" s="113">
        <v>0</v>
      </c>
      <c r="R6284" s="31">
        <v>111250</v>
      </c>
      <c r="S6284" s="32">
        <v>0</v>
      </c>
      <c r="T6284" s="113">
        <v>175617.6</v>
      </c>
      <c r="U6284" s="113">
        <v>0</v>
      </c>
      <c r="V6284" s="31">
        <v>164675</v>
      </c>
      <c r="W6284" s="32">
        <v>0</v>
      </c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1710</v>
      </c>
      <c r="B6285" s="111" t="s">
        <v>1084</v>
      </c>
      <c r="C6285" s="112" t="s">
        <v>1085</v>
      </c>
      <c r="D6285" s="21">
        <f t="shared" si="196"/>
        <v>0</v>
      </c>
      <c r="E6285" s="24">
        <f t="shared" si="197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1710</v>
      </c>
      <c r="B6286" s="111" t="s">
        <v>1086</v>
      </c>
      <c r="C6286" s="112" t="s">
        <v>1087</v>
      </c>
      <c r="D6286" s="21">
        <f t="shared" si="196"/>
        <v>298861.05</v>
      </c>
      <c r="E6286" s="24">
        <f t="shared" si="197"/>
        <v>16076.4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>
        <v>6</v>
      </c>
      <c r="Q6286" s="113">
        <v>0</v>
      </c>
      <c r="R6286" s="31">
        <v>0</v>
      </c>
      <c r="S6286" s="32">
        <v>0</v>
      </c>
      <c r="T6286" s="113">
        <v>6</v>
      </c>
      <c r="U6286" s="113">
        <v>0</v>
      </c>
      <c r="V6286" s="31">
        <v>6</v>
      </c>
      <c r="W6286" s="32">
        <v>0</v>
      </c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1710</v>
      </c>
      <c r="B6287" s="111" t="s">
        <v>1088</v>
      </c>
      <c r="C6287" s="112" t="s">
        <v>1089</v>
      </c>
      <c r="D6287" s="21">
        <f t="shared" si="196"/>
        <v>3300245.0200000005</v>
      </c>
      <c r="E6287" s="24">
        <f t="shared" si="197"/>
        <v>149470.32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>
        <v>298843.05</v>
      </c>
      <c r="K6287" s="32">
        <v>16076.4</v>
      </c>
      <c r="L6287" s="113">
        <v>276765.89</v>
      </c>
      <c r="M6287" s="113">
        <v>3606.4</v>
      </c>
      <c r="N6287" s="31">
        <v>307667.67</v>
      </c>
      <c r="O6287" s="32">
        <v>17534.8</v>
      </c>
      <c r="P6287" s="113">
        <v>464619.62</v>
      </c>
      <c r="Q6287" s="113">
        <v>14839.6</v>
      </c>
      <c r="R6287" s="31">
        <v>434192.31</v>
      </c>
      <c r="S6287" s="32">
        <v>10987.6</v>
      </c>
      <c r="T6287" s="113">
        <v>493531.87</v>
      </c>
      <c r="U6287" s="113">
        <v>24762.400000000001</v>
      </c>
      <c r="V6287" s="31">
        <v>505133.24</v>
      </c>
      <c r="W6287" s="32">
        <v>56020</v>
      </c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1710</v>
      </c>
      <c r="B6288" s="111" t="s">
        <v>1090</v>
      </c>
      <c r="C6288" s="112" t="s">
        <v>1091</v>
      </c>
      <c r="D6288" s="21">
        <f t="shared" si="196"/>
        <v>407698.62</v>
      </c>
      <c r="E6288" s="24">
        <f t="shared" si="197"/>
        <v>70900.28</v>
      </c>
      <c r="F6288" s="104">
        <v>49879.66</v>
      </c>
      <c r="G6288" s="104">
        <v>0</v>
      </c>
      <c r="H6288" s="113">
        <v>50662.31</v>
      </c>
      <c r="I6288" s="113">
        <v>0</v>
      </c>
      <c r="J6288" s="31">
        <v>94982.81</v>
      </c>
      <c r="K6288" s="32">
        <v>15882.72</v>
      </c>
      <c r="L6288" s="113">
        <v>37090.050000000003</v>
      </c>
      <c r="M6288" s="113">
        <v>37064.300000000003</v>
      </c>
      <c r="N6288" s="31">
        <v>63533.279999999999</v>
      </c>
      <c r="O6288" s="32">
        <v>17721.84</v>
      </c>
      <c r="P6288" s="113">
        <v>44601.02</v>
      </c>
      <c r="Q6288" s="113">
        <v>3548</v>
      </c>
      <c r="R6288" s="31">
        <v>50000</v>
      </c>
      <c r="S6288" s="32">
        <v>0</v>
      </c>
      <c r="T6288" s="113">
        <v>49341.93</v>
      </c>
      <c r="U6288" s="113">
        <v>3842</v>
      </c>
      <c r="V6288" s="31">
        <v>49832.9</v>
      </c>
      <c r="W6288" s="32">
        <v>8724.14</v>
      </c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1710</v>
      </c>
      <c r="B6289" s="111" t="s">
        <v>1092</v>
      </c>
      <c r="C6289" s="112" t="s">
        <v>1093</v>
      </c>
      <c r="D6289" s="21">
        <f t="shared" si="196"/>
        <v>117529.20999999999</v>
      </c>
      <c r="E6289" s="24">
        <f t="shared" si="197"/>
        <v>1360.97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>
        <v>12757.47</v>
      </c>
      <c r="K6289" s="32">
        <v>0</v>
      </c>
      <c r="L6289" s="113">
        <v>13003.91</v>
      </c>
      <c r="M6289" s="113">
        <v>0</v>
      </c>
      <c r="N6289" s="31">
        <v>14033.96</v>
      </c>
      <c r="O6289" s="32">
        <v>1344.5</v>
      </c>
      <c r="P6289" s="113">
        <v>17747.509999999998</v>
      </c>
      <c r="Q6289" s="113">
        <v>0</v>
      </c>
      <c r="R6289" s="31">
        <v>12068.41</v>
      </c>
      <c r="S6289" s="32">
        <v>0</v>
      </c>
      <c r="T6289" s="113">
        <v>13971.71</v>
      </c>
      <c r="U6289" s="113">
        <v>0</v>
      </c>
      <c r="V6289" s="31">
        <v>14111.16</v>
      </c>
      <c r="W6289" s="32">
        <v>0</v>
      </c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1710</v>
      </c>
      <c r="B6290" s="111" t="s">
        <v>1094</v>
      </c>
      <c r="C6290" s="112" t="s">
        <v>1095</v>
      </c>
      <c r="D6290" s="21">
        <f t="shared" si="196"/>
        <v>55737</v>
      </c>
      <c r="E6290" s="24">
        <f t="shared" si="197"/>
        <v>0</v>
      </c>
      <c r="F6290" s="104">
        <v>6634</v>
      </c>
      <c r="G6290" s="104">
        <v>0</v>
      </c>
      <c r="H6290" s="113">
        <v>6634</v>
      </c>
      <c r="I6290" s="113">
        <v>0</v>
      </c>
      <c r="J6290" s="31">
        <v>6634</v>
      </c>
      <c r="K6290" s="32">
        <v>0</v>
      </c>
      <c r="L6290" s="113">
        <v>6634</v>
      </c>
      <c r="M6290" s="113">
        <v>0</v>
      </c>
      <c r="N6290" s="31">
        <v>6634</v>
      </c>
      <c r="O6290" s="32">
        <v>0</v>
      </c>
      <c r="P6290" s="113">
        <v>6634</v>
      </c>
      <c r="Q6290" s="113">
        <v>0</v>
      </c>
      <c r="R6290" s="31">
        <v>6634</v>
      </c>
      <c r="S6290" s="32">
        <v>0</v>
      </c>
      <c r="T6290" s="113">
        <v>6634</v>
      </c>
      <c r="U6290" s="113">
        <v>0</v>
      </c>
      <c r="V6290" s="31">
        <v>6634</v>
      </c>
      <c r="W6290" s="32">
        <v>0</v>
      </c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1710</v>
      </c>
      <c r="B6291" s="111" t="s">
        <v>1096</v>
      </c>
      <c r="C6291" s="112" t="s">
        <v>1097</v>
      </c>
      <c r="D6291" s="21">
        <f t="shared" si="196"/>
        <v>21561</v>
      </c>
      <c r="E6291" s="24">
        <f t="shared" si="197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>
        <v>2665</v>
      </c>
      <c r="K6291" s="32">
        <v>0</v>
      </c>
      <c r="L6291" s="113">
        <v>3178</v>
      </c>
      <c r="M6291" s="113">
        <v>0</v>
      </c>
      <c r="N6291" s="31">
        <v>2655</v>
      </c>
      <c r="O6291" s="32">
        <v>0</v>
      </c>
      <c r="P6291" s="113">
        <v>3468</v>
      </c>
      <c r="Q6291" s="113">
        <v>0</v>
      </c>
      <c r="R6291" s="31">
        <v>1178</v>
      </c>
      <c r="S6291" s="32">
        <v>0</v>
      </c>
      <c r="T6291" s="113">
        <v>2108</v>
      </c>
      <c r="U6291" s="113">
        <v>0</v>
      </c>
      <c r="V6291" s="31">
        <v>3061</v>
      </c>
      <c r="W6291" s="32">
        <v>0</v>
      </c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1710</v>
      </c>
      <c r="B6292" s="111" t="s">
        <v>1098</v>
      </c>
      <c r="C6292" s="112" t="s">
        <v>1099</v>
      </c>
      <c r="D6292" s="21">
        <f t="shared" si="196"/>
        <v>0</v>
      </c>
      <c r="E6292" s="24">
        <f t="shared" si="197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1710</v>
      </c>
      <c r="B6293" s="111" t="s">
        <v>1100</v>
      </c>
      <c r="C6293" s="112" t="s">
        <v>1101</v>
      </c>
      <c r="D6293" s="21">
        <f t="shared" si="196"/>
        <v>2198860.1</v>
      </c>
      <c r="E6293" s="24">
        <f t="shared" si="197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0</v>
      </c>
      <c r="S6293" s="32">
        <v>0</v>
      </c>
      <c r="T6293" s="113">
        <v>0</v>
      </c>
      <c r="U6293" s="113">
        <v>0</v>
      </c>
      <c r="V6293" s="31">
        <v>74151</v>
      </c>
      <c r="W6293" s="32">
        <v>0</v>
      </c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1710</v>
      </c>
      <c r="B6294" s="111" t="s">
        <v>1102</v>
      </c>
      <c r="C6294" s="112" t="s">
        <v>1103</v>
      </c>
      <c r="D6294" s="21">
        <f t="shared" si="196"/>
        <v>21206435.899999999</v>
      </c>
      <c r="E6294" s="24">
        <f t="shared" si="197"/>
        <v>81000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>
        <v>2066390.89</v>
      </c>
      <c r="K6294" s="32">
        <v>0</v>
      </c>
      <c r="L6294" s="113">
        <v>3208866.57</v>
      </c>
      <c r="M6294" s="113">
        <v>0</v>
      </c>
      <c r="N6294" s="31">
        <v>1712530.84</v>
      </c>
      <c r="O6294" s="32">
        <v>0</v>
      </c>
      <c r="P6294" s="113">
        <v>3011957.75</v>
      </c>
      <c r="Q6294" s="113">
        <v>0</v>
      </c>
      <c r="R6294" s="31">
        <v>2635248.63</v>
      </c>
      <c r="S6294" s="32">
        <v>81000</v>
      </c>
      <c r="T6294" s="113">
        <v>1405562.12</v>
      </c>
      <c r="U6294" s="113">
        <v>0</v>
      </c>
      <c r="V6294" s="31">
        <v>4321500.13</v>
      </c>
      <c r="W6294" s="32">
        <v>0</v>
      </c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1710</v>
      </c>
      <c r="B6295" s="111" t="s">
        <v>1104</v>
      </c>
      <c r="C6295" s="112" t="s">
        <v>1105</v>
      </c>
      <c r="D6295" s="21">
        <f t="shared" si="196"/>
        <v>860266.94</v>
      </c>
      <c r="E6295" s="24">
        <f t="shared" si="197"/>
        <v>2270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1710</v>
      </c>
      <c r="B6296" s="111" t="s">
        <v>1106</v>
      </c>
      <c r="C6296" s="112" t="s">
        <v>1107</v>
      </c>
      <c r="D6296" s="21">
        <f t="shared" si="196"/>
        <v>7002231.5499999998</v>
      </c>
      <c r="E6296" s="24">
        <f t="shared" si="197"/>
        <v>42865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>
        <v>860266.94</v>
      </c>
      <c r="K6296" s="32">
        <v>2270</v>
      </c>
      <c r="L6296" s="113">
        <v>729181.72</v>
      </c>
      <c r="M6296" s="113">
        <v>32200</v>
      </c>
      <c r="N6296" s="31">
        <v>853346.99</v>
      </c>
      <c r="O6296" s="32">
        <v>2485</v>
      </c>
      <c r="P6296" s="113">
        <v>834538.59</v>
      </c>
      <c r="Q6296" s="113">
        <v>2860</v>
      </c>
      <c r="R6296" s="31">
        <v>526897.02</v>
      </c>
      <c r="S6296" s="32">
        <v>0</v>
      </c>
      <c r="T6296" s="113">
        <v>933296.63</v>
      </c>
      <c r="U6296" s="113">
        <v>385</v>
      </c>
      <c r="V6296" s="31">
        <v>931656.6</v>
      </c>
      <c r="W6296" s="32">
        <v>4935</v>
      </c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1710</v>
      </c>
      <c r="B6297" s="111" t="s">
        <v>1108</v>
      </c>
      <c r="C6297" s="112" t="s">
        <v>1109</v>
      </c>
      <c r="D6297" s="21">
        <f t="shared" si="196"/>
        <v>7557886.1999999993</v>
      </c>
      <c r="E6297" s="24">
        <f t="shared" si="197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>
        <v>1004007.5</v>
      </c>
      <c r="K6297" s="32">
        <v>0</v>
      </c>
      <c r="L6297" s="113">
        <v>998749</v>
      </c>
      <c r="M6297" s="113">
        <v>0</v>
      </c>
      <c r="N6297" s="31">
        <v>690206.55</v>
      </c>
      <c r="O6297" s="32">
        <v>0</v>
      </c>
      <c r="P6297" s="113">
        <v>1042382.5</v>
      </c>
      <c r="Q6297" s="113">
        <v>0</v>
      </c>
      <c r="R6297" s="31">
        <v>1306874.55</v>
      </c>
      <c r="S6297" s="32">
        <v>0</v>
      </c>
      <c r="T6297" s="113">
        <v>1024590</v>
      </c>
      <c r="U6297" s="113">
        <v>0</v>
      </c>
      <c r="V6297" s="31">
        <v>953235.85</v>
      </c>
      <c r="W6297" s="32">
        <v>0</v>
      </c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1710</v>
      </c>
      <c r="B6298" s="111" t="s">
        <v>1110</v>
      </c>
      <c r="C6298" s="112" t="s">
        <v>1111</v>
      </c>
      <c r="D6298" s="21">
        <f t="shared" si="196"/>
        <v>1434852.5</v>
      </c>
      <c r="E6298" s="24">
        <f t="shared" si="197"/>
        <v>5160</v>
      </c>
      <c r="F6298" s="104">
        <v>180525</v>
      </c>
      <c r="G6298" s="104">
        <v>0</v>
      </c>
      <c r="H6298" s="113">
        <v>164781</v>
      </c>
      <c r="I6298" s="113">
        <v>0</v>
      </c>
      <c r="J6298" s="31">
        <v>173628</v>
      </c>
      <c r="K6298" s="32">
        <v>0</v>
      </c>
      <c r="L6298" s="113">
        <v>169971</v>
      </c>
      <c r="M6298" s="113">
        <v>0</v>
      </c>
      <c r="N6298" s="31">
        <v>150131</v>
      </c>
      <c r="O6298" s="32">
        <v>0</v>
      </c>
      <c r="P6298" s="113">
        <v>207470</v>
      </c>
      <c r="Q6298" s="113">
        <v>0</v>
      </c>
      <c r="R6298" s="31">
        <v>187670</v>
      </c>
      <c r="S6298" s="32">
        <v>5160</v>
      </c>
      <c r="T6298" s="113">
        <v>202252</v>
      </c>
      <c r="U6298" s="113">
        <v>0</v>
      </c>
      <c r="V6298" s="31">
        <v>172052.5</v>
      </c>
      <c r="W6298" s="32">
        <v>0</v>
      </c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1710</v>
      </c>
      <c r="B6299" s="111" t="s">
        <v>1112</v>
      </c>
      <c r="C6299" s="112" t="s">
        <v>1113</v>
      </c>
      <c r="D6299" s="21">
        <f t="shared" si="196"/>
        <v>98989.31</v>
      </c>
      <c r="E6299" s="24">
        <f t="shared" si="197"/>
        <v>0</v>
      </c>
      <c r="F6299" s="104"/>
      <c r="G6299" s="104"/>
      <c r="H6299" s="105">
        <v>750</v>
      </c>
      <c r="I6299" s="105">
        <v>0</v>
      </c>
      <c r="J6299" s="31">
        <v>0</v>
      </c>
      <c r="K6299" s="32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>
        <v>30070</v>
      </c>
      <c r="Q6299" s="113">
        <v>0</v>
      </c>
      <c r="R6299" s="106">
        <v>0</v>
      </c>
      <c r="S6299" s="107">
        <v>0</v>
      </c>
      <c r="T6299" s="105">
        <v>0</v>
      </c>
      <c r="U6299" s="105">
        <v>0</v>
      </c>
      <c r="V6299" s="106">
        <v>0</v>
      </c>
      <c r="W6299" s="107">
        <v>0</v>
      </c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1710</v>
      </c>
      <c r="B6300" s="111" t="s">
        <v>1114</v>
      </c>
      <c r="C6300" s="112" t="s">
        <v>1115</v>
      </c>
      <c r="D6300" s="21">
        <f t="shared" si="196"/>
        <v>325004.34999999998</v>
      </c>
      <c r="E6300" s="24">
        <f t="shared" si="197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106">
        <v>68169.31</v>
      </c>
      <c r="K6300" s="107">
        <v>0</v>
      </c>
      <c r="L6300" s="113">
        <v>0.01</v>
      </c>
      <c r="M6300" s="113">
        <v>0</v>
      </c>
      <c r="N6300" s="31">
        <v>0</v>
      </c>
      <c r="O6300" s="32">
        <v>0</v>
      </c>
      <c r="P6300" s="105">
        <v>189643.78</v>
      </c>
      <c r="Q6300" s="105">
        <v>0</v>
      </c>
      <c r="R6300" s="31">
        <v>0</v>
      </c>
      <c r="S6300" s="32">
        <v>0</v>
      </c>
      <c r="T6300" s="113">
        <v>21648.49</v>
      </c>
      <c r="U6300" s="113">
        <v>0</v>
      </c>
      <c r="V6300" s="31">
        <v>24766.43</v>
      </c>
      <c r="W6300" s="32">
        <v>0</v>
      </c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1710</v>
      </c>
      <c r="B6301" s="111" t="s">
        <v>1116</v>
      </c>
      <c r="C6301" s="112" t="s">
        <v>1117</v>
      </c>
      <c r="D6301" s="21">
        <f t="shared" si="196"/>
        <v>28134</v>
      </c>
      <c r="E6301" s="24">
        <f t="shared" si="197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1710</v>
      </c>
      <c r="B6302" s="111" t="s">
        <v>1118</v>
      </c>
      <c r="C6302" s="112" t="s">
        <v>1119</v>
      </c>
      <c r="D6302" s="21">
        <f t="shared" si="196"/>
        <v>335033</v>
      </c>
      <c r="E6302" s="24">
        <f t="shared" si="197"/>
        <v>6300</v>
      </c>
      <c r="F6302" s="104">
        <v>37633</v>
      </c>
      <c r="G6302" s="104">
        <v>0</v>
      </c>
      <c r="H6302" s="113">
        <v>33100</v>
      </c>
      <c r="I6302" s="113">
        <v>0</v>
      </c>
      <c r="J6302" s="31">
        <v>28134</v>
      </c>
      <c r="K6302" s="32">
        <v>0</v>
      </c>
      <c r="L6302" s="113">
        <v>63948</v>
      </c>
      <c r="M6302" s="113">
        <v>0</v>
      </c>
      <c r="N6302" s="31">
        <v>21000</v>
      </c>
      <c r="O6302" s="32">
        <v>0</v>
      </c>
      <c r="P6302" s="113">
        <v>47300</v>
      </c>
      <c r="Q6302" s="113">
        <v>0</v>
      </c>
      <c r="R6302" s="31">
        <v>53610</v>
      </c>
      <c r="S6302" s="32">
        <v>6300</v>
      </c>
      <c r="T6302" s="113">
        <v>29182</v>
      </c>
      <c r="U6302" s="113">
        <v>0</v>
      </c>
      <c r="V6302" s="31">
        <v>49260</v>
      </c>
      <c r="W6302" s="32">
        <v>0</v>
      </c>
      <c r="X6302" s="113"/>
      <c r="Y6302" s="113"/>
      <c r="Z6302" s="31"/>
      <c r="AA6302" s="32"/>
      <c r="AB6302" s="113"/>
      <c r="AC6302" s="113"/>
      <c r="AD6302" s="33" t="s">
        <v>1700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1710</v>
      </c>
      <c r="B6303" s="111" t="s">
        <v>1120</v>
      </c>
      <c r="C6303" s="112" t="s">
        <v>1121</v>
      </c>
      <c r="D6303" s="21">
        <f t="shared" si="196"/>
        <v>7030</v>
      </c>
      <c r="E6303" s="24">
        <f t="shared" si="197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>
        <v>4030</v>
      </c>
      <c r="S6303" s="32">
        <v>0</v>
      </c>
      <c r="T6303" s="113">
        <v>0</v>
      </c>
      <c r="U6303" s="113">
        <v>0</v>
      </c>
      <c r="V6303" s="31">
        <v>3000</v>
      </c>
      <c r="W6303" s="32">
        <v>0</v>
      </c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1710</v>
      </c>
      <c r="B6304" s="111" t="s">
        <v>1122</v>
      </c>
      <c r="C6304" s="112" t="s">
        <v>1123</v>
      </c>
      <c r="D6304" s="21">
        <f t="shared" si="196"/>
        <v>0</v>
      </c>
      <c r="E6304" s="24">
        <f t="shared" si="197"/>
        <v>0</v>
      </c>
      <c r="F6304" s="104"/>
      <c r="G6304" s="104"/>
      <c r="H6304" s="105"/>
      <c r="I6304" s="105"/>
      <c r="J6304" s="31"/>
      <c r="K6304" s="32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1710</v>
      </c>
      <c r="B6305" s="111" t="s">
        <v>1124</v>
      </c>
      <c r="C6305" s="112" t="s">
        <v>1125</v>
      </c>
      <c r="D6305" s="21">
        <f t="shared" si="196"/>
        <v>0</v>
      </c>
      <c r="E6305" s="24">
        <f t="shared" si="197"/>
        <v>0</v>
      </c>
      <c r="F6305" s="104"/>
      <c r="G6305" s="104"/>
      <c r="H6305" s="113"/>
      <c r="I6305" s="113"/>
      <c r="J6305" s="106"/>
      <c r="K6305" s="107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1710</v>
      </c>
      <c r="B6306" s="111" t="s">
        <v>1126</v>
      </c>
      <c r="C6306" s="112" t="s">
        <v>1127</v>
      </c>
      <c r="D6306" s="21">
        <f t="shared" si="196"/>
        <v>0</v>
      </c>
      <c r="E6306" s="24">
        <f t="shared" si="197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1710</v>
      </c>
      <c r="B6307" s="111" t="s">
        <v>1128</v>
      </c>
      <c r="C6307" s="112" t="s">
        <v>1129</v>
      </c>
      <c r="D6307" s="21">
        <f t="shared" si="196"/>
        <v>0</v>
      </c>
      <c r="E6307" s="24">
        <f t="shared" si="197"/>
        <v>0</v>
      </c>
      <c r="F6307" s="104"/>
      <c r="G6307" s="104"/>
      <c r="H6307" s="105"/>
      <c r="I6307" s="105"/>
      <c r="J6307" s="31"/>
      <c r="K6307" s="32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1710</v>
      </c>
      <c r="B6308" s="111" t="s">
        <v>1130</v>
      </c>
      <c r="C6308" s="112" t="s">
        <v>1131</v>
      </c>
      <c r="D6308" s="21">
        <f t="shared" si="196"/>
        <v>0</v>
      </c>
      <c r="E6308" s="24">
        <f t="shared" si="197"/>
        <v>0</v>
      </c>
      <c r="F6308" s="104"/>
      <c r="G6308" s="104"/>
      <c r="H6308" s="113"/>
      <c r="I6308" s="113"/>
      <c r="J6308" s="106"/>
      <c r="K6308" s="107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1710</v>
      </c>
      <c r="B6309" s="111" t="s">
        <v>1132</v>
      </c>
      <c r="C6309" s="112" t="s">
        <v>1133</v>
      </c>
      <c r="D6309" s="21">
        <f t="shared" si="196"/>
        <v>0</v>
      </c>
      <c r="E6309" s="24">
        <f t="shared" si="197"/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1710</v>
      </c>
      <c r="B6310" s="111" t="s">
        <v>1134</v>
      </c>
      <c r="C6310" s="112" t="s">
        <v>1135</v>
      </c>
      <c r="D6310" s="21">
        <f t="shared" si="196"/>
        <v>0</v>
      </c>
      <c r="E6310" s="24">
        <f t="shared" si="19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1710</v>
      </c>
      <c r="B6311" s="111" t="s">
        <v>1136</v>
      </c>
      <c r="C6311" s="112" t="s">
        <v>1137</v>
      </c>
      <c r="D6311" s="21">
        <f t="shared" si="196"/>
        <v>7010</v>
      </c>
      <c r="E6311" s="24">
        <f t="shared" si="19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>
        <v>7010</v>
      </c>
      <c r="W6311" s="32">
        <v>0</v>
      </c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1710</v>
      </c>
      <c r="B6312" s="111" t="s">
        <v>1138</v>
      </c>
      <c r="C6312" s="112" t="s">
        <v>1624</v>
      </c>
      <c r="D6312" s="21">
        <f t="shared" si="196"/>
        <v>0</v>
      </c>
      <c r="E6312" s="24">
        <f t="shared" si="19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1710</v>
      </c>
      <c r="B6313" s="111" t="s">
        <v>1139</v>
      </c>
      <c r="C6313" s="112" t="s">
        <v>1140</v>
      </c>
      <c r="D6313" s="21">
        <f t="shared" si="196"/>
        <v>49460</v>
      </c>
      <c r="E6313" s="24">
        <f t="shared" si="197"/>
        <v>0</v>
      </c>
      <c r="F6313" s="104"/>
      <c r="G6313" s="104"/>
      <c r="H6313" s="113">
        <v>6000</v>
      </c>
      <c r="I6313" s="113">
        <v>0</v>
      </c>
      <c r="J6313" s="31">
        <v>0</v>
      </c>
      <c r="K6313" s="32">
        <v>0</v>
      </c>
      <c r="L6313" s="113">
        <v>0</v>
      </c>
      <c r="M6313" s="113">
        <v>0</v>
      </c>
      <c r="N6313" s="31">
        <v>0</v>
      </c>
      <c r="O6313" s="32">
        <v>0</v>
      </c>
      <c r="P6313" s="113">
        <v>0</v>
      </c>
      <c r="Q6313" s="113">
        <v>0</v>
      </c>
      <c r="R6313" s="31">
        <v>0</v>
      </c>
      <c r="S6313" s="32">
        <v>0</v>
      </c>
      <c r="T6313" s="113">
        <v>0</v>
      </c>
      <c r="U6313" s="113">
        <v>0</v>
      </c>
      <c r="V6313" s="31">
        <v>7000</v>
      </c>
      <c r="W6313" s="32">
        <v>0</v>
      </c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1710</v>
      </c>
      <c r="B6314" s="111" t="s">
        <v>1141</v>
      </c>
      <c r="C6314" s="112" t="s">
        <v>1625</v>
      </c>
      <c r="D6314" s="21">
        <f t="shared" si="196"/>
        <v>1362346.25</v>
      </c>
      <c r="E6314" s="24">
        <f t="shared" si="19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>
        <v>36460</v>
      </c>
      <c r="K6314" s="32">
        <v>0</v>
      </c>
      <c r="L6314" s="113">
        <v>51050</v>
      </c>
      <c r="M6314" s="113">
        <v>0</v>
      </c>
      <c r="N6314" s="31">
        <v>48805</v>
      </c>
      <c r="O6314" s="32">
        <v>0</v>
      </c>
      <c r="P6314" s="113">
        <v>120250</v>
      </c>
      <c r="Q6314" s="113">
        <v>0</v>
      </c>
      <c r="R6314" s="31">
        <v>30860</v>
      </c>
      <c r="S6314" s="32">
        <v>0</v>
      </c>
      <c r="T6314" s="113">
        <v>16680</v>
      </c>
      <c r="U6314" s="113">
        <v>0</v>
      </c>
      <c r="V6314" s="31">
        <v>0</v>
      </c>
      <c r="W6314" s="32">
        <v>0</v>
      </c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1710</v>
      </c>
      <c r="B6315" s="111" t="s">
        <v>1142</v>
      </c>
      <c r="C6315" s="112" t="s">
        <v>1143</v>
      </c>
      <c r="D6315" s="21">
        <f t="shared" si="196"/>
        <v>6241457.2999999998</v>
      </c>
      <c r="E6315" s="24">
        <f t="shared" si="19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31">
        <v>802197.75</v>
      </c>
      <c r="K6315" s="32">
        <v>0</v>
      </c>
      <c r="L6315" s="105">
        <v>750820.5</v>
      </c>
      <c r="M6315" s="105">
        <v>0</v>
      </c>
      <c r="N6315" s="106">
        <v>749857</v>
      </c>
      <c r="O6315" s="107">
        <v>0</v>
      </c>
      <c r="P6315" s="113">
        <v>762000</v>
      </c>
      <c r="Q6315" s="113">
        <v>0</v>
      </c>
      <c r="R6315" s="106">
        <v>892055.5</v>
      </c>
      <c r="S6315" s="107">
        <v>0</v>
      </c>
      <c r="T6315" s="105">
        <v>542405</v>
      </c>
      <c r="U6315" s="105">
        <v>0</v>
      </c>
      <c r="V6315" s="106">
        <v>671200</v>
      </c>
      <c r="W6315" s="107">
        <v>0</v>
      </c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1710</v>
      </c>
      <c r="B6316" s="111" t="s">
        <v>1144</v>
      </c>
      <c r="C6316" s="112" t="s">
        <v>1626</v>
      </c>
      <c r="D6316" s="21">
        <f t="shared" si="196"/>
        <v>2452786.2999999998</v>
      </c>
      <c r="E6316" s="24">
        <f t="shared" si="197"/>
        <v>0</v>
      </c>
      <c r="F6316" s="104"/>
      <c r="G6316" s="104"/>
      <c r="H6316" s="105">
        <v>273216.75</v>
      </c>
      <c r="I6316" s="105">
        <v>0</v>
      </c>
      <c r="J6316" s="106">
        <v>425172.3</v>
      </c>
      <c r="K6316" s="107">
        <v>0</v>
      </c>
      <c r="L6316" s="105">
        <v>545753</v>
      </c>
      <c r="M6316" s="105">
        <v>0</v>
      </c>
      <c r="N6316" s="106">
        <v>543022.5</v>
      </c>
      <c r="O6316" s="107">
        <v>0</v>
      </c>
      <c r="P6316" s="105">
        <v>0</v>
      </c>
      <c r="Q6316" s="105">
        <v>0</v>
      </c>
      <c r="R6316" s="106">
        <v>669044.05000000005</v>
      </c>
      <c r="S6316" s="107">
        <v>0</v>
      </c>
      <c r="T6316" s="105">
        <v>421750</v>
      </c>
      <c r="U6316" s="105">
        <v>0</v>
      </c>
      <c r="V6316" s="106">
        <v>0</v>
      </c>
      <c r="W6316" s="107">
        <v>0</v>
      </c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1710</v>
      </c>
      <c r="B6317" s="111" t="s">
        <v>1145</v>
      </c>
      <c r="C6317" s="112" t="s">
        <v>1627</v>
      </c>
      <c r="D6317" s="21">
        <f t="shared" si="196"/>
        <v>0</v>
      </c>
      <c r="E6317" s="24">
        <f t="shared" si="19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1710</v>
      </c>
      <c r="B6318" s="111" t="s">
        <v>1628</v>
      </c>
      <c r="C6318" s="112" t="s">
        <v>1629</v>
      </c>
      <c r="D6318" s="21">
        <f t="shared" si="196"/>
        <v>0</v>
      </c>
      <c r="E6318" s="24">
        <f t="shared" si="19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1710</v>
      </c>
      <c r="B6319" s="111" t="s">
        <v>1146</v>
      </c>
      <c r="C6319" s="112" t="s">
        <v>1630</v>
      </c>
      <c r="D6319" s="21">
        <f t="shared" si="196"/>
        <v>0</v>
      </c>
      <c r="E6319" s="24">
        <f t="shared" si="197"/>
        <v>0</v>
      </c>
      <c r="F6319" s="104"/>
      <c r="G6319" s="104"/>
      <c r="H6319" s="113"/>
      <c r="I6319" s="113"/>
      <c r="J6319" s="106"/>
      <c r="K6319" s="107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1710</v>
      </c>
      <c r="B6320" s="111" t="s">
        <v>1147</v>
      </c>
      <c r="C6320" s="112" t="s">
        <v>1631</v>
      </c>
      <c r="D6320" s="21">
        <f t="shared" si="196"/>
        <v>0</v>
      </c>
      <c r="E6320" s="24">
        <f t="shared" si="19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1710</v>
      </c>
      <c r="B6321" s="111" t="s">
        <v>1148</v>
      </c>
      <c r="C6321" s="112" t="s">
        <v>1149</v>
      </c>
      <c r="D6321" s="21">
        <f t="shared" si="196"/>
        <v>1155130</v>
      </c>
      <c r="E6321" s="24">
        <f t="shared" si="19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1710</v>
      </c>
      <c r="B6322" s="111" t="s">
        <v>1150</v>
      </c>
      <c r="C6322" s="112" t="s">
        <v>1632</v>
      </c>
      <c r="D6322" s="21">
        <f t="shared" si="196"/>
        <v>10535624.5</v>
      </c>
      <c r="E6322" s="24">
        <f t="shared" si="19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>
        <v>1155130</v>
      </c>
      <c r="K6322" s="32">
        <v>0</v>
      </c>
      <c r="L6322" s="113">
        <v>1556585</v>
      </c>
      <c r="M6322" s="113">
        <v>0</v>
      </c>
      <c r="N6322" s="31">
        <v>1142250</v>
      </c>
      <c r="O6322" s="32">
        <v>0</v>
      </c>
      <c r="P6322" s="113">
        <v>1026177.5</v>
      </c>
      <c r="Q6322" s="113">
        <v>0</v>
      </c>
      <c r="R6322" s="31">
        <v>1644255</v>
      </c>
      <c r="S6322" s="32">
        <v>0</v>
      </c>
      <c r="T6322" s="113">
        <v>1474722</v>
      </c>
      <c r="U6322" s="113">
        <v>0</v>
      </c>
      <c r="V6322" s="31">
        <v>1224965</v>
      </c>
      <c r="W6322" s="32">
        <v>0</v>
      </c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1710</v>
      </c>
      <c r="B6323" s="111" t="s">
        <v>1151</v>
      </c>
      <c r="C6323" s="112" t="s">
        <v>1633</v>
      </c>
      <c r="D6323" s="21">
        <f t="shared" si="196"/>
        <v>585427.5</v>
      </c>
      <c r="E6323" s="24">
        <f t="shared" si="19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>
        <v>78690</v>
      </c>
      <c r="K6323" s="32">
        <v>0</v>
      </c>
      <c r="L6323" s="113">
        <v>85125</v>
      </c>
      <c r="M6323" s="113">
        <v>0</v>
      </c>
      <c r="N6323" s="31">
        <v>56190</v>
      </c>
      <c r="O6323" s="32">
        <v>0</v>
      </c>
      <c r="P6323" s="113">
        <v>43740</v>
      </c>
      <c r="Q6323" s="113">
        <v>0</v>
      </c>
      <c r="R6323" s="31">
        <v>126610</v>
      </c>
      <c r="S6323" s="32">
        <v>0</v>
      </c>
      <c r="T6323" s="113">
        <v>79905</v>
      </c>
      <c r="U6323" s="113">
        <v>0</v>
      </c>
      <c r="V6323" s="31">
        <v>49635</v>
      </c>
      <c r="W6323" s="32">
        <v>0</v>
      </c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1710</v>
      </c>
      <c r="B6324" s="111" t="s">
        <v>1152</v>
      </c>
      <c r="C6324" s="112" t="s">
        <v>1634</v>
      </c>
      <c r="D6324" s="21">
        <f t="shared" si="196"/>
        <v>104160</v>
      </c>
      <c r="E6324" s="24">
        <f t="shared" si="19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>
        <v>12980</v>
      </c>
      <c r="K6324" s="32">
        <v>0</v>
      </c>
      <c r="L6324" s="113">
        <v>12980</v>
      </c>
      <c r="M6324" s="113">
        <v>0</v>
      </c>
      <c r="N6324" s="31">
        <v>12160</v>
      </c>
      <c r="O6324" s="32">
        <v>0</v>
      </c>
      <c r="P6324" s="113">
        <v>12560</v>
      </c>
      <c r="Q6324" s="113">
        <v>0</v>
      </c>
      <c r="R6324" s="31">
        <v>12660</v>
      </c>
      <c r="S6324" s="32">
        <v>0</v>
      </c>
      <c r="T6324" s="113">
        <v>12600</v>
      </c>
      <c r="U6324" s="113">
        <v>0</v>
      </c>
      <c r="V6324" s="31">
        <v>14820</v>
      </c>
      <c r="W6324" s="32">
        <v>0</v>
      </c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1710</v>
      </c>
      <c r="B6325" s="111" t="s">
        <v>1153</v>
      </c>
      <c r="C6325" s="112" t="s">
        <v>1635</v>
      </c>
      <c r="D6325" s="21">
        <f t="shared" si="196"/>
        <v>35000</v>
      </c>
      <c r="E6325" s="24">
        <f t="shared" si="197"/>
        <v>5000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1710</v>
      </c>
      <c r="B6326" s="111" t="s">
        <v>1154</v>
      </c>
      <c r="C6326" s="112" t="s">
        <v>1636</v>
      </c>
      <c r="D6326" s="21">
        <f t="shared" si="196"/>
        <v>400000</v>
      </c>
      <c r="E6326" s="24">
        <f t="shared" si="19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>
        <v>35000</v>
      </c>
      <c r="K6326" s="32">
        <v>5000</v>
      </c>
      <c r="L6326" s="113">
        <v>35000</v>
      </c>
      <c r="M6326" s="113">
        <v>0</v>
      </c>
      <c r="N6326" s="31">
        <v>35000</v>
      </c>
      <c r="O6326" s="32">
        <v>0</v>
      </c>
      <c r="P6326" s="113">
        <v>35000</v>
      </c>
      <c r="Q6326" s="113">
        <v>0</v>
      </c>
      <c r="R6326" s="31">
        <v>35000</v>
      </c>
      <c r="S6326" s="32">
        <v>0</v>
      </c>
      <c r="T6326" s="113">
        <v>35000</v>
      </c>
      <c r="U6326" s="113">
        <v>0</v>
      </c>
      <c r="V6326" s="31">
        <v>35000</v>
      </c>
      <c r="W6326" s="32">
        <v>0</v>
      </c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1710</v>
      </c>
      <c r="B6327" s="111" t="s">
        <v>1155</v>
      </c>
      <c r="C6327" s="112" t="s">
        <v>1156</v>
      </c>
      <c r="D6327" s="21">
        <f t="shared" si="196"/>
        <v>900000</v>
      </c>
      <c r="E6327" s="24">
        <f t="shared" si="197"/>
        <v>40000</v>
      </c>
      <c r="F6327" s="104">
        <v>120000</v>
      </c>
      <c r="G6327" s="104">
        <v>0</v>
      </c>
      <c r="H6327" s="113">
        <v>120000</v>
      </c>
      <c r="I6327" s="113">
        <v>0</v>
      </c>
      <c r="J6327" s="31">
        <v>120000</v>
      </c>
      <c r="K6327" s="32">
        <v>0</v>
      </c>
      <c r="L6327" s="113">
        <v>110000</v>
      </c>
      <c r="M6327" s="113">
        <v>30000</v>
      </c>
      <c r="N6327" s="31">
        <v>110000</v>
      </c>
      <c r="O6327" s="32">
        <v>0</v>
      </c>
      <c r="P6327" s="113">
        <v>120000</v>
      </c>
      <c r="Q6327" s="113">
        <v>0</v>
      </c>
      <c r="R6327" s="31">
        <v>90000</v>
      </c>
      <c r="S6327" s="32">
        <v>0</v>
      </c>
      <c r="T6327" s="113">
        <v>80000</v>
      </c>
      <c r="U6327" s="113">
        <v>10000</v>
      </c>
      <c r="V6327" s="31">
        <v>140000</v>
      </c>
      <c r="W6327" s="32">
        <v>0</v>
      </c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1710</v>
      </c>
      <c r="B6328" s="111" t="s">
        <v>1157</v>
      </c>
      <c r="C6328" s="112" t="s">
        <v>1158</v>
      </c>
      <c r="D6328" s="21">
        <f t="shared" si="196"/>
        <v>90000</v>
      </c>
      <c r="E6328" s="24">
        <f t="shared" si="19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>
        <v>10000</v>
      </c>
      <c r="S6328" s="32">
        <v>0</v>
      </c>
      <c r="T6328" s="113">
        <v>0</v>
      </c>
      <c r="U6328" s="113">
        <v>0</v>
      </c>
      <c r="V6328" s="31">
        <v>0</v>
      </c>
      <c r="W6328" s="32">
        <v>0</v>
      </c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1710</v>
      </c>
      <c r="B6329" s="111" t="s">
        <v>1159</v>
      </c>
      <c r="C6329" s="112" t="s">
        <v>1160</v>
      </c>
      <c r="D6329" s="21">
        <f t="shared" si="196"/>
        <v>259010</v>
      </c>
      <c r="E6329" s="24">
        <f t="shared" si="19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>
        <v>30000</v>
      </c>
      <c r="K6329" s="32">
        <v>0</v>
      </c>
      <c r="L6329" s="113">
        <v>30000</v>
      </c>
      <c r="M6329" s="113">
        <v>0</v>
      </c>
      <c r="N6329" s="31">
        <v>30000</v>
      </c>
      <c r="O6329" s="32">
        <v>0</v>
      </c>
      <c r="P6329" s="113">
        <v>30000</v>
      </c>
      <c r="Q6329" s="113">
        <v>0</v>
      </c>
      <c r="R6329" s="31">
        <v>25000</v>
      </c>
      <c r="S6329" s="32">
        <v>0</v>
      </c>
      <c r="T6329" s="113">
        <v>25000</v>
      </c>
      <c r="U6329" s="113">
        <v>0</v>
      </c>
      <c r="V6329" s="31">
        <v>25000</v>
      </c>
      <c r="W6329" s="32">
        <v>0</v>
      </c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1710</v>
      </c>
      <c r="B6330" s="111" t="s">
        <v>1161</v>
      </c>
      <c r="C6330" s="112" t="s">
        <v>1637</v>
      </c>
      <c r="D6330" s="21">
        <f t="shared" si="196"/>
        <v>306630</v>
      </c>
      <c r="E6330" s="24">
        <f t="shared" si="19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>
        <v>44010</v>
      </c>
      <c r="K6330" s="32">
        <v>0</v>
      </c>
      <c r="L6330" s="113">
        <v>32625</v>
      </c>
      <c r="M6330" s="113">
        <v>0</v>
      </c>
      <c r="N6330" s="31">
        <v>40815</v>
      </c>
      <c r="O6330" s="32">
        <v>0</v>
      </c>
      <c r="P6330" s="113">
        <v>42840</v>
      </c>
      <c r="Q6330" s="113">
        <v>0</v>
      </c>
      <c r="R6330" s="31">
        <v>38340</v>
      </c>
      <c r="S6330" s="32">
        <v>0</v>
      </c>
      <c r="T6330" s="113">
        <v>32175</v>
      </c>
      <c r="U6330" s="113">
        <v>0</v>
      </c>
      <c r="V6330" s="31">
        <v>32175</v>
      </c>
      <c r="W6330" s="32">
        <v>0</v>
      </c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1710</v>
      </c>
      <c r="B6331" s="111" t="s">
        <v>1162</v>
      </c>
      <c r="C6331" s="112" t="s">
        <v>1163</v>
      </c>
      <c r="D6331" s="21">
        <f t="shared" si="196"/>
        <v>527250</v>
      </c>
      <c r="E6331" s="24">
        <f t="shared" si="197"/>
        <v>0</v>
      </c>
      <c r="F6331" s="104"/>
      <c r="G6331" s="104"/>
      <c r="H6331" s="105"/>
      <c r="I6331" s="105"/>
      <c r="J6331" s="31"/>
      <c r="K6331" s="32"/>
      <c r="L6331" s="105"/>
      <c r="M6331" s="105"/>
      <c r="N6331" s="106"/>
      <c r="O6331" s="107"/>
      <c r="P6331" s="113"/>
      <c r="Q6331" s="113"/>
      <c r="R6331" s="106"/>
      <c r="S6331" s="107"/>
      <c r="T6331" s="105">
        <v>527250</v>
      </c>
      <c r="U6331" s="105">
        <v>0</v>
      </c>
      <c r="V6331" s="106">
        <v>0</v>
      </c>
      <c r="W6331" s="107">
        <v>0</v>
      </c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1710</v>
      </c>
      <c r="B6332" s="111" t="s">
        <v>1164</v>
      </c>
      <c r="C6332" s="112" t="s">
        <v>1638</v>
      </c>
      <c r="D6332" s="21">
        <f t="shared" si="196"/>
        <v>113413.43</v>
      </c>
      <c r="E6332" s="24">
        <f t="shared" si="19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1710</v>
      </c>
      <c r="B6333" s="111" t="s">
        <v>1165</v>
      </c>
      <c r="C6333" s="112" t="s">
        <v>1166</v>
      </c>
      <c r="D6333" s="21">
        <f t="shared" si="196"/>
        <v>1208462.5900000001</v>
      </c>
      <c r="E6333" s="24">
        <f t="shared" si="19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>
        <v>113413.43</v>
      </c>
      <c r="K6333" s="107">
        <v>0</v>
      </c>
      <c r="L6333" s="105">
        <v>113413.42</v>
      </c>
      <c r="M6333" s="105">
        <v>0</v>
      </c>
      <c r="N6333" s="106">
        <v>113413.42</v>
      </c>
      <c r="O6333" s="107">
        <v>0</v>
      </c>
      <c r="P6333" s="105">
        <v>113413.43</v>
      </c>
      <c r="Q6333" s="105">
        <v>0</v>
      </c>
      <c r="R6333" s="106">
        <v>113413.42</v>
      </c>
      <c r="S6333" s="107">
        <v>0</v>
      </c>
      <c r="T6333" s="105">
        <v>113413.42</v>
      </c>
      <c r="U6333" s="105">
        <v>0</v>
      </c>
      <c r="V6333" s="106">
        <v>113413.43</v>
      </c>
      <c r="W6333" s="107">
        <v>0</v>
      </c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1710</v>
      </c>
      <c r="B6334" s="111" t="s">
        <v>1167</v>
      </c>
      <c r="C6334" s="112" t="s">
        <v>1639</v>
      </c>
      <c r="D6334" s="21">
        <f t="shared" si="196"/>
        <v>2409241.62</v>
      </c>
      <c r="E6334" s="24">
        <f t="shared" si="19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106">
        <v>301155.21000000002</v>
      </c>
      <c r="K6334" s="107">
        <v>0</v>
      </c>
      <c r="L6334" s="113">
        <v>301155.20000000001</v>
      </c>
      <c r="M6334" s="113">
        <v>0</v>
      </c>
      <c r="N6334" s="31">
        <v>301155.20000000001</v>
      </c>
      <c r="O6334" s="32">
        <v>0</v>
      </c>
      <c r="P6334" s="105">
        <v>301155.21000000002</v>
      </c>
      <c r="Q6334" s="105">
        <v>0</v>
      </c>
      <c r="R6334" s="31">
        <v>301155.20000000001</v>
      </c>
      <c r="S6334" s="32">
        <v>0</v>
      </c>
      <c r="T6334" s="113">
        <v>301155.20000000001</v>
      </c>
      <c r="U6334" s="113">
        <v>0</v>
      </c>
      <c r="V6334" s="31">
        <v>301155.21000000002</v>
      </c>
      <c r="W6334" s="32">
        <v>0</v>
      </c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1710</v>
      </c>
      <c r="B6335" s="111" t="s">
        <v>1168</v>
      </c>
      <c r="C6335" s="112" t="s">
        <v>1640</v>
      </c>
      <c r="D6335" s="21">
        <f t="shared" si="196"/>
        <v>0</v>
      </c>
      <c r="E6335" s="24">
        <f t="shared" si="19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1710</v>
      </c>
      <c r="B6336" s="111" t="s">
        <v>1169</v>
      </c>
      <c r="C6336" s="112" t="s">
        <v>1641</v>
      </c>
      <c r="D6336" s="21">
        <f t="shared" si="196"/>
        <v>0</v>
      </c>
      <c r="E6336" s="24">
        <f t="shared" si="197"/>
        <v>0</v>
      </c>
      <c r="F6336" s="104"/>
      <c r="G6336" s="104"/>
      <c r="H6336" s="105"/>
      <c r="I6336" s="105"/>
      <c r="J6336" s="31"/>
      <c r="K6336" s="32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1710</v>
      </c>
      <c r="B6337" s="111" t="s">
        <v>1170</v>
      </c>
      <c r="C6337" s="112" t="s">
        <v>1171</v>
      </c>
      <c r="D6337" s="21">
        <f t="shared" si="196"/>
        <v>0</v>
      </c>
      <c r="E6337" s="24">
        <f t="shared" si="19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1710</v>
      </c>
      <c r="B6338" s="111" t="s">
        <v>1172</v>
      </c>
      <c r="C6338" s="112" t="s">
        <v>1642</v>
      </c>
      <c r="D6338" s="21">
        <f t="shared" si="196"/>
        <v>1443.44</v>
      </c>
      <c r="E6338" s="24">
        <f t="shared" si="197"/>
        <v>0</v>
      </c>
      <c r="F6338" s="104"/>
      <c r="G6338" s="104"/>
      <c r="H6338" s="113"/>
      <c r="I6338" s="113"/>
      <c r="J6338" s="106"/>
      <c r="K6338" s="107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1710</v>
      </c>
      <c r="B6339" s="111" t="s">
        <v>1173</v>
      </c>
      <c r="C6339" s="112" t="s">
        <v>1643</v>
      </c>
      <c r="D6339" s="21">
        <f t="shared" ref="D6339:D6402" si="198">F6339+H6339+J6340+L6339+N6339+P6339+R6339+T6339+V6339+X6339+Z6339+AB6339</f>
        <v>2888.8900000000003</v>
      </c>
      <c r="E6339" s="24">
        <f t="shared" ref="E6339:E6402" si="199">G6339+I6339+K6340+M6339+O6339+Q6339+S6339+U6339+W6339+Y6339+AA6339+AC6339</f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>
        <v>1443.44</v>
      </c>
      <c r="K6339" s="32">
        <v>0</v>
      </c>
      <c r="L6339" s="113">
        <v>0</v>
      </c>
      <c r="M6339" s="113">
        <v>0</v>
      </c>
      <c r="N6339" s="31">
        <v>0</v>
      </c>
      <c r="O6339" s="32">
        <v>0</v>
      </c>
      <c r="P6339" s="113">
        <v>0</v>
      </c>
      <c r="Q6339" s="113">
        <v>0</v>
      </c>
      <c r="R6339" s="31">
        <v>0</v>
      </c>
      <c r="S6339" s="32">
        <v>0</v>
      </c>
      <c r="T6339" s="113">
        <v>0</v>
      </c>
      <c r="U6339" s="113">
        <v>0</v>
      </c>
      <c r="V6339" s="31">
        <v>0</v>
      </c>
      <c r="W6339" s="32">
        <v>0</v>
      </c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1710</v>
      </c>
      <c r="B6340" s="111" t="s">
        <v>1174</v>
      </c>
      <c r="C6340" s="112" t="s">
        <v>1175</v>
      </c>
      <c r="D6340" s="21">
        <f t="shared" si="198"/>
        <v>0</v>
      </c>
      <c r="E6340" s="24">
        <f t="shared" si="199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1710</v>
      </c>
      <c r="B6341" s="111" t="s">
        <v>1176</v>
      </c>
      <c r="C6341" s="112" t="s">
        <v>1177</v>
      </c>
      <c r="D6341" s="21">
        <f t="shared" si="198"/>
        <v>0</v>
      </c>
      <c r="E6341" s="24">
        <f t="shared" si="199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1710</v>
      </c>
      <c r="B6342" s="111" t="s">
        <v>1178</v>
      </c>
      <c r="C6342" s="112" t="s">
        <v>1179</v>
      </c>
      <c r="D6342" s="21">
        <f t="shared" si="198"/>
        <v>44664.17</v>
      </c>
      <c r="E6342" s="24">
        <f t="shared" si="199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1710</v>
      </c>
      <c r="B6343" s="111" t="s">
        <v>1180</v>
      </c>
      <c r="C6343" s="112" t="s">
        <v>1181</v>
      </c>
      <c r="D6343" s="21">
        <f t="shared" si="198"/>
        <v>425863.32999999996</v>
      </c>
      <c r="E6343" s="24">
        <f t="shared" si="199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>
        <v>44664.17</v>
      </c>
      <c r="K6343" s="32">
        <v>0</v>
      </c>
      <c r="L6343" s="113">
        <v>44664.160000000003</v>
      </c>
      <c r="M6343" s="113">
        <v>0</v>
      </c>
      <c r="N6343" s="31">
        <v>44664.17</v>
      </c>
      <c r="O6343" s="32">
        <v>0</v>
      </c>
      <c r="P6343" s="113">
        <v>44664.17</v>
      </c>
      <c r="Q6343" s="113">
        <v>0</v>
      </c>
      <c r="R6343" s="31">
        <v>44664.160000000003</v>
      </c>
      <c r="S6343" s="32">
        <v>0</v>
      </c>
      <c r="T6343" s="113">
        <v>78939.17</v>
      </c>
      <c r="U6343" s="113">
        <v>0</v>
      </c>
      <c r="V6343" s="31">
        <v>78939.17</v>
      </c>
      <c r="W6343" s="32">
        <v>0</v>
      </c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1710</v>
      </c>
      <c r="B6344" s="111" t="s">
        <v>1182</v>
      </c>
      <c r="C6344" s="112" t="s">
        <v>1183</v>
      </c>
      <c r="D6344" s="21">
        <f t="shared" si="198"/>
        <v>0</v>
      </c>
      <c r="E6344" s="24">
        <f t="shared" si="199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1710</v>
      </c>
      <c r="B6345" s="111" t="s">
        <v>1184</v>
      </c>
      <c r="C6345" s="112" t="s">
        <v>1185</v>
      </c>
      <c r="D6345" s="21">
        <f t="shared" si="198"/>
        <v>0</v>
      </c>
      <c r="E6345" s="24">
        <f t="shared" si="199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1710</v>
      </c>
      <c r="B6346" s="111" t="s">
        <v>1186</v>
      </c>
      <c r="C6346" s="112" t="s">
        <v>1187</v>
      </c>
      <c r="D6346" s="21">
        <f t="shared" si="198"/>
        <v>0</v>
      </c>
      <c r="E6346" s="24">
        <f t="shared" si="199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1710</v>
      </c>
      <c r="B6347" s="111" t="s">
        <v>1188</v>
      </c>
      <c r="C6347" s="112" t="s">
        <v>1189</v>
      </c>
      <c r="D6347" s="21">
        <f t="shared" si="198"/>
        <v>125802.58</v>
      </c>
      <c r="E6347" s="24">
        <f t="shared" si="199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1710</v>
      </c>
      <c r="B6348" s="111" t="s">
        <v>1190</v>
      </c>
      <c r="C6348" s="112" t="s">
        <v>1191</v>
      </c>
      <c r="D6348" s="21">
        <f t="shared" si="198"/>
        <v>683433.69</v>
      </c>
      <c r="E6348" s="24">
        <f t="shared" si="199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>
        <v>125802.58</v>
      </c>
      <c r="K6348" s="32">
        <v>0</v>
      </c>
      <c r="L6348" s="113">
        <v>60058.33</v>
      </c>
      <c r="M6348" s="113">
        <v>0</v>
      </c>
      <c r="N6348" s="31">
        <v>60058.34</v>
      </c>
      <c r="O6348" s="32">
        <v>0</v>
      </c>
      <c r="P6348" s="113">
        <v>64225</v>
      </c>
      <c r="Q6348" s="113">
        <v>0</v>
      </c>
      <c r="R6348" s="31">
        <v>64225</v>
      </c>
      <c r="S6348" s="32">
        <v>0</v>
      </c>
      <c r="T6348" s="113">
        <v>85450</v>
      </c>
      <c r="U6348" s="113">
        <v>0</v>
      </c>
      <c r="V6348" s="31">
        <v>97803.85</v>
      </c>
      <c r="W6348" s="32">
        <v>0</v>
      </c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1710</v>
      </c>
      <c r="B6349" s="111" t="s">
        <v>1192</v>
      </c>
      <c r="C6349" s="112" t="s">
        <v>1193</v>
      </c>
      <c r="D6349" s="21">
        <f t="shared" si="198"/>
        <v>0</v>
      </c>
      <c r="E6349" s="24">
        <f t="shared" si="199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1710</v>
      </c>
      <c r="B6350" s="111" t="s">
        <v>1194</v>
      </c>
      <c r="C6350" s="112" t="s">
        <v>1195</v>
      </c>
      <c r="D6350" s="21">
        <f t="shared" si="198"/>
        <v>0</v>
      </c>
      <c r="E6350" s="24">
        <f t="shared" si="199"/>
        <v>0</v>
      </c>
      <c r="F6350" s="104"/>
      <c r="G6350" s="104"/>
      <c r="H6350" s="105"/>
      <c r="I6350" s="105"/>
      <c r="J6350" s="31"/>
      <c r="K6350" s="32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1710</v>
      </c>
      <c r="B6351" s="111" t="s">
        <v>1196</v>
      </c>
      <c r="C6351" s="112" t="s">
        <v>1197</v>
      </c>
      <c r="D6351" s="21">
        <f t="shared" si="198"/>
        <v>0</v>
      </c>
      <c r="E6351" s="24">
        <f t="shared" si="199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1710</v>
      </c>
      <c r="B6352" s="111" t="s">
        <v>1198</v>
      </c>
      <c r="C6352" s="112" t="s">
        <v>1199</v>
      </c>
      <c r="D6352" s="21">
        <f t="shared" si="198"/>
        <v>0</v>
      </c>
      <c r="E6352" s="24">
        <f t="shared" si="199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1710</v>
      </c>
      <c r="B6353" s="111" t="s">
        <v>1200</v>
      </c>
      <c r="C6353" s="112" t="s">
        <v>1201</v>
      </c>
      <c r="D6353" s="21">
        <f t="shared" si="198"/>
        <v>0</v>
      </c>
      <c r="E6353" s="24">
        <f t="shared" si="199"/>
        <v>0</v>
      </c>
      <c r="F6353" s="104"/>
      <c r="G6353" s="104"/>
      <c r="H6353" s="113"/>
      <c r="I6353" s="113"/>
      <c r="J6353" s="106"/>
      <c r="K6353" s="107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1710</v>
      </c>
      <c r="B6354" s="111" t="s">
        <v>1202</v>
      </c>
      <c r="C6354" s="112" t="s">
        <v>1203</v>
      </c>
      <c r="D6354" s="21">
        <f t="shared" si="198"/>
        <v>0</v>
      </c>
      <c r="E6354" s="24">
        <f t="shared" si="199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1710</v>
      </c>
      <c r="B6355" s="111" t="s">
        <v>1204</v>
      </c>
      <c r="C6355" s="112" t="s">
        <v>1205</v>
      </c>
      <c r="D6355" s="21">
        <f t="shared" si="198"/>
        <v>0</v>
      </c>
      <c r="E6355" s="24">
        <f t="shared" si="199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1710</v>
      </c>
      <c r="B6356" s="111" t="s">
        <v>1206</v>
      </c>
      <c r="C6356" s="112" t="s">
        <v>1207</v>
      </c>
      <c r="D6356" s="21">
        <f t="shared" si="198"/>
        <v>0</v>
      </c>
      <c r="E6356" s="24">
        <f t="shared" si="199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1710</v>
      </c>
      <c r="B6357" s="111" t="s">
        <v>1208</v>
      </c>
      <c r="C6357" s="112" t="s">
        <v>1209</v>
      </c>
      <c r="D6357" s="21">
        <f t="shared" si="198"/>
        <v>0</v>
      </c>
      <c r="E6357" s="24">
        <f t="shared" si="199"/>
        <v>0</v>
      </c>
      <c r="F6357" s="104"/>
      <c r="G6357" s="104"/>
      <c r="H6357" s="105"/>
      <c r="I6357" s="105"/>
      <c r="J6357" s="31"/>
      <c r="K6357" s="32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1710</v>
      </c>
      <c r="B6358" s="111" t="s">
        <v>1210</v>
      </c>
      <c r="C6358" s="112" t="s">
        <v>1644</v>
      </c>
      <c r="D6358" s="21">
        <f t="shared" si="198"/>
        <v>22934</v>
      </c>
      <c r="E6358" s="24">
        <f t="shared" si="199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1710</v>
      </c>
      <c r="B6359" s="111" t="s">
        <v>1211</v>
      </c>
      <c r="C6359" s="112" t="s">
        <v>1212</v>
      </c>
      <c r="D6359" s="21">
        <f t="shared" si="198"/>
        <v>197936.91</v>
      </c>
      <c r="E6359" s="24">
        <f t="shared" si="199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>
        <v>22934</v>
      </c>
      <c r="K6359" s="107">
        <v>0</v>
      </c>
      <c r="L6359" s="105">
        <v>22934</v>
      </c>
      <c r="M6359" s="105">
        <v>0</v>
      </c>
      <c r="N6359" s="106">
        <v>22934</v>
      </c>
      <c r="O6359" s="107">
        <v>0</v>
      </c>
      <c r="P6359" s="105">
        <v>22934</v>
      </c>
      <c r="Q6359" s="105">
        <v>0</v>
      </c>
      <c r="R6359" s="106">
        <v>22934</v>
      </c>
      <c r="S6359" s="107">
        <v>0</v>
      </c>
      <c r="T6359" s="105">
        <v>22934</v>
      </c>
      <c r="U6359" s="105">
        <v>0</v>
      </c>
      <c r="V6359" s="106">
        <v>22934</v>
      </c>
      <c r="W6359" s="107">
        <v>0</v>
      </c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1710</v>
      </c>
      <c r="B6360" s="111" t="s">
        <v>1213</v>
      </c>
      <c r="C6360" s="112" t="s">
        <v>1214</v>
      </c>
      <c r="D6360" s="21">
        <f t="shared" si="198"/>
        <v>115719.3</v>
      </c>
      <c r="E6360" s="24">
        <f t="shared" si="199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>
        <v>14464.91</v>
      </c>
      <c r="K6360" s="107">
        <v>0</v>
      </c>
      <c r="L6360" s="105">
        <v>14464.92</v>
      </c>
      <c r="M6360" s="105">
        <v>0</v>
      </c>
      <c r="N6360" s="106">
        <v>14464.91</v>
      </c>
      <c r="O6360" s="107">
        <v>0</v>
      </c>
      <c r="P6360" s="105">
        <v>14464.91</v>
      </c>
      <c r="Q6360" s="105">
        <v>0</v>
      </c>
      <c r="R6360" s="106">
        <v>14464.92</v>
      </c>
      <c r="S6360" s="107">
        <v>0</v>
      </c>
      <c r="T6360" s="105">
        <v>14464.91</v>
      </c>
      <c r="U6360" s="105">
        <v>0</v>
      </c>
      <c r="V6360" s="106">
        <v>14464.91</v>
      </c>
      <c r="W6360" s="107">
        <v>0</v>
      </c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1710</v>
      </c>
      <c r="B6361" s="111" t="s">
        <v>1215</v>
      </c>
      <c r="C6361" s="112" t="s">
        <v>1216</v>
      </c>
      <c r="D6361" s="21">
        <f t="shared" si="198"/>
        <v>19297.259999999998</v>
      </c>
      <c r="E6361" s="24">
        <f t="shared" si="199"/>
        <v>0</v>
      </c>
      <c r="F6361" s="104"/>
      <c r="G6361" s="104"/>
      <c r="H6361" s="113"/>
      <c r="I6361" s="113"/>
      <c r="J6361" s="106"/>
      <c r="K6361" s="107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1710</v>
      </c>
      <c r="B6362" s="111" t="s">
        <v>1217</v>
      </c>
      <c r="C6362" s="112" t="s">
        <v>1218</v>
      </c>
      <c r="D6362" s="21">
        <f t="shared" si="198"/>
        <v>149965.58999999997</v>
      </c>
      <c r="E6362" s="24">
        <f t="shared" si="199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31">
        <v>19297.259999999998</v>
      </c>
      <c r="K6362" s="32">
        <v>0</v>
      </c>
      <c r="L6362" s="105">
        <v>19297.25</v>
      </c>
      <c r="M6362" s="105">
        <v>0</v>
      </c>
      <c r="N6362" s="106">
        <v>19297.259999999998</v>
      </c>
      <c r="O6362" s="107">
        <v>0</v>
      </c>
      <c r="P6362" s="113">
        <v>18194.14</v>
      </c>
      <c r="Q6362" s="113">
        <v>0</v>
      </c>
      <c r="R6362" s="106">
        <v>18194.14</v>
      </c>
      <c r="S6362" s="107">
        <v>0</v>
      </c>
      <c r="T6362" s="105">
        <v>18194.150000000001</v>
      </c>
      <c r="U6362" s="105">
        <v>0</v>
      </c>
      <c r="V6362" s="106">
        <v>18194.14</v>
      </c>
      <c r="W6362" s="107">
        <v>0</v>
      </c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1710</v>
      </c>
      <c r="B6363" s="111" t="s">
        <v>1219</v>
      </c>
      <c r="C6363" s="112" t="s">
        <v>1220</v>
      </c>
      <c r="D6363" s="21">
        <f t="shared" si="198"/>
        <v>0</v>
      </c>
      <c r="E6363" s="24">
        <f t="shared" si="199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1710</v>
      </c>
      <c r="B6364" s="111" t="s">
        <v>1221</v>
      </c>
      <c r="C6364" s="112" t="s">
        <v>1222</v>
      </c>
      <c r="D6364" s="21">
        <f t="shared" si="198"/>
        <v>8311.11</v>
      </c>
      <c r="E6364" s="24">
        <f t="shared" si="199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1710</v>
      </c>
      <c r="B6365" s="111" t="s">
        <v>1223</v>
      </c>
      <c r="C6365" s="112" t="s">
        <v>1224</v>
      </c>
      <c r="D6365" s="21">
        <f t="shared" si="198"/>
        <v>66488.890000000014</v>
      </c>
      <c r="E6365" s="24">
        <f t="shared" si="199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106">
        <v>8311.11</v>
      </c>
      <c r="K6365" s="107">
        <v>0</v>
      </c>
      <c r="L6365" s="113">
        <v>8311.11</v>
      </c>
      <c r="M6365" s="113">
        <v>0</v>
      </c>
      <c r="N6365" s="31">
        <v>8311.11</v>
      </c>
      <c r="O6365" s="32">
        <v>0</v>
      </c>
      <c r="P6365" s="105">
        <v>8311.11</v>
      </c>
      <c r="Q6365" s="105">
        <v>0</v>
      </c>
      <c r="R6365" s="31">
        <v>8311.11</v>
      </c>
      <c r="S6365" s="32">
        <v>0</v>
      </c>
      <c r="T6365" s="113">
        <v>8311.11</v>
      </c>
      <c r="U6365" s="113">
        <v>0</v>
      </c>
      <c r="V6365" s="31">
        <v>8311.11</v>
      </c>
      <c r="W6365" s="32">
        <v>0</v>
      </c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1710</v>
      </c>
      <c r="B6366" s="111" t="s">
        <v>1225</v>
      </c>
      <c r="C6366" s="112" t="s">
        <v>1226</v>
      </c>
      <c r="D6366" s="21">
        <f t="shared" si="198"/>
        <v>8617.5</v>
      </c>
      <c r="E6366" s="24">
        <f t="shared" si="199"/>
        <v>0</v>
      </c>
      <c r="F6366" s="104"/>
      <c r="G6366" s="104"/>
      <c r="H6366" s="105"/>
      <c r="I6366" s="105"/>
      <c r="J6366" s="31"/>
      <c r="K6366" s="32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1710</v>
      </c>
      <c r="B6367" s="111" t="s">
        <v>1227</v>
      </c>
      <c r="C6367" s="112" t="s">
        <v>1228</v>
      </c>
      <c r="D6367" s="21">
        <f t="shared" si="198"/>
        <v>147924.66</v>
      </c>
      <c r="E6367" s="24">
        <f t="shared" si="199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>
        <v>8617.5</v>
      </c>
      <c r="K6367" s="107">
        <v>0</v>
      </c>
      <c r="L6367" s="105">
        <v>8617.5</v>
      </c>
      <c r="M6367" s="105">
        <v>0</v>
      </c>
      <c r="N6367" s="106">
        <v>8615.5</v>
      </c>
      <c r="O6367" s="107">
        <v>0</v>
      </c>
      <c r="P6367" s="105">
        <v>2867.5</v>
      </c>
      <c r="Q6367" s="105">
        <v>0</v>
      </c>
      <c r="R6367" s="106">
        <v>2867.5</v>
      </c>
      <c r="S6367" s="107">
        <v>0</v>
      </c>
      <c r="T6367" s="105">
        <v>2867.5</v>
      </c>
      <c r="U6367" s="105">
        <v>0</v>
      </c>
      <c r="V6367" s="106">
        <v>2867.5</v>
      </c>
      <c r="W6367" s="107">
        <v>0</v>
      </c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1710</v>
      </c>
      <c r="B6368" s="111" t="s">
        <v>1229</v>
      </c>
      <c r="C6368" s="112" t="s">
        <v>1230</v>
      </c>
      <c r="D6368" s="21">
        <f t="shared" si="198"/>
        <v>827482.48</v>
      </c>
      <c r="E6368" s="24">
        <f t="shared" si="199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106">
        <v>101986.66</v>
      </c>
      <c r="K6368" s="107">
        <v>0</v>
      </c>
      <c r="L6368" s="113">
        <v>102986.11</v>
      </c>
      <c r="M6368" s="113">
        <v>0</v>
      </c>
      <c r="N6368" s="31">
        <v>102486.39</v>
      </c>
      <c r="O6368" s="32">
        <v>0</v>
      </c>
      <c r="P6368" s="105">
        <v>103597.22</v>
      </c>
      <c r="Q6368" s="105">
        <v>0</v>
      </c>
      <c r="R6368" s="31">
        <v>103597.23</v>
      </c>
      <c r="S6368" s="32">
        <v>0</v>
      </c>
      <c r="T6368" s="113">
        <v>105178.72</v>
      </c>
      <c r="U6368" s="113">
        <v>0</v>
      </c>
      <c r="V6368" s="31">
        <v>63511.47</v>
      </c>
      <c r="W6368" s="32">
        <v>0</v>
      </c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1710</v>
      </c>
      <c r="B6369" s="111" t="s">
        <v>1231</v>
      </c>
      <c r="C6369" s="112" t="s">
        <v>1232</v>
      </c>
      <c r="D6369" s="21">
        <f t="shared" si="198"/>
        <v>340517.66000000003</v>
      </c>
      <c r="E6369" s="24">
        <f t="shared" si="199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>
        <v>42152</v>
      </c>
      <c r="K6369" s="32">
        <v>0</v>
      </c>
      <c r="L6369" s="113">
        <v>42152</v>
      </c>
      <c r="M6369" s="113">
        <v>0</v>
      </c>
      <c r="N6369" s="31">
        <v>42152</v>
      </c>
      <c r="O6369" s="32">
        <v>0</v>
      </c>
      <c r="P6369" s="113">
        <v>42152</v>
      </c>
      <c r="Q6369" s="113">
        <v>0</v>
      </c>
      <c r="R6369" s="31">
        <v>42152</v>
      </c>
      <c r="S6369" s="32">
        <v>0</v>
      </c>
      <c r="T6369" s="113">
        <v>42152</v>
      </c>
      <c r="U6369" s="113">
        <v>0</v>
      </c>
      <c r="V6369" s="31">
        <v>42152</v>
      </c>
      <c r="W6369" s="32">
        <v>0</v>
      </c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1710</v>
      </c>
      <c r="B6370" s="111" t="s">
        <v>1233</v>
      </c>
      <c r="C6370" s="112" t="s">
        <v>1234</v>
      </c>
      <c r="D6370" s="21">
        <f t="shared" si="198"/>
        <v>34069.86</v>
      </c>
      <c r="E6370" s="24">
        <f t="shared" si="199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31">
        <v>3301.66</v>
      </c>
      <c r="K6370" s="32">
        <v>0</v>
      </c>
      <c r="L6370" s="105">
        <v>3301.67</v>
      </c>
      <c r="M6370" s="105">
        <v>0</v>
      </c>
      <c r="N6370" s="106">
        <v>3301.67</v>
      </c>
      <c r="O6370" s="107">
        <v>0</v>
      </c>
      <c r="P6370" s="113">
        <v>3301.66</v>
      </c>
      <c r="Q6370" s="113">
        <v>0</v>
      </c>
      <c r="R6370" s="106">
        <v>4251.67</v>
      </c>
      <c r="S6370" s="107">
        <v>0</v>
      </c>
      <c r="T6370" s="105">
        <v>3618.33</v>
      </c>
      <c r="U6370" s="105">
        <v>0</v>
      </c>
      <c r="V6370" s="106">
        <v>3618.34</v>
      </c>
      <c r="W6370" s="107">
        <v>0</v>
      </c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1710</v>
      </c>
      <c r="B6371" s="111" t="s">
        <v>1235</v>
      </c>
      <c r="C6371" s="112" t="s">
        <v>1236</v>
      </c>
      <c r="D6371" s="21">
        <f t="shared" si="198"/>
        <v>51442.380000000005</v>
      </c>
      <c r="E6371" s="24">
        <f t="shared" si="199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>
        <v>6073.18</v>
      </c>
      <c r="K6371" s="107">
        <v>0</v>
      </c>
      <c r="L6371" s="105">
        <v>6073.19</v>
      </c>
      <c r="M6371" s="105">
        <v>0</v>
      </c>
      <c r="N6371" s="106">
        <v>6073.18</v>
      </c>
      <c r="O6371" s="107">
        <v>0</v>
      </c>
      <c r="P6371" s="105">
        <v>6073.18</v>
      </c>
      <c r="Q6371" s="105">
        <v>0</v>
      </c>
      <c r="R6371" s="106">
        <v>6073.19</v>
      </c>
      <c r="S6371" s="107">
        <v>0</v>
      </c>
      <c r="T6371" s="105">
        <v>6073.18</v>
      </c>
      <c r="U6371" s="105">
        <v>0</v>
      </c>
      <c r="V6371" s="106">
        <v>6072.18</v>
      </c>
      <c r="W6371" s="107">
        <v>0</v>
      </c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1710</v>
      </c>
      <c r="B6372" s="111" t="s">
        <v>1237</v>
      </c>
      <c r="C6372" s="112" t="s">
        <v>1238</v>
      </c>
      <c r="D6372" s="21">
        <f t="shared" si="198"/>
        <v>22863.34</v>
      </c>
      <c r="E6372" s="24">
        <f t="shared" si="199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>
        <v>2857.91</v>
      </c>
      <c r="K6372" s="107">
        <v>0</v>
      </c>
      <c r="L6372" s="105">
        <v>2857.92</v>
      </c>
      <c r="M6372" s="105">
        <v>0</v>
      </c>
      <c r="N6372" s="106">
        <v>2857.92</v>
      </c>
      <c r="O6372" s="107">
        <v>0</v>
      </c>
      <c r="P6372" s="105">
        <v>2857.91</v>
      </c>
      <c r="Q6372" s="105">
        <v>0</v>
      </c>
      <c r="R6372" s="106">
        <v>2857.92</v>
      </c>
      <c r="S6372" s="107">
        <v>0</v>
      </c>
      <c r="T6372" s="105">
        <v>2857.92</v>
      </c>
      <c r="U6372" s="105">
        <v>0</v>
      </c>
      <c r="V6372" s="106">
        <v>2857.91</v>
      </c>
      <c r="W6372" s="107">
        <v>0</v>
      </c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1710</v>
      </c>
      <c r="B6373" s="111" t="s">
        <v>1239</v>
      </c>
      <c r="C6373" s="112" t="s">
        <v>1240</v>
      </c>
      <c r="D6373" s="21">
        <f t="shared" si="198"/>
        <v>716594.03</v>
      </c>
      <c r="E6373" s="24">
        <f t="shared" si="199"/>
        <v>0</v>
      </c>
      <c r="F6373" s="104"/>
      <c r="G6373" s="104"/>
      <c r="H6373" s="113"/>
      <c r="I6373" s="113"/>
      <c r="J6373" s="106"/>
      <c r="K6373" s="107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1710</v>
      </c>
      <c r="B6374" s="111" t="s">
        <v>1241</v>
      </c>
      <c r="C6374" s="112" t="s">
        <v>1242</v>
      </c>
      <c r="D6374" s="21">
        <f t="shared" si="198"/>
        <v>5864077.0099999998</v>
      </c>
      <c r="E6374" s="24">
        <f t="shared" si="19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31">
        <v>716594.03</v>
      </c>
      <c r="K6374" s="32">
        <v>0</v>
      </c>
      <c r="L6374" s="105">
        <v>724760.71</v>
      </c>
      <c r="M6374" s="105">
        <v>0</v>
      </c>
      <c r="N6374" s="106">
        <v>731423.38</v>
      </c>
      <c r="O6374" s="107">
        <v>0</v>
      </c>
      <c r="P6374" s="113">
        <v>728059.37</v>
      </c>
      <c r="Q6374" s="113">
        <v>0</v>
      </c>
      <c r="R6374" s="106">
        <v>739393.71</v>
      </c>
      <c r="S6374" s="107">
        <v>0</v>
      </c>
      <c r="T6374" s="105">
        <v>744471.04000000004</v>
      </c>
      <c r="U6374" s="105">
        <v>0</v>
      </c>
      <c r="V6374" s="106">
        <v>748524.04</v>
      </c>
      <c r="W6374" s="107">
        <v>0</v>
      </c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1710</v>
      </c>
      <c r="B6375" s="111" t="s">
        <v>1243</v>
      </c>
      <c r="C6375" s="112" t="s">
        <v>1244</v>
      </c>
      <c r="D6375" s="21">
        <f t="shared" si="198"/>
        <v>308650.56</v>
      </c>
      <c r="E6375" s="24">
        <f t="shared" si="19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>
        <v>39187.67</v>
      </c>
      <c r="K6375" s="107">
        <v>0</v>
      </c>
      <c r="L6375" s="105">
        <v>33085.56</v>
      </c>
      <c r="M6375" s="105">
        <v>0</v>
      </c>
      <c r="N6375" s="106">
        <v>33085.56</v>
      </c>
      <c r="O6375" s="107">
        <v>0</v>
      </c>
      <c r="P6375" s="105">
        <v>33085.550000000003</v>
      </c>
      <c r="Q6375" s="105">
        <v>0</v>
      </c>
      <c r="R6375" s="106">
        <v>33083.56</v>
      </c>
      <c r="S6375" s="107">
        <v>0</v>
      </c>
      <c r="T6375" s="105">
        <v>32520</v>
      </c>
      <c r="U6375" s="105">
        <v>0</v>
      </c>
      <c r="V6375" s="106">
        <v>32520</v>
      </c>
      <c r="W6375" s="107">
        <v>0</v>
      </c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1710</v>
      </c>
      <c r="B6376" s="111" t="s">
        <v>1245</v>
      </c>
      <c r="C6376" s="112" t="s">
        <v>1246</v>
      </c>
      <c r="D6376" s="21">
        <f t="shared" si="198"/>
        <v>278463.82999999996</v>
      </c>
      <c r="E6376" s="24">
        <f t="shared" si="19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106">
        <v>34654.28</v>
      </c>
      <c r="K6376" s="107">
        <v>0</v>
      </c>
      <c r="L6376" s="113">
        <v>34654.28</v>
      </c>
      <c r="M6376" s="113">
        <v>0</v>
      </c>
      <c r="N6376" s="31">
        <v>34653.279999999999</v>
      </c>
      <c r="O6376" s="32">
        <v>0</v>
      </c>
      <c r="P6376" s="105">
        <v>34511.11</v>
      </c>
      <c r="Q6376" s="105">
        <v>0</v>
      </c>
      <c r="R6376" s="31">
        <v>32584.83</v>
      </c>
      <c r="S6376" s="32">
        <v>0</v>
      </c>
      <c r="T6376" s="113">
        <v>33583.839999999997</v>
      </c>
      <c r="U6376" s="113">
        <v>0</v>
      </c>
      <c r="V6376" s="31">
        <v>30995.5</v>
      </c>
      <c r="W6376" s="32">
        <v>0</v>
      </c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1710</v>
      </c>
      <c r="B6377" s="111" t="s">
        <v>1247</v>
      </c>
      <c r="C6377" s="112" t="s">
        <v>1248</v>
      </c>
      <c r="D6377" s="21">
        <f t="shared" si="198"/>
        <v>27404.670000000006</v>
      </c>
      <c r="E6377" s="24">
        <f t="shared" si="19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>
        <v>3139.33</v>
      </c>
      <c r="K6377" s="32">
        <v>0</v>
      </c>
      <c r="L6377" s="113">
        <v>3139.34</v>
      </c>
      <c r="M6377" s="113">
        <v>0</v>
      </c>
      <c r="N6377" s="31">
        <v>3139.33</v>
      </c>
      <c r="O6377" s="32">
        <v>0</v>
      </c>
      <c r="P6377" s="113">
        <v>3139.33</v>
      </c>
      <c r="Q6377" s="113">
        <v>0</v>
      </c>
      <c r="R6377" s="31">
        <v>3139.34</v>
      </c>
      <c r="S6377" s="32">
        <v>0</v>
      </c>
      <c r="T6377" s="113">
        <v>4284.33</v>
      </c>
      <c r="U6377" s="113">
        <v>0</v>
      </c>
      <c r="V6377" s="31">
        <v>4284.33</v>
      </c>
      <c r="W6377" s="32">
        <v>0</v>
      </c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1710</v>
      </c>
      <c r="B6378" s="111" t="s">
        <v>1249</v>
      </c>
      <c r="C6378" s="112" t="s">
        <v>1250</v>
      </c>
      <c r="D6378" s="21">
        <f t="shared" si="198"/>
        <v>0</v>
      </c>
      <c r="E6378" s="24">
        <f t="shared" si="19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1710</v>
      </c>
      <c r="B6379" s="111" t="s">
        <v>1251</v>
      </c>
      <c r="C6379" s="112" t="s">
        <v>1252</v>
      </c>
      <c r="D6379" s="21">
        <f t="shared" si="198"/>
        <v>0</v>
      </c>
      <c r="E6379" s="24">
        <f t="shared" si="19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1710</v>
      </c>
      <c r="B6380" s="111" t="s">
        <v>1253</v>
      </c>
      <c r="C6380" s="112" t="s">
        <v>1254</v>
      </c>
      <c r="D6380" s="21">
        <f t="shared" si="198"/>
        <v>0</v>
      </c>
      <c r="E6380" s="24">
        <f t="shared" si="19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1710</v>
      </c>
      <c r="B6381" s="111" t="s">
        <v>1255</v>
      </c>
      <c r="C6381" s="112" t="s">
        <v>1256</v>
      </c>
      <c r="D6381" s="21">
        <f t="shared" si="198"/>
        <v>0</v>
      </c>
      <c r="E6381" s="24">
        <f t="shared" si="19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1710</v>
      </c>
      <c r="B6382" s="111" t="s">
        <v>1645</v>
      </c>
      <c r="C6382" s="112" t="s">
        <v>1646</v>
      </c>
      <c r="D6382" s="21">
        <f t="shared" si="198"/>
        <v>0</v>
      </c>
      <c r="E6382" s="24">
        <f t="shared" si="199"/>
        <v>0</v>
      </c>
      <c r="F6382" s="104"/>
      <c r="G6382" s="104"/>
      <c r="H6382" s="105"/>
      <c r="I6382" s="105"/>
      <c r="J6382" s="31"/>
      <c r="K6382" s="32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1710</v>
      </c>
      <c r="B6383" s="111" t="s">
        <v>1257</v>
      </c>
      <c r="C6383" s="112" t="s">
        <v>1258</v>
      </c>
      <c r="D6383" s="21">
        <f t="shared" si="198"/>
        <v>0</v>
      </c>
      <c r="E6383" s="24">
        <f t="shared" si="19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1710</v>
      </c>
      <c r="B6384" s="111" t="s">
        <v>1259</v>
      </c>
      <c r="C6384" s="112" t="s">
        <v>1260</v>
      </c>
      <c r="D6384" s="21">
        <f t="shared" si="198"/>
        <v>0</v>
      </c>
      <c r="E6384" s="24">
        <f t="shared" si="199"/>
        <v>0</v>
      </c>
      <c r="F6384" s="104"/>
      <c r="G6384" s="104"/>
      <c r="H6384" s="113"/>
      <c r="I6384" s="113"/>
      <c r="J6384" s="106"/>
      <c r="K6384" s="107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1710</v>
      </c>
      <c r="B6385" s="111" t="s">
        <v>1261</v>
      </c>
      <c r="C6385" s="112" t="s">
        <v>1262</v>
      </c>
      <c r="D6385" s="21">
        <f t="shared" si="198"/>
        <v>0</v>
      </c>
      <c r="E6385" s="24">
        <f t="shared" si="19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1710</v>
      </c>
      <c r="B6386" s="111" t="s">
        <v>1263</v>
      </c>
      <c r="C6386" s="112" t="s">
        <v>1264</v>
      </c>
      <c r="D6386" s="21">
        <f t="shared" si="198"/>
        <v>0</v>
      </c>
      <c r="E6386" s="24">
        <f t="shared" si="19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1710</v>
      </c>
      <c r="B6387" s="111" t="s">
        <v>1265</v>
      </c>
      <c r="C6387" s="112" t="s">
        <v>1266</v>
      </c>
      <c r="D6387" s="21">
        <f t="shared" si="198"/>
        <v>0</v>
      </c>
      <c r="E6387" s="24">
        <f t="shared" si="19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1710</v>
      </c>
      <c r="B6388" s="111" t="s">
        <v>1267</v>
      </c>
      <c r="C6388" s="112" t="s">
        <v>1268</v>
      </c>
      <c r="D6388" s="21">
        <f t="shared" si="198"/>
        <v>0</v>
      </c>
      <c r="E6388" s="24">
        <f t="shared" si="199"/>
        <v>0</v>
      </c>
      <c r="F6388" s="104"/>
      <c r="G6388" s="104"/>
      <c r="H6388" s="105"/>
      <c r="I6388" s="105"/>
      <c r="J6388" s="31"/>
      <c r="K6388" s="32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1710</v>
      </c>
      <c r="B6389" s="111" t="s">
        <v>1269</v>
      </c>
      <c r="C6389" s="112" t="s">
        <v>1270</v>
      </c>
      <c r="D6389" s="21">
        <f t="shared" si="198"/>
        <v>0</v>
      </c>
      <c r="E6389" s="24">
        <f t="shared" si="19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1710</v>
      </c>
      <c r="B6390" s="111" t="s">
        <v>1271</v>
      </c>
      <c r="C6390" s="112" t="s">
        <v>1272</v>
      </c>
      <c r="D6390" s="21">
        <f t="shared" si="198"/>
        <v>0</v>
      </c>
      <c r="E6390" s="24">
        <f t="shared" si="199"/>
        <v>0</v>
      </c>
      <c r="F6390" s="104"/>
      <c r="G6390" s="104"/>
      <c r="H6390" s="113"/>
      <c r="I6390" s="113"/>
      <c r="J6390" s="106"/>
      <c r="K6390" s="107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1710</v>
      </c>
      <c r="B6391" s="111" t="s">
        <v>1273</v>
      </c>
      <c r="C6391" s="112" t="s">
        <v>1274</v>
      </c>
      <c r="D6391" s="21">
        <f t="shared" si="198"/>
        <v>0</v>
      </c>
      <c r="E6391" s="24">
        <f t="shared" si="19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1710</v>
      </c>
      <c r="B6392" s="111" t="s">
        <v>1275</v>
      </c>
      <c r="C6392" s="112" t="s">
        <v>1276</v>
      </c>
      <c r="D6392" s="21">
        <f t="shared" si="198"/>
        <v>0</v>
      </c>
      <c r="E6392" s="24">
        <f t="shared" si="19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1710</v>
      </c>
      <c r="B6393" s="111" t="s">
        <v>1277</v>
      </c>
      <c r="C6393" s="112" t="s">
        <v>1278</v>
      </c>
      <c r="D6393" s="21">
        <f t="shared" si="198"/>
        <v>0</v>
      </c>
      <c r="E6393" s="24">
        <f t="shared" si="19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1710</v>
      </c>
      <c r="B6394" s="111" t="s">
        <v>1279</v>
      </c>
      <c r="C6394" s="112" t="s">
        <v>1280</v>
      </c>
      <c r="D6394" s="21">
        <f t="shared" si="198"/>
        <v>0</v>
      </c>
      <c r="E6394" s="24">
        <f t="shared" si="19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1710</v>
      </c>
      <c r="B6395" s="111" t="s">
        <v>1647</v>
      </c>
      <c r="C6395" s="112" t="s">
        <v>1648</v>
      </c>
      <c r="D6395" s="21">
        <f t="shared" si="198"/>
        <v>1791955.55</v>
      </c>
      <c r="E6395" s="24">
        <f t="shared" si="199"/>
        <v>1572144.55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1710</v>
      </c>
      <c r="B6396" s="111" t="s">
        <v>1281</v>
      </c>
      <c r="C6396" s="112" t="s">
        <v>1282</v>
      </c>
      <c r="D6396" s="21">
        <f t="shared" si="198"/>
        <v>12453216.709999999</v>
      </c>
      <c r="E6396" s="24">
        <f t="shared" si="199"/>
        <v>12452649.079999998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>
        <v>1791955.55</v>
      </c>
      <c r="K6396" s="32">
        <v>1572144.55</v>
      </c>
      <c r="L6396" s="113">
        <v>1900592.8</v>
      </c>
      <c r="M6396" s="113">
        <v>1791955.55</v>
      </c>
      <c r="N6396" s="31">
        <v>2097392.9</v>
      </c>
      <c r="O6396" s="32">
        <v>1900592.8</v>
      </c>
      <c r="P6396" s="113">
        <v>2226157.7999999998</v>
      </c>
      <c r="Q6396" s="113">
        <v>2097392.9</v>
      </c>
      <c r="R6396" s="31">
        <v>2290637.15</v>
      </c>
      <c r="S6396" s="32">
        <v>2226157.7999999998</v>
      </c>
      <c r="T6396" s="113">
        <v>194111.28</v>
      </c>
      <c r="U6396" s="113">
        <v>2290637.15</v>
      </c>
      <c r="V6396" s="31">
        <v>207130.88</v>
      </c>
      <c r="W6396" s="32">
        <v>194111.28</v>
      </c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1710</v>
      </c>
      <c r="B6397" s="111" t="s">
        <v>1283</v>
      </c>
      <c r="C6397" s="112" t="s">
        <v>1649</v>
      </c>
      <c r="D6397" s="21">
        <f t="shared" si="198"/>
        <v>3369956.4499999997</v>
      </c>
      <c r="E6397" s="24">
        <f t="shared" si="199"/>
        <v>3320582.84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31">
        <v>495145.7</v>
      </c>
      <c r="K6397" s="32">
        <v>481897.95</v>
      </c>
      <c r="L6397" s="105">
        <v>547967.5</v>
      </c>
      <c r="M6397" s="105">
        <v>495145.7</v>
      </c>
      <c r="N6397" s="106">
        <v>551593.75</v>
      </c>
      <c r="O6397" s="107">
        <v>547967.5</v>
      </c>
      <c r="P6397" s="113">
        <v>591738.85</v>
      </c>
      <c r="Q6397" s="113">
        <v>551593.75</v>
      </c>
      <c r="R6397" s="106">
        <v>664295.1</v>
      </c>
      <c r="S6397" s="107">
        <v>591738.85</v>
      </c>
      <c r="T6397" s="105">
        <v>57847.839999999997</v>
      </c>
      <c r="U6397" s="105">
        <v>664295.1</v>
      </c>
      <c r="V6397" s="106">
        <v>62621.36</v>
      </c>
      <c r="W6397" s="107">
        <v>57847.839999999997</v>
      </c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1710</v>
      </c>
      <c r="B6398" s="111" t="s">
        <v>1650</v>
      </c>
      <c r="C6398" s="112" t="s">
        <v>1651</v>
      </c>
      <c r="D6398" s="21">
        <f t="shared" si="198"/>
        <v>0</v>
      </c>
      <c r="E6398" s="24">
        <f t="shared" si="199"/>
        <v>0</v>
      </c>
      <c r="F6398" s="104"/>
      <c r="G6398" s="104"/>
      <c r="H6398" s="113"/>
      <c r="I6398" s="113"/>
      <c r="J6398" s="106"/>
      <c r="K6398" s="107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1710</v>
      </c>
      <c r="B6399" s="111" t="s">
        <v>1652</v>
      </c>
      <c r="C6399" s="112" t="s">
        <v>1653</v>
      </c>
      <c r="D6399" s="21">
        <f t="shared" si="198"/>
        <v>34057.4</v>
      </c>
      <c r="E6399" s="24">
        <f t="shared" si="199"/>
        <v>0</v>
      </c>
      <c r="F6399" s="104"/>
      <c r="G6399" s="104"/>
      <c r="H6399" s="105"/>
      <c r="I6399" s="105"/>
      <c r="J6399" s="31"/>
      <c r="K6399" s="32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1710</v>
      </c>
      <c r="B6400" s="111" t="s">
        <v>1284</v>
      </c>
      <c r="C6400" s="112" t="s">
        <v>1285</v>
      </c>
      <c r="D6400" s="21">
        <f t="shared" si="198"/>
        <v>626723.50000000012</v>
      </c>
      <c r="E6400" s="24">
        <f t="shared" si="19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>
        <v>34057.4</v>
      </c>
      <c r="K6400" s="107">
        <v>0</v>
      </c>
      <c r="L6400" s="105">
        <v>24098.95</v>
      </c>
      <c r="M6400" s="105">
        <v>0</v>
      </c>
      <c r="N6400" s="106">
        <v>143383.5</v>
      </c>
      <c r="O6400" s="107">
        <v>0</v>
      </c>
      <c r="P6400" s="105">
        <v>68805.850000000006</v>
      </c>
      <c r="Q6400" s="105">
        <v>0</v>
      </c>
      <c r="R6400" s="106">
        <v>301627.15000000002</v>
      </c>
      <c r="S6400" s="107">
        <v>0</v>
      </c>
      <c r="T6400" s="105">
        <v>56434.3</v>
      </c>
      <c r="U6400" s="105">
        <v>0</v>
      </c>
      <c r="V6400" s="106">
        <v>17029.75</v>
      </c>
      <c r="W6400" s="107">
        <v>0</v>
      </c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1710</v>
      </c>
      <c r="B6401" s="111" t="s">
        <v>1286</v>
      </c>
      <c r="C6401" s="112" t="s">
        <v>1287</v>
      </c>
      <c r="D6401" s="21">
        <f t="shared" si="198"/>
        <v>0</v>
      </c>
      <c r="E6401" s="24">
        <f t="shared" si="199"/>
        <v>0</v>
      </c>
      <c r="F6401" s="104"/>
      <c r="G6401" s="104"/>
      <c r="H6401" s="113"/>
      <c r="I6401" s="113"/>
      <c r="J6401" s="106"/>
      <c r="K6401" s="107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1710</v>
      </c>
      <c r="B6402" s="111" t="s">
        <v>1288</v>
      </c>
      <c r="C6402" s="112" t="s">
        <v>1289</v>
      </c>
      <c r="D6402" s="21">
        <f t="shared" si="198"/>
        <v>0</v>
      </c>
      <c r="E6402" s="24">
        <f t="shared" si="199"/>
        <v>0</v>
      </c>
      <c r="F6402" s="104"/>
      <c r="G6402" s="104"/>
      <c r="H6402" s="105"/>
      <c r="I6402" s="105"/>
      <c r="J6402" s="31"/>
      <c r="K6402" s="32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1710</v>
      </c>
      <c r="B6403" s="111" t="s">
        <v>1290</v>
      </c>
      <c r="C6403" s="112" t="s">
        <v>1291</v>
      </c>
      <c r="D6403" s="21">
        <f t="shared" ref="D6403:D6466" si="200">F6403+H6403+J6404+L6403+N6403+P6403+R6403+T6403+V6403+X6403+Z6403+AB6403</f>
        <v>0</v>
      </c>
      <c r="E6403" s="24">
        <f t="shared" ref="E6403:E6466" si="201">G6403+I6403+K6404+M6403+O6403+Q6403+S6403+U6403+W6403+Y6403+AA6403+AC6403</f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1710</v>
      </c>
      <c r="B6404" s="111" t="s">
        <v>1292</v>
      </c>
      <c r="C6404" s="112" t="s">
        <v>1293</v>
      </c>
      <c r="D6404" s="21">
        <f t="shared" si="200"/>
        <v>0</v>
      </c>
      <c r="E6404" s="24">
        <f t="shared" si="201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1710</v>
      </c>
      <c r="B6405" s="111" t="s">
        <v>1294</v>
      </c>
      <c r="C6405" s="112" t="s">
        <v>1295</v>
      </c>
      <c r="D6405" s="21">
        <f t="shared" si="200"/>
        <v>104795.56</v>
      </c>
      <c r="E6405" s="24">
        <f t="shared" si="201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>
        <v>104795.56</v>
      </c>
      <c r="O6405" s="107">
        <v>0</v>
      </c>
      <c r="P6405" s="105">
        <v>0</v>
      </c>
      <c r="Q6405" s="105">
        <v>0</v>
      </c>
      <c r="R6405" s="106">
        <v>0</v>
      </c>
      <c r="S6405" s="107">
        <v>0</v>
      </c>
      <c r="T6405" s="105">
        <v>0</v>
      </c>
      <c r="U6405" s="105">
        <v>0</v>
      </c>
      <c r="V6405" s="106">
        <v>0</v>
      </c>
      <c r="W6405" s="107">
        <v>0</v>
      </c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1710</v>
      </c>
      <c r="B6406" s="111" t="s">
        <v>1296</v>
      </c>
      <c r="C6406" s="112" t="s">
        <v>1297</v>
      </c>
      <c r="D6406" s="21">
        <f t="shared" si="200"/>
        <v>0</v>
      </c>
      <c r="E6406" s="24">
        <f t="shared" si="201"/>
        <v>0</v>
      </c>
      <c r="F6406" s="104"/>
      <c r="G6406" s="104"/>
      <c r="H6406" s="113"/>
      <c r="I6406" s="113"/>
      <c r="J6406" s="106"/>
      <c r="K6406" s="107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1710</v>
      </c>
      <c r="B6407" s="111" t="s">
        <v>1298</v>
      </c>
      <c r="C6407" s="112" t="s">
        <v>1299</v>
      </c>
      <c r="D6407" s="21">
        <f t="shared" si="200"/>
        <v>0</v>
      </c>
      <c r="E6407" s="24">
        <f t="shared" si="201"/>
        <v>0</v>
      </c>
      <c r="F6407" s="104"/>
      <c r="G6407" s="104"/>
      <c r="H6407" s="105"/>
      <c r="I6407" s="105"/>
      <c r="J6407" s="31"/>
      <c r="K6407" s="32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1710</v>
      </c>
      <c r="B6408" s="111" t="s">
        <v>1300</v>
      </c>
      <c r="C6408" s="112" t="s">
        <v>1301</v>
      </c>
      <c r="D6408" s="21">
        <f t="shared" si="200"/>
        <v>0</v>
      </c>
      <c r="E6408" s="24">
        <f t="shared" si="201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1710</v>
      </c>
      <c r="B6409" s="111" t="s">
        <v>1302</v>
      </c>
      <c r="C6409" s="112" t="s">
        <v>1303</v>
      </c>
      <c r="D6409" s="21">
        <f t="shared" si="200"/>
        <v>0</v>
      </c>
      <c r="E6409" s="24">
        <f t="shared" si="201"/>
        <v>0</v>
      </c>
      <c r="F6409" s="104"/>
      <c r="G6409" s="104"/>
      <c r="H6409" s="113"/>
      <c r="I6409" s="113"/>
      <c r="J6409" s="106"/>
      <c r="K6409" s="107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1710</v>
      </c>
      <c r="B6410" s="111" t="s">
        <v>1304</v>
      </c>
      <c r="C6410" s="112" t="s">
        <v>1305</v>
      </c>
      <c r="D6410" s="21">
        <f t="shared" si="200"/>
        <v>0</v>
      </c>
      <c r="E6410" s="24">
        <f t="shared" si="201"/>
        <v>0</v>
      </c>
      <c r="F6410" s="104"/>
      <c r="G6410" s="104"/>
      <c r="H6410" s="105"/>
      <c r="I6410" s="105"/>
      <c r="J6410" s="31"/>
      <c r="K6410" s="32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1710</v>
      </c>
      <c r="B6411" s="111" t="s">
        <v>1306</v>
      </c>
      <c r="C6411" s="112" t="s">
        <v>1307</v>
      </c>
      <c r="D6411" s="21">
        <f t="shared" si="200"/>
        <v>0</v>
      </c>
      <c r="E6411" s="24">
        <f t="shared" si="201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1710</v>
      </c>
      <c r="B6412" s="111" t="s">
        <v>1308</v>
      </c>
      <c r="C6412" s="112" t="s">
        <v>1309</v>
      </c>
      <c r="D6412" s="21">
        <f t="shared" si="200"/>
        <v>0</v>
      </c>
      <c r="E6412" s="24">
        <f t="shared" si="201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1710</v>
      </c>
      <c r="B6413" s="111" t="s">
        <v>1310</v>
      </c>
      <c r="C6413" s="112" t="s">
        <v>1311</v>
      </c>
      <c r="D6413" s="21">
        <f t="shared" si="200"/>
        <v>0</v>
      </c>
      <c r="E6413" s="24">
        <f t="shared" si="201"/>
        <v>0</v>
      </c>
      <c r="F6413" s="104"/>
      <c r="G6413" s="104"/>
      <c r="H6413" s="113"/>
      <c r="I6413" s="113"/>
      <c r="J6413" s="106"/>
      <c r="K6413" s="107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1710</v>
      </c>
      <c r="B6414" s="111" t="s">
        <v>1312</v>
      </c>
      <c r="C6414" s="112" t="s">
        <v>1313</v>
      </c>
      <c r="D6414" s="21">
        <f t="shared" si="200"/>
        <v>0</v>
      </c>
      <c r="E6414" s="24">
        <f t="shared" si="201"/>
        <v>0</v>
      </c>
      <c r="F6414" s="104"/>
      <c r="G6414" s="104"/>
      <c r="H6414" s="105"/>
      <c r="I6414" s="105"/>
      <c r="J6414" s="31"/>
      <c r="K6414" s="32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1710</v>
      </c>
      <c r="B6415" s="111" t="s">
        <v>1314</v>
      </c>
      <c r="C6415" s="112" t="s">
        <v>1315</v>
      </c>
      <c r="D6415" s="21">
        <f t="shared" si="200"/>
        <v>0</v>
      </c>
      <c r="E6415" s="24">
        <f t="shared" si="201"/>
        <v>0</v>
      </c>
      <c r="F6415" s="104"/>
      <c r="G6415" s="104"/>
      <c r="H6415" s="113"/>
      <c r="I6415" s="113"/>
      <c r="J6415" s="106"/>
      <c r="K6415" s="107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1710</v>
      </c>
      <c r="B6416" s="111" t="s">
        <v>1316</v>
      </c>
      <c r="C6416" s="112" t="s">
        <v>1317</v>
      </c>
      <c r="D6416" s="21">
        <f t="shared" si="200"/>
        <v>0</v>
      </c>
      <c r="E6416" s="24">
        <f t="shared" si="201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1710</v>
      </c>
      <c r="B6417" s="111" t="s">
        <v>1318</v>
      </c>
      <c r="C6417" s="112" t="s">
        <v>1319</v>
      </c>
      <c r="D6417" s="21">
        <f t="shared" si="200"/>
        <v>0</v>
      </c>
      <c r="E6417" s="24">
        <f t="shared" si="201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1710</v>
      </c>
      <c r="B6418" s="111" t="s">
        <v>1320</v>
      </c>
      <c r="C6418" s="112" t="s">
        <v>1321</v>
      </c>
      <c r="D6418" s="21">
        <f t="shared" si="200"/>
        <v>0</v>
      </c>
      <c r="E6418" s="24">
        <f t="shared" si="201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1710</v>
      </c>
      <c r="B6419" s="111" t="s">
        <v>1322</v>
      </c>
      <c r="C6419" s="112" t="s">
        <v>1323</v>
      </c>
      <c r="D6419" s="21">
        <f t="shared" si="200"/>
        <v>0</v>
      </c>
      <c r="E6419" s="24">
        <f t="shared" si="201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1710</v>
      </c>
      <c r="B6420" s="111" t="s">
        <v>1324</v>
      </c>
      <c r="C6420" s="112" t="s">
        <v>1325</v>
      </c>
      <c r="D6420" s="21">
        <f t="shared" si="200"/>
        <v>0</v>
      </c>
      <c r="E6420" s="24">
        <f t="shared" si="201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1710</v>
      </c>
      <c r="B6421" s="111" t="s">
        <v>1326</v>
      </c>
      <c r="C6421" s="112" t="s">
        <v>1327</v>
      </c>
      <c r="D6421" s="21">
        <f t="shared" si="200"/>
        <v>0</v>
      </c>
      <c r="E6421" s="24">
        <f t="shared" si="201"/>
        <v>0</v>
      </c>
      <c r="F6421" s="104"/>
      <c r="G6421" s="104"/>
      <c r="H6421" s="105"/>
      <c r="I6421" s="105"/>
      <c r="J6421" s="31"/>
      <c r="K6421" s="32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1710</v>
      </c>
      <c r="B6422" s="111" t="s">
        <v>1328</v>
      </c>
      <c r="C6422" s="112" t="s">
        <v>1329</v>
      </c>
      <c r="D6422" s="21">
        <f t="shared" si="200"/>
        <v>0</v>
      </c>
      <c r="E6422" s="24">
        <f t="shared" si="201"/>
        <v>0</v>
      </c>
      <c r="F6422" s="104"/>
      <c r="G6422" s="104"/>
      <c r="H6422" s="113"/>
      <c r="I6422" s="113"/>
      <c r="J6422" s="106"/>
      <c r="K6422" s="107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1710</v>
      </c>
      <c r="B6423" s="111" t="s">
        <v>1330</v>
      </c>
      <c r="C6423" s="112" t="s">
        <v>1654</v>
      </c>
      <c r="D6423" s="21">
        <f t="shared" si="200"/>
        <v>0</v>
      </c>
      <c r="E6423" s="24">
        <f t="shared" si="201"/>
        <v>0</v>
      </c>
      <c r="F6423" s="104"/>
      <c r="G6423" s="104"/>
      <c r="H6423" s="105"/>
      <c r="I6423" s="105"/>
      <c r="J6423" s="31"/>
      <c r="K6423" s="32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1710</v>
      </c>
      <c r="B6424" s="111" t="s">
        <v>1331</v>
      </c>
      <c r="C6424" s="112" t="s">
        <v>1332</v>
      </c>
      <c r="D6424" s="21">
        <f t="shared" si="200"/>
        <v>0</v>
      </c>
      <c r="E6424" s="24">
        <f t="shared" si="201"/>
        <v>0</v>
      </c>
      <c r="F6424" s="104"/>
      <c r="G6424" s="104"/>
      <c r="H6424" s="113"/>
      <c r="I6424" s="113"/>
      <c r="J6424" s="106"/>
      <c r="K6424" s="107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1710</v>
      </c>
      <c r="B6425" s="111" t="s">
        <v>1333</v>
      </c>
      <c r="C6425" s="112" t="s">
        <v>1334</v>
      </c>
      <c r="D6425" s="21">
        <f t="shared" si="200"/>
        <v>0</v>
      </c>
      <c r="E6425" s="24">
        <f t="shared" si="201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1710</v>
      </c>
      <c r="B6426" s="111" t="s">
        <v>1335</v>
      </c>
      <c r="C6426" s="112" t="s">
        <v>1655</v>
      </c>
      <c r="D6426" s="21">
        <f t="shared" si="200"/>
        <v>0</v>
      </c>
      <c r="E6426" s="24">
        <f t="shared" si="201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1710</v>
      </c>
      <c r="B6427" s="111" t="s">
        <v>1336</v>
      </c>
      <c r="C6427" s="112" t="s">
        <v>1337</v>
      </c>
      <c r="D6427" s="21">
        <f t="shared" si="200"/>
        <v>0</v>
      </c>
      <c r="E6427" s="24">
        <f t="shared" si="201"/>
        <v>0</v>
      </c>
      <c r="F6427" s="104"/>
      <c r="G6427" s="104"/>
      <c r="H6427" s="105"/>
      <c r="I6427" s="105"/>
      <c r="J6427" s="31"/>
      <c r="K6427" s="32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1710</v>
      </c>
      <c r="B6428" s="111" t="s">
        <v>1338</v>
      </c>
      <c r="C6428" s="112" t="s">
        <v>1339</v>
      </c>
      <c r="D6428" s="21">
        <f t="shared" si="200"/>
        <v>0</v>
      </c>
      <c r="E6428" s="24">
        <f t="shared" si="201"/>
        <v>0</v>
      </c>
      <c r="F6428" s="104"/>
      <c r="G6428" s="104"/>
      <c r="H6428" s="113"/>
      <c r="I6428" s="113"/>
      <c r="J6428" s="106"/>
      <c r="K6428" s="107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1710</v>
      </c>
      <c r="B6429" s="111" t="s">
        <v>1340</v>
      </c>
      <c r="C6429" s="112" t="s">
        <v>1341</v>
      </c>
      <c r="D6429" s="21">
        <f t="shared" si="200"/>
        <v>0</v>
      </c>
      <c r="E6429" s="24">
        <f t="shared" si="201"/>
        <v>0</v>
      </c>
      <c r="F6429" s="104"/>
      <c r="G6429" s="104"/>
      <c r="H6429" s="105"/>
      <c r="I6429" s="105"/>
      <c r="J6429" s="31"/>
      <c r="K6429" s="32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1710</v>
      </c>
      <c r="B6430" s="111" t="s">
        <v>1342</v>
      </c>
      <c r="C6430" s="112" t="s">
        <v>1692</v>
      </c>
      <c r="D6430" s="21">
        <f t="shared" si="200"/>
        <v>0</v>
      </c>
      <c r="E6430" s="24">
        <f t="shared" si="201"/>
        <v>0</v>
      </c>
      <c r="F6430" s="104"/>
      <c r="G6430" s="104"/>
      <c r="H6430" s="113"/>
      <c r="I6430" s="113"/>
      <c r="J6430" s="106"/>
      <c r="K6430" s="107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1710</v>
      </c>
      <c r="B6431" s="111" t="s">
        <v>1343</v>
      </c>
      <c r="C6431" s="112" t="s">
        <v>1344</v>
      </c>
      <c r="D6431" s="21">
        <f t="shared" si="200"/>
        <v>5088</v>
      </c>
      <c r="E6431" s="24">
        <f t="shared" si="201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1710</v>
      </c>
      <c r="B6432" s="111" t="s">
        <v>1345</v>
      </c>
      <c r="C6432" s="112" t="s">
        <v>1346</v>
      </c>
      <c r="D6432" s="21">
        <f t="shared" si="200"/>
        <v>42881.42</v>
      </c>
      <c r="E6432" s="24">
        <f t="shared" si="201"/>
        <v>0</v>
      </c>
      <c r="F6432" s="104"/>
      <c r="G6432" s="104"/>
      <c r="H6432" s="113">
        <v>40681.42</v>
      </c>
      <c r="I6432" s="113">
        <v>0</v>
      </c>
      <c r="J6432" s="31">
        <v>5088</v>
      </c>
      <c r="K6432" s="32">
        <v>0</v>
      </c>
      <c r="L6432" s="113">
        <v>2200</v>
      </c>
      <c r="M6432" s="113">
        <v>0</v>
      </c>
      <c r="N6432" s="31">
        <v>0</v>
      </c>
      <c r="O6432" s="32">
        <v>0</v>
      </c>
      <c r="P6432" s="113">
        <v>0</v>
      </c>
      <c r="Q6432" s="113">
        <v>0</v>
      </c>
      <c r="R6432" s="31">
        <v>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1710</v>
      </c>
      <c r="B6433" s="111" t="s">
        <v>1347</v>
      </c>
      <c r="C6433" s="112" t="s">
        <v>1348</v>
      </c>
      <c r="D6433" s="21">
        <f t="shared" si="200"/>
        <v>0</v>
      </c>
      <c r="E6433" s="24">
        <f t="shared" si="201"/>
        <v>0</v>
      </c>
      <c r="F6433" s="104"/>
      <c r="G6433" s="104"/>
      <c r="H6433" s="105"/>
      <c r="I6433" s="105"/>
      <c r="J6433" s="31"/>
      <c r="K6433" s="32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1710</v>
      </c>
      <c r="B6434" s="111" t="s">
        <v>1349</v>
      </c>
      <c r="C6434" s="112" t="s">
        <v>1350</v>
      </c>
      <c r="D6434" s="21">
        <f t="shared" si="200"/>
        <v>0</v>
      </c>
      <c r="E6434" s="24">
        <f t="shared" si="201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1710</v>
      </c>
      <c r="B6435" s="111" t="s">
        <v>1351</v>
      </c>
      <c r="C6435" s="112" t="s">
        <v>1352</v>
      </c>
      <c r="D6435" s="21">
        <f t="shared" si="200"/>
        <v>0</v>
      </c>
      <c r="E6435" s="24">
        <f t="shared" si="201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1710</v>
      </c>
      <c r="B6436" s="111" t="s">
        <v>1353</v>
      </c>
      <c r="C6436" s="112" t="s">
        <v>1354</v>
      </c>
      <c r="D6436" s="21">
        <f t="shared" si="200"/>
        <v>0</v>
      </c>
      <c r="E6436" s="24">
        <f t="shared" si="201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1710</v>
      </c>
      <c r="B6437" s="111" t="s">
        <v>1355</v>
      </c>
      <c r="C6437" s="112" t="s">
        <v>1656</v>
      </c>
      <c r="D6437" s="21">
        <f t="shared" si="200"/>
        <v>0</v>
      </c>
      <c r="E6437" s="24">
        <f t="shared" si="201"/>
        <v>0</v>
      </c>
      <c r="F6437" s="104"/>
      <c r="G6437" s="104"/>
      <c r="H6437" s="113"/>
      <c r="I6437" s="113"/>
      <c r="J6437" s="106"/>
      <c r="K6437" s="107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1710</v>
      </c>
      <c r="B6438" s="111" t="s">
        <v>1356</v>
      </c>
      <c r="C6438" s="112" t="s">
        <v>1657</v>
      </c>
      <c r="D6438" s="21">
        <f t="shared" si="200"/>
        <v>0</v>
      </c>
      <c r="E6438" s="24">
        <f t="shared" si="201"/>
        <v>0</v>
      </c>
      <c r="F6438" s="104"/>
      <c r="G6438" s="104"/>
      <c r="H6438" s="105"/>
      <c r="I6438" s="105"/>
      <c r="J6438" s="31"/>
      <c r="K6438" s="32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1710</v>
      </c>
      <c r="B6439" s="111" t="s">
        <v>1357</v>
      </c>
      <c r="C6439" s="112" t="s">
        <v>1658</v>
      </c>
      <c r="D6439" s="21">
        <f t="shared" si="200"/>
        <v>0</v>
      </c>
      <c r="E6439" s="24">
        <f t="shared" si="201"/>
        <v>0</v>
      </c>
      <c r="F6439" s="104"/>
      <c r="G6439" s="104"/>
      <c r="H6439" s="113"/>
      <c r="I6439" s="113"/>
      <c r="J6439" s="106"/>
      <c r="K6439" s="107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1710</v>
      </c>
      <c r="B6440" s="111" t="s">
        <v>1358</v>
      </c>
      <c r="C6440" s="112" t="s">
        <v>1659</v>
      </c>
      <c r="D6440" s="21">
        <f t="shared" si="200"/>
        <v>8000</v>
      </c>
      <c r="E6440" s="24">
        <f t="shared" si="20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1710</v>
      </c>
      <c r="B6441" s="111" t="s">
        <v>1359</v>
      </c>
      <c r="C6441" s="112" t="s">
        <v>1660</v>
      </c>
      <c r="D6441" s="21">
        <f t="shared" si="200"/>
        <v>3747979.14</v>
      </c>
      <c r="E6441" s="24">
        <f t="shared" si="201"/>
        <v>0</v>
      </c>
      <c r="F6441" s="104"/>
      <c r="G6441" s="104"/>
      <c r="H6441" s="113">
        <v>20786</v>
      </c>
      <c r="I6441" s="113">
        <v>0</v>
      </c>
      <c r="J6441" s="31">
        <v>8000</v>
      </c>
      <c r="K6441" s="32">
        <v>0</v>
      </c>
      <c r="L6441" s="113">
        <v>2278741.29</v>
      </c>
      <c r="M6441" s="113">
        <v>0</v>
      </c>
      <c r="N6441" s="31">
        <v>0</v>
      </c>
      <c r="O6441" s="32">
        <v>0</v>
      </c>
      <c r="P6441" s="113">
        <v>618425.85</v>
      </c>
      <c r="Q6441" s="113">
        <v>0</v>
      </c>
      <c r="R6441" s="31">
        <v>201600</v>
      </c>
      <c r="S6441" s="32">
        <v>0</v>
      </c>
      <c r="T6441" s="113">
        <v>597094</v>
      </c>
      <c r="U6441" s="113">
        <v>0</v>
      </c>
      <c r="V6441" s="31">
        <v>31332</v>
      </c>
      <c r="W6441" s="32">
        <v>0</v>
      </c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1710</v>
      </c>
      <c r="B6442" s="111" t="s">
        <v>1360</v>
      </c>
      <c r="C6442" s="112" t="s">
        <v>1361</v>
      </c>
      <c r="D6442" s="21">
        <f t="shared" si="200"/>
        <v>204086</v>
      </c>
      <c r="E6442" s="24">
        <f t="shared" si="201"/>
        <v>204086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1711</v>
      </c>
      <c r="B6443" s="111" t="s">
        <v>3</v>
      </c>
      <c r="C6443" s="112" t="s">
        <v>4</v>
      </c>
      <c r="D6443" s="21">
        <f t="shared" si="200"/>
        <v>1437102</v>
      </c>
      <c r="E6443" s="24">
        <f t="shared" si="201"/>
        <v>1437102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>
        <v>204086</v>
      </c>
      <c r="K6443" s="32">
        <v>204086</v>
      </c>
      <c r="L6443" s="113">
        <v>136501</v>
      </c>
      <c r="M6443" s="113">
        <v>136501</v>
      </c>
      <c r="N6443" s="31">
        <v>126727</v>
      </c>
      <c r="O6443" s="32">
        <v>126727</v>
      </c>
      <c r="P6443" s="113">
        <v>249909</v>
      </c>
      <c r="Q6443" s="113">
        <v>249909</v>
      </c>
      <c r="R6443" s="31">
        <v>141802</v>
      </c>
      <c r="S6443" s="32">
        <v>141802</v>
      </c>
      <c r="T6443" s="113">
        <v>156735</v>
      </c>
      <c r="U6443" s="113">
        <v>156735</v>
      </c>
      <c r="V6443" s="31">
        <v>183261</v>
      </c>
      <c r="W6443" s="32">
        <v>183261</v>
      </c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1711</v>
      </c>
      <c r="B6444" s="111" t="s">
        <v>5</v>
      </c>
      <c r="C6444" s="112" t="s">
        <v>6</v>
      </c>
      <c r="D6444" s="21">
        <f t="shared" si="200"/>
        <v>0</v>
      </c>
      <c r="E6444" s="24">
        <f t="shared" si="20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1711</v>
      </c>
      <c r="B6445" s="111" t="s">
        <v>7</v>
      </c>
      <c r="C6445" s="112" t="s">
        <v>8</v>
      </c>
      <c r="D6445" s="21">
        <f t="shared" si="200"/>
        <v>0</v>
      </c>
      <c r="E6445" s="24">
        <f t="shared" si="201"/>
        <v>0</v>
      </c>
      <c r="F6445" s="104"/>
      <c r="G6445" s="104"/>
      <c r="H6445" s="105"/>
      <c r="I6445" s="105"/>
      <c r="J6445" s="31"/>
      <c r="K6445" s="32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1711</v>
      </c>
      <c r="B6446" s="111" t="s">
        <v>9</v>
      </c>
      <c r="C6446" s="112" t="s">
        <v>10</v>
      </c>
      <c r="D6446" s="21">
        <f t="shared" si="200"/>
        <v>0</v>
      </c>
      <c r="E6446" s="24">
        <f t="shared" si="20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1711</v>
      </c>
      <c r="B6447" s="111" t="s">
        <v>11</v>
      </c>
      <c r="C6447" s="112" t="s">
        <v>1435</v>
      </c>
      <c r="D6447" s="21">
        <f t="shared" si="200"/>
        <v>0</v>
      </c>
      <c r="E6447" s="24">
        <f t="shared" si="20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1711</v>
      </c>
      <c r="B6448" s="111" t="s">
        <v>12</v>
      </c>
      <c r="C6448" s="112" t="s">
        <v>1436</v>
      </c>
      <c r="D6448" s="21">
        <f t="shared" si="200"/>
        <v>126970</v>
      </c>
      <c r="E6448" s="24">
        <f t="shared" si="201"/>
        <v>0</v>
      </c>
      <c r="F6448" s="104"/>
      <c r="G6448" s="104"/>
      <c r="H6448" s="105">
        <v>99495</v>
      </c>
      <c r="I6448" s="105">
        <v>0</v>
      </c>
      <c r="J6448" s="106">
        <v>0</v>
      </c>
      <c r="K6448" s="107">
        <v>0</v>
      </c>
      <c r="L6448" s="105">
        <v>0</v>
      </c>
      <c r="M6448" s="105">
        <v>0</v>
      </c>
      <c r="N6448" s="106">
        <v>0</v>
      </c>
      <c r="O6448" s="107">
        <v>0</v>
      </c>
      <c r="P6448" s="105">
        <v>27475</v>
      </c>
      <c r="Q6448" s="105">
        <v>0</v>
      </c>
      <c r="R6448" s="106">
        <v>0</v>
      </c>
      <c r="S6448" s="107">
        <v>0</v>
      </c>
      <c r="T6448" s="105">
        <v>0</v>
      </c>
      <c r="U6448" s="105">
        <v>0</v>
      </c>
      <c r="V6448" s="106">
        <v>0</v>
      </c>
      <c r="W6448" s="107">
        <v>0</v>
      </c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1711</v>
      </c>
      <c r="B6449" s="111" t="s">
        <v>1437</v>
      </c>
      <c r="C6449" s="112" t="s">
        <v>1438</v>
      </c>
      <c r="D6449" s="21">
        <f t="shared" si="200"/>
        <v>0</v>
      </c>
      <c r="E6449" s="24">
        <f t="shared" si="201"/>
        <v>0</v>
      </c>
      <c r="F6449" s="104"/>
      <c r="G6449" s="104"/>
      <c r="H6449" s="113"/>
      <c r="I6449" s="113"/>
      <c r="J6449" s="106"/>
      <c r="K6449" s="107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1711</v>
      </c>
      <c r="B6450" s="111" t="s">
        <v>1439</v>
      </c>
      <c r="C6450" s="112" t="s">
        <v>1440</v>
      </c>
      <c r="D6450" s="21">
        <f t="shared" si="200"/>
        <v>0</v>
      </c>
      <c r="E6450" s="24">
        <f t="shared" si="201"/>
        <v>0</v>
      </c>
      <c r="F6450" s="104"/>
      <c r="G6450" s="104"/>
      <c r="H6450" s="105"/>
      <c r="I6450" s="105"/>
      <c r="J6450" s="31"/>
      <c r="K6450" s="32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1711</v>
      </c>
      <c r="B6451" s="111" t="s">
        <v>13</v>
      </c>
      <c r="C6451" s="112" t="s">
        <v>1441</v>
      </c>
      <c r="D6451" s="21">
        <f t="shared" si="200"/>
        <v>0</v>
      </c>
      <c r="E6451" s="24">
        <f t="shared" si="20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1711</v>
      </c>
      <c r="B6452" s="111" t="s">
        <v>14</v>
      </c>
      <c r="C6452" s="112" t="s">
        <v>15</v>
      </c>
      <c r="D6452" s="21">
        <f t="shared" si="200"/>
        <v>38760</v>
      </c>
      <c r="E6452" s="24">
        <f t="shared" si="201"/>
        <v>38760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1711</v>
      </c>
      <c r="B6453" s="111" t="s">
        <v>16</v>
      </c>
      <c r="C6453" s="112" t="s">
        <v>1442</v>
      </c>
      <c r="D6453" s="21">
        <f t="shared" si="200"/>
        <v>375500</v>
      </c>
      <c r="E6453" s="24">
        <f t="shared" si="201"/>
        <v>375500</v>
      </c>
      <c r="F6453" s="104"/>
      <c r="G6453" s="104"/>
      <c r="H6453" s="105"/>
      <c r="I6453" s="105"/>
      <c r="J6453" s="106">
        <v>38760</v>
      </c>
      <c r="K6453" s="107">
        <v>38760</v>
      </c>
      <c r="L6453" s="105"/>
      <c r="M6453" s="105"/>
      <c r="N6453" s="106"/>
      <c r="O6453" s="107"/>
      <c r="P6453" s="105"/>
      <c r="Q6453" s="105"/>
      <c r="R6453" s="106"/>
      <c r="S6453" s="107"/>
      <c r="T6453" s="105">
        <v>375500</v>
      </c>
      <c r="U6453" s="105">
        <v>375500</v>
      </c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1711</v>
      </c>
      <c r="B6454" s="111" t="s">
        <v>17</v>
      </c>
      <c r="C6454" s="112" t="s">
        <v>1443</v>
      </c>
      <c r="D6454" s="21">
        <f t="shared" si="200"/>
        <v>0</v>
      </c>
      <c r="E6454" s="24">
        <f t="shared" si="20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1711</v>
      </c>
      <c r="B6455" s="111" t="s">
        <v>18</v>
      </c>
      <c r="C6455" s="112" t="s">
        <v>19</v>
      </c>
      <c r="D6455" s="21">
        <f t="shared" si="200"/>
        <v>0</v>
      </c>
      <c r="E6455" s="24">
        <f t="shared" si="201"/>
        <v>0</v>
      </c>
      <c r="F6455" s="104"/>
      <c r="G6455" s="104"/>
      <c r="H6455" s="113"/>
      <c r="I6455" s="113"/>
      <c r="J6455" s="106"/>
      <c r="K6455" s="107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1711</v>
      </c>
      <c r="B6456" s="111" t="s">
        <v>20</v>
      </c>
      <c r="C6456" s="112" t="s">
        <v>21</v>
      </c>
      <c r="D6456" s="21">
        <f t="shared" si="200"/>
        <v>0</v>
      </c>
      <c r="E6456" s="24">
        <f t="shared" si="201"/>
        <v>0</v>
      </c>
      <c r="F6456" s="104"/>
      <c r="G6456" s="104"/>
      <c r="H6456" s="105"/>
      <c r="I6456" s="105"/>
      <c r="J6456" s="31"/>
      <c r="K6456" s="32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1711</v>
      </c>
      <c r="B6457" s="111" t="s">
        <v>22</v>
      </c>
      <c r="C6457" s="112" t="s">
        <v>1444</v>
      </c>
      <c r="D6457" s="21">
        <f t="shared" si="200"/>
        <v>0</v>
      </c>
      <c r="E6457" s="24">
        <f t="shared" si="20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1711</v>
      </c>
      <c r="B6458" s="111" t="s">
        <v>23</v>
      </c>
      <c r="C6458" s="112" t="s">
        <v>1696</v>
      </c>
      <c r="D6458" s="21">
        <f t="shared" si="200"/>
        <v>0</v>
      </c>
      <c r="E6458" s="24">
        <f t="shared" si="20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1711</v>
      </c>
      <c r="B6459" s="111" t="s">
        <v>24</v>
      </c>
      <c r="C6459" s="112" t="s">
        <v>1445</v>
      </c>
      <c r="D6459" s="21">
        <f t="shared" si="200"/>
        <v>0</v>
      </c>
      <c r="E6459" s="24">
        <f t="shared" si="20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1711</v>
      </c>
      <c r="B6460" s="111" t="s">
        <v>25</v>
      </c>
      <c r="C6460" s="112" t="s">
        <v>26</v>
      </c>
      <c r="D6460" s="21">
        <f t="shared" si="200"/>
        <v>3816390.41</v>
      </c>
      <c r="E6460" s="24">
        <f t="shared" si="201"/>
        <v>8232577.6100000003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1711</v>
      </c>
      <c r="B6461" s="111" t="s">
        <v>27</v>
      </c>
      <c r="C6461" s="112" t="s">
        <v>1446</v>
      </c>
      <c r="D6461" s="21">
        <f t="shared" si="200"/>
        <v>38844876.299999997</v>
      </c>
      <c r="E6461" s="24">
        <f t="shared" si="201"/>
        <v>33227285.159999996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>
        <v>3816390.41</v>
      </c>
      <c r="K6461" s="107">
        <v>8232577.6100000003</v>
      </c>
      <c r="L6461" s="105">
        <v>7923020.3099999996</v>
      </c>
      <c r="M6461" s="105">
        <v>5067154.6500000004</v>
      </c>
      <c r="N6461" s="106">
        <v>6739713.7000000002</v>
      </c>
      <c r="O6461" s="107">
        <v>4927693.09</v>
      </c>
      <c r="P6461" s="105">
        <v>2564242.5099999998</v>
      </c>
      <c r="Q6461" s="105">
        <v>2949885.01</v>
      </c>
      <c r="R6461" s="106">
        <v>1291508.1399999999</v>
      </c>
      <c r="S6461" s="107">
        <v>4120587.78</v>
      </c>
      <c r="T6461" s="105">
        <v>2716969.87</v>
      </c>
      <c r="U6461" s="105">
        <v>3456930.18</v>
      </c>
      <c r="V6461" s="106">
        <v>2665849.52</v>
      </c>
      <c r="W6461" s="107">
        <v>3230008.15</v>
      </c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1711</v>
      </c>
      <c r="B6462" s="111" t="s">
        <v>28</v>
      </c>
      <c r="C6462" s="112" t="s">
        <v>1447</v>
      </c>
      <c r="D6462" s="21">
        <f t="shared" si="200"/>
        <v>7072004.25</v>
      </c>
      <c r="E6462" s="24">
        <f t="shared" si="201"/>
        <v>5192088.82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>
        <v>2404.19</v>
      </c>
      <c r="K6462" s="107">
        <v>182649.97</v>
      </c>
      <c r="L6462" s="105">
        <v>1500000</v>
      </c>
      <c r="M6462" s="105">
        <v>3432.33</v>
      </c>
      <c r="N6462" s="106">
        <v>1216000</v>
      </c>
      <c r="O6462" s="107">
        <v>932688.28</v>
      </c>
      <c r="P6462" s="105">
        <v>22400</v>
      </c>
      <c r="Q6462" s="105">
        <v>53897.88</v>
      </c>
      <c r="R6462" s="106">
        <v>3200</v>
      </c>
      <c r="S6462" s="107">
        <v>62466.41</v>
      </c>
      <c r="T6462" s="105">
        <v>10233.209999999999</v>
      </c>
      <c r="U6462" s="105">
        <v>913924.87</v>
      </c>
      <c r="V6462" s="106">
        <v>79.91</v>
      </c>
      <c r="W6462" s="107">
        <v>30945.22</v>
      </c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1711</v>
      </c>
      <c r="B6463" s="111" t="s">
        <v>29</v>
      </c>
      <c r="C6463" s="112" t="s">
        <v>1448</v>
      </c>
      <c r="D6463" s="21">
        <f t="shared" si="200"/>
        <v>2665094.27</v>
      </c>
      <c r="E6463" s="24">
        <f t="shared" si="201"/>
        <v>9000</v>
      </c>
      <c r="F6463" s="104"/>
      <c r="G6463" s="104"/>
      <c r="H6463" s="105">
        <v>15000</v>
      </c>
      <c r="I6463" s="105">
        <v>0</v>
      </c>
      <c r="J6463" s="106">
        <v>2289900</v>
      </c>
      <c r="K6463" s="107">
        <v>1989900</v>
      </c>
      <c r="L6463" s="105">
        <v>25000</v>
      </c>
      <c r="M6463" s="105">
        <v>0</v>
      </c>
      <c r="N6463" s="106">
        <v>3000</v>
      </c>
      <c r="O6463" s="107">
        <v>0</v>
      </c>
      <c r="P6463" s="105">
        <v>0</v>
      </c>
      <c r="Q6463" s="105">
        <v>0</v>
      </c>
      <c r="R6463" s="106">
        <v>3000</v>
      </c>
      <c r="S6463" s="107">
        <v>0</v>
      </c>
      <c r="T6463" s="105">
        <v>12000</v>
      </c>
      <c r="U6463" s="105">
        <v>0</v>
      </c>
      <c r="V6463" s="106">
        <v>128206</v>
      </c>
      <c r="W6463" s="107">
        <v>9000</v>
      </c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1711</v>
      </c>
      <c r="B6464" s="111" t="s">
        <v>30</v>
      </c>
      <c r="C6464" s="112" t="s">
        <v>1449</v>
      </c>
      <c r="D6464" s="21">
        <f t="shared" si="200"/>
        <v>300965.89</v>
      </c>
      <c r="E6464" s="24">
        <f t="shared" si="201"/>
        <v>2755006.51</v>
      </c>
      <c r="F6464" s="104">
        <v>0</v>
      </c>
      <c r="G6464" s="104">
        <v>10327.75</v>
      </c>
      <c r="H6464" s="113"/>
      <c r="I6464" s="113"/>
      <c r="J6464" s="106">
        <v>2478888.27</v>
      </c>
      <c r="K6464" s="107">
        <v>0</v>
      </c>
      <c r="L6464" s="113">
        <v>0</v>
      </c>
      <c r="M6464" s="113">
        <v>0</v>
      </c>
      <c r="N6464" s="31">
        <v>0</v>
      </c>
      <c r="O6464" s="32">
        <v>1619071.19</v>
      </c>
      <c r="P6464" s="105">
        <v>965.89</v>
      </c>
      <c r="Q6464" s="105">
        <v>9817.08</v>
      </c>
      <c r="R6464" s="31">
        <v>0</v>
      </c>
      <c r="S6464" s="32">
        <v>297098.13</v>
      </c>
      <c r="T6464" s="113">
        <v>0</v>
      </c>
      <c r="U6464" s="113">
        <v>2901.87</v>
      </c>
      <c r="V6464" s="31">
        <v>0</v>
      </c>
      <c r="W6464" s="32">
        <v>515790.49</v>
      </c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1711</v>
      </c>
      <c r="B6465" s="111" t="s">
        <v>31</v>
      </c>
      <c r="C6465" s="112" t="s">
        <v>1661</v>
      </c>
      <c r="D6465" s="21">
        <f t="shared" si="200"/>
        <v>836931.04</v>
      </c>
      <c r="E6465" s="24">
        <f t="shared" si="201"/>
        <v>954066</v>
      </c>
      <c r="F6465" s="104">
        <v>0</v>
      </c>
      <c r="G6465" s="104">
        <v>0</v>
      </c>
      <c r="H6465" s="105">
        <v>15000</v>
      </c>
      <c r="I6465" s="105">
        <v>15000</v>
      </c>
      <c r="J6465" s="31">
        <v>300000</v>
      </c>
      <c r="K6465" s="32">
        <v>300000</v>
      </c>
      <c r="L6465" s="105">
        <v>675174.55</v>
      </c>
      <c r="M6465" s="105">
        <v>675000</v>
      </c>
      <c r="N6465" s="106">
        <v>3000</v>
      </c>
      <c r="O6465" s="107">
        <v>3000</v>
      </c>
      <c r="P6465" s="113">
        <v>0</v>
      </c>
      <c r="Q6465" s="113">
        <v>0</v>
      </c>
      <c r="R6465" s="106">
        <v>3000</v>
      </c>
      <c r="S6465" s="107">
        <v>119681.4</v>
      </c>
      <c r="T6465" s="105">
        <v>12000</v>
      </c>
      <c r="U6465" s="105">
        <v>13178.6</v>
      </c>
      <c r="V6465" s="106">
        <v>128756.49</v>
      </c>
      <c r="W6465" s="107">
        <v>128206</v>
      </c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1711</v>
      </c>
      <c r="B6466" s="111" t="s">
        <v>32</v>
      </c>
      <c r="C6466" s="112" t="s">
        <v>33</v>
      </c>
      <c r="D6466" s="21">
        <f t="shared" si="200"/>
        <v>0</v>
      </c>
      <c r="E6466" s="24">
        <f t="shared" si="20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1711</v>
      </c>
      <c r="B6467" s="111" t="s">
        <v>34</v>
      </c>
      <c r="C6467" s="112" t="s">
        <v>35</v>
      </c>
      <c r="D6467" s="21">
        <f t="shared" ref="D6467:D6530" si="202">F6467+H6467+J6468+L6467+N6467+P6467+R6467+T6467+V6467+X6467+Z6467+AB6467</f>
        <v>340500</v>
      </c>
      <c r="E6467" s="24">
        <f t="shared" ref="E6467:E6530" si="203">G6467+I6467+K6468+M6467+O6467+Q6467+S6467+U6467+W6467+Y6467+AA6467+AC6467</f>
        <v>4500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1711</v>
      </c>
      <c r="B6468" s="111" t="s">
        <v>36</v>
      </c>
      <c r="C6468" s="112" t="s">
        <v>1450</v>
      </c>
      <c r="D6468" s="21">
        <f t="shared" si="202"/>
        <v>2398740</v>
      </c>
      <c r="E6468" s="24">
        <f t="shared" si="203"/>
        <v>1807740</v>
      </c>
      <c r="F6468" s="104">
        <v>8000</v>
      </c>
      <c r="G6468" s="104">
        <v>3500</v>
      </c>
      <c r="H6468" s="105">
        <v>342000</v>
      </c>
      <c r="I6468" s="105">
        <v>0</v>
      </c>
      <c r="J6468" s="106">
        <v>340500</v>
      </c>
      <c r="K6468" s="107">
        <v>4500</v>
      </c>
      <c r="L6468" s="105">
        <v>342000</v>
      </c>
      <c r="M6468" s="105">
        <v>86100</v>
      </c>
      <c r="N6468" s="106">
        <v>340500</v>
      </c>
      <c r="O6468" s="107">
        <v>1024500</v>
      </c>
      <c r="P6468" s="105">
        <v>353140</v>
      </c>
      <c r="Q6468" s="105">
        <v>0</v>
      </c>
      <c r="R6468" s="106">
        <v>337300</v>
      </c>
      <c r="S6468" s="107">
        <v>0</v>
      </c>
      <c r="T6468" s="105">
        <v>334100</v>
      </c>
      <c r="U6468" s="105">
        <v>693640</v>
      </c>
      <c r="V6468" s="106">
        <v>341700</v>
      </c>
      <c r="W6468" s="107">
        <v>0</v>
      </c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1711</v>
      </c>
      <c r="B6469" s="111" t="s">
        <v>37</v>
      </c>
      <c r="C6469" s="112" t="s">
        <v>1451</v>
      </c>
      <c r="D6469" s="21">
        <f t="shared" si="202"/>
        <v>0</v>
      </c>
      <c r="E6469" s="24">
        <f t="shared" si="203"/>
        <v>0</v>
      </c>
      <c r="F6469" s="104"/>
      <c r="G6469" s="104"/>
      <c r="H6469" s="113"/>
      <c r="I6469" s="113"/>
      <c r="J6469" s="106"/>
      <c r="K6469" s="107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1711</v>
      </c>
      <c r="B6470" s="111" t="s">
        <v>38</v>
      </c>
      <c r="C6470" s="112" t="s">
        <v>1452</v>
      </c>
      <c r="D6470" s="21">
        <f t="shared" si="202"/>
        <v>0</v>
      </c>
      <c r="E6470" s="24">
        <f t="shared" si="203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1711</v>
      </c>
      <c r="B6471" s="111" t="s">
        <v>39</v>
      </c>
      <c r="C6471" s="112" t="s">
        <v>1453</v>
      </c>
      <c r="D6471" s="21">
        <f t="shared" si="202"/>
        <v>0</v>
      </c>
      <c r="E6471" s="24">
        <f t="shared" si="203"/>
        <v>0</v>
      </c>
      <c r="F6471" s="104"/>
      <c r="G6471" s="104"/>
      <c r="H6471" s="105"/>
      <c r="I6471" s="105"/>
      <c r="J6471" s="31"/>
      <c r="K6471" s="32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1711</v>
      </c>
      <c r="B6472" s="111" t="s">
        <v>40</v>
      </c>
      <c r="C6472" s="112" t="s">
        <v>1454</v>
      </c>
      <c r="D6472" s="21">
        <f t="shared" si="202"/>
        <v>0</v>
      </c>
      <c r="E6472" s="24">
        <f t="shared" si="203"/>
        <v>0</v>
      </c>
      <c r="F6472" s="104"/>
      <c r="G6472" s="104"/>
      <c r="H6472" s="113"/>
      <c r="I6472" s="113"/>
      <c r="J6472" s="106"/>
      <c r="K6472" s="107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1711</v>
      </c>
      <c r="B6473" s="111" t="s">
        <v>1455</v>
      </c>
      <c r="C6473" s="112" t="s">
        <v>56</v>
      </c>
      <c r="D6473" s="21">
        <f t="shared" si="202"/>
        <v>0</v>
      </c>
      <c r="E6473" s="24">
        <f t="shared" si="203"/>
        <v>38760</v>
      </c>
      <c r="F6473" s="104"/>
      <c r="G6473" s="104"/>
      <c r="H6473" s="105"/>
      <c r="I6473" s="105"/>
      <c r="J6473" s="31"/>
      <c r="K6473" s="32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1711</v>
      </c>
      <c r="B6474" s="111" t="s">
        <v>1456</v>
      </c>
      <c r="C6474" s="112" t="s">
        <v>58</v>
      </c>
      <c r="D6474" s="21">
        <f t="shared" si="202"/>
        <v>1900</v>
      </c>
      <c r="E6474" s="24">
        <f t="shared" si="203"/>
        <v>131797</v>
      </c>
      <c r="F6474" s="104">
        <v>0</v>
      </c>
      <c r="G6474" s="104">
        <v>3182</v>
      </c>
      <c r="H6474" s="105">
        <v>0</v>
      </c>
      <c r="I6474" s="105">
        <v>0</v>
      </c>
      <c r="J6474" s="106">
        <v>0</v>
      </c>
      <c r="K6474" s="107">
        <v>38760</v>
      </c>
      <c r="L6474" s="105">
        <v>300</v>
      </c>
      <c r="M6474" s="105">
        <v>127015</v>
      </c>
      <c r="N6474" s="106"/>
      <c r="O6474" s="107"/>
      <c r="P6474" s="105"/>
      <c r="Q6474" s="105"/>
      <c r="R6474" s="106"/>
      <c r="S6474" s="107"/>
      <c r="T6474" s="105">
        <v>1600</v>
      </c>
      <c r="U6474" s="105">
        <v>0</v>
      </c>
      <c r="V6474" s="106">
        <v>0</v>
      </c>
      <c r="W6474" s="107">
        <v>1600</v>
      </c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1711</v>
      </c>
      <c r="B6475" s="111" t="s">
        <v>1457</v>
      </c>
      <c r="C6475" s="112" t="s">
        <v>59</v>
      </c>
      <c r="D6475" s="21">
        <f t="shared" si="202"/>
        <v>0</v>
      </c>
      <c r="E6475" s="24">
        <f t="shared" si="203"/>
        <v>0</v>
      </c>
      <c r="F6475" s="104"/>
      <c r="G6475" s="104"/>
      <c r="H6475" s="113"/>
      <c r="I6475" s="113"/>
      <c r="J6475" s="106"/>
      <c r="K6475" s="107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1711</v>
      </c>
      <c r="B6476" s="111" t="s">
        <v>1458</v>
      </c>
      <c r="C6476" s="112" t="s">
        <v>61</v>
      </c>
      <c r="D6476" s="21">
        <f t="shared" si="202"/>
        <v>28300</v>
      </c>
      <c r="E6476" s="24">
        <f t="shared" si="203"/>
        <v>25600</v>
      </c>
      <c r="F6476" s="104"/>
      <c r="G6476" s="104"/>
      <c r="H6476" s="105"/>
      <c r="I6476" s="105"/>
      <c r="J6476" s="31"/>
      <c r="K6476" s="32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1711</v>
      </c>
      <c r="B6477" s="111" t="s">
        <v>1459</v>
      </c>
      <c r="C6477" s="112" t="s">
        <v>1460</v>
      </c>
      <c r="D6477" s="21">
        <f t="shared" si="202"/>
        <v>2055807</v>
      </c>
      <c r="E6477" s="24">
        <f t="shared" si="203"/>
        <v>2093757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>
        <v>28300</v>
      </c>
      <c r="K6477" s="107">
        <v>25600</v>
      </c>
      <c r="L6477" s="105">
        <v>23950</v>
      </c>
      <c r="M6477" s="105">
        <v>28300</v>
      </c>
      <c r="N6477" s="106">
        <v>13050</v>
      </c>
      <c r="O6477" s="107">
        <v>23950</v>
      </c>
      <c r="P6477" s="105">
        <v>11500</v>
      </c>
      <c r="Q6477" s="105">
        <v>0</v>
      </c>
      <c r="R6477" s="106">
        <v>20850</v>
      </c>
      <c r="S6477" s="107">
        <v>52200</v>
      </c>
      <c r="T6477" s="105">
        <v>13700</v>
      </c>
      <c r="U6477" s="105">
        <v>28600</v>
      </c>
      <c r="V6477" s="106">
        <v>13850</v>
      </c>
      <c r="W6477" s="107">
        <v>0</v>
      </c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1711</v>
      </c>
      <c r="B6478" s="111" t="s">
        <v>1461</v>
      </c>
      <c r="C6478" s="112" t="s">
        <v>67</v>
      </c>
      <c r="D6478" s="21">
        <f t="shared" si="202"/>
        <v>15308852</v>
      </c>
      <c r="E6478" s="24">
        <f t="shared" si="203"/>
        <v>15053905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106">
        <v>1883057</v>
      </c>
      <c r="K6478" s="107">
        <v>1883057</v>
      </c>
      <c r="L6478" s="113">
        <v>1917380</v>
      </c>
      <c r="M6478" s="113">
        <v>1917380</v>
      </c>
      <c r="N6478" s="31">
        <v>1443067</v>
      </c>
      <c r="O6478" s="32">
        <v>1443067</v>
      </c>
      <c r="P6478" s="105">
        <v>1699152</v>
      </c>
      <c r="Q6478" s="105">
        <v>1699152</v>
      </c>
      <c r="R6478" s="31">
        <v>1934313</v>
      </c>
      <c r="S6478" s="32">
        <v>1934313</v>
      </c>
      <c r="T6478" s="113">
        <v>1577954</v>
      </c>
      <c r="U6478" s="113">
        <v>1577954</v>
      </c>
      <c r="V6478" s="31">
        <v>1573741</v>
      </c>
      <c r="W6478" s="32">
        <v>1573741</v>
      </c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1711</v>
      </c>
      <c r="B6479" s="111" t="s">
        <v>1462</v>
      </c>
      <c r="C6479" s="112" t="s">
        <v>1463</v>
      </c>
      <c r="D6479" s="21">
        <f t="shared" si="202"/>
        <v>9089882</v>
      </c>
      <c r="E6479" s="24">
        <f t="shared" si="203"/>
        <v>8431866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31">
        <v>1208709</v>
      </c>
      <c r="K6479" s="32">
        <v>953762</v>
      </c>
      <c r="L6479" s="105">
        <v>1000726</v>
      </c>
      <c r="M6479" s="105">
        <v>1141443</v>
      </c>
      <c r="N6479" s="106">
        <v>881833</v>
      </c>
      <c r="O6479" s="107">
        <v>1303744</v>
      </c>
      <c r="P6479" s="113">
        <v>1267939</v>
      </c>
      <c r="Q6479" s="113">
        <v>997620</v>
      </c>
      <c r="R6479" s="106">
        <v>1138394</v>
      </c>
      <c r="S6479" s="107">
        <v>977334</v>
      </c>
      <c r="T6479" s="105">
        <v>1206044</v>
      </c>
      <c r="U6479" s="105">
        <v>1230709</v>
      </c>
      <c r="V6479" s="106">
        <v>978977</v>
      </c>
      <c r="W6479" s="107">
        <v>1179546</v>
      </c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1711</v>
      </c>
      <c r="B6480" s="111" t="s">
        <v>1464</v>
      </c>
      <c r="C6480" s="112" t="s">
        <v>1465</v>
      </c>
      <c r="D6480" s="21">
        <f t="shared" si="202"/>
        <v>65717</v>
      </c>
      <c r="E6480" s="24">
        <f t="shared" si="203"/>
        <v>65717</v>
      </c>
      <c r="F6480" s="104">
        <v>3433</v>
      </c>
      <c r="G6480" s="104">
        <v>0</v>
      </c>
      <c r="H6480" s="105">
        <v>2755</v>
      </c>
      <c r="I6480" s="105">
        <v>6188</v>
      </c>
      <c r="J6480" s="106">
        <v>3466</v>
      </c>
      <c r="K6480" s="107">
        <v>3466</v>
      </c>
      <c r="L6480" s="105">
        <v>6184</v>
      </c>
      <c r="M6480" s="105">
        <v>6184</v>
      </c>
      <c r="N6480" s="106">
        <v>1817</v>
      </c>
      <c r="O6480" s="107">
        <v>1817</v>
      </c>
      <c r="P6480" s="105">
        <v>7527</v>
      </c>
      <c r="Q6480" s="105">
        <v>7527</v>
      </c>
      <c r="R6480" s="106">
        <v>15918</v>
      </c>
      <c r="S6480" s="107">
        <v>15918</v>
      </c>
      <c r="T6480" s="105">
        <v>20075</v>
      </c>
      <c r="U6480" s="105">
        <v>20075</v>
      </c>
      <c r="V6480" s="106">
        <v>8008</v>
      </c>
      <c r="W6480" s="107">
        <v>8008</v>
      </c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1711</v>
      </c>
      <c r="B6481" s="111" t="s">
        <v>1466</v>
      </c>
      <c r="C6481" s="112" t="s">
        <v>1467</v>
      </c>
      <c r="D6481" s="21">
        <f t="shared" si="202"/>
        <v>168330</v>
      </c>
      <c r="E6481" s="24">
        <f t="shared" si="203"/>
        <v>168330</v>
      </c>
      <c r="F6481" s="104"/>
      <c r="G6481" s="104"/>
      <c r="H6481" s="113"/>
      <c r="I6481" s="113"/>
      <c r="J6481" s="106"/>
      <c r="K6481" s="107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1711</v>
      </c>
      <c r="B6482" s="111" t="s">
        <v>1468</v>
      </c>
      <c r="C6482" s="112" t="s">
        <v>68</v>
      </c>
      <c r="D6482" s="21">
        <f t="shared" si="202"/>
        <v>2335161</v>
      </c>
      <c r="E6482" s="24">
        <f t="shared" si="203"/>
        <v>2321411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31">
        <v>168330</v>
      </c>
      <c r="K6482" s="32">
        <v>168330</v>
      </c>
      <c r="L6482" s="105">
        <v>295980</v>
      </c>
      <c r="M6482" s="105">
        <v>295980</v>
      </c>
      <c r="N6482" s="106">
        <v>132922</v>
      </c>
      <c r="O6482" s="107">
        <v>132922</v>
      </c>
      <c r="P6482" s="113">
        <v>236209</v>
      </c>
      <c r="Q6482" s="113">
        <v>236209</v>
      </c>
      <c r="R6482" s="106">
        <v>373143</v>
      </c>
      <c r="S6482" s="107">
        <v>373143</v>
      </c>
      <c r="T6482" s="105">
        <v>382348</v>
      </c>
      <c r="U6482" s="105">
        <v>382348</v>
      </c>
      <c r="V6482" s="106">
        <v>601574</v>
      </c>
      <c r="W6482" s="107">
        <v>601574</v>
      </c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1711</v>
      </c>
      <c r="B6483" s="111" t="s">
        <v>1469</v>
      </c>
      <c r="C6483" s="112" t="s">
        <v>1470</v>
      </c>
      <c r="D6483" s="21">
        <f t="shared" si="202"/>
        <v>430094</v>
      </c>
      <c r="E6483" s="24">
        <f t="shared" si="203"/>
        <v>392496</v>
      </c>
      <c r="F6483" s="104">
        <v>12391</v>
      </c>
      <c r="G6483" s="104">
        <v>0</v>
      </c>
      <c r="H6483" s="113">
        <v>53467</v>
      </c>
      <c r="I6483" s="113">
        <v>26528</v>
      </c>
      <c r="J6483" s="106">
        <v>84489</v>
      </c>
      <c r="K6483" s="107">
        <v>70739</v>
      </c>
      <c r="L6483" s="113">
        <v>83991</v>
      </c>
      <c r="M6483" s="113">
        <v>107899</v>
      </c>
      <c r="N6483" s="31">
        <v>21918</v>
      </c>
      <c r="O6483" s="32">
        <v>10520</v>
      </c>
      <c r="P6483" s="105">
        <v>81487</v>
      </c>
      <c r="Q6483" s="105">
        <v>93504</v>
      </c>
      <c r="R6483" s="31">
        <v>97020</v>
      </c>
      <c r="S6483" s="32">
        <v>75557</v>
      </c>
      <c r="T6483" s="113">
        <v>48621</v>
      </c>
      <c r="U6483" s="113">
        <v>56150</v>
      </c>
      <c r="V6483" s="31">
        <v>23219</v>
      </c>
      <c r="W6483" s="32">
        <v>14358</v>
      </c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1711</v>
      </c>
      <c r="B6484" s="111" t="s">
        <v>1471</v>
      </c>
      <c r="C6484" s="112" t="s">
        <v>1472</v>
      </c>
      <c r="D6484" s="21">
        <f t="shared" si="202"/>
        <v>226713.57</v>
      </c>
      <c r="E6484" s="24">
        <f t="shared" si="203"/>
        <v>226713.57</v>
      </c>
      <c r="F6484" s="104"/>
      <c r="G6484" s="104"/>
      <c r="H6484" s="113">
        <v>19130</v>
      </c>
      <c r="I6484" s="113">
        <v>19130</v>
      </c>
      <c r="J6484" s="31">
        <v>7980</v>
      </c>
      <c r="K6484" s="32">
        <v>7980</v>
      </c>
      <c r="L6484" s="113">
        <v>14539</v>
      </c>
      <c r="M6484" s="113">
        <v>14539</v>
      </c>
      <c r="N6484" s="31">
        <v>47966</v>
      </c>
      <c r="O6484" s="32">
        <v>47966</v>
      </c>
      <c r="P6484" s="113">
        <v>14749</v>
      </c>
      <c r="Q6484" s="113">
        <v>14749</v>
      </c>
      <c r="R6484" s="31">
        <v>20097</v>
      </c>
      <c r="S6484" s="32">
        <v>20097</v>
      </c>
      <c r="T6484" s="113">
        <v>28173</v>
      </c>
      <c r="U6484" s="113">
        <v>28173</v>
      </c>
      <c r="V6484" s="31">
        <v>82059.570000000007</v>
      </c>
      <c r="W6484" s="32">
        <v>82059.570000000007</v>
      </c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1711</v>
      </c>
      <c r="B6485" s="111" t="s">
        <v>1473</v>
      </c>
      <c r="C6485" s="112" t="s">
        <v>1474</v>
      </c>
      <c r="D6485" s="21">
        <f t="shared" si="202"/>
        <v>0</v>
      </c>
      <c r="E6485" s="24">
        <f t="shared" si="203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1711</v>
      </c>
      <c r="B6486" s="111" t="s">
        <v>1475</v>
      </c>
      <c r="C6486" s="112" t="s">
        <v>1476</v>
      </c>
      <c r="D6486" s="21">
        <f t="shared" si="202"/>
        <v>0</v>
      </c>
      <c r="E6486" s="24">
        <f t="shared" si="203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1711</v>
      </c>
      <c r="B6487" s="111" t="s">
        <v>1477</v>
      </c>
      <c r="C6487" s="112" t="s">
        <v>1478</v>
      </c>
      <c r="D6487" s="21">
        <f t="shared" si="202"/>
        <v>148665.12</v>
      </c>
      <c r="E6487" s="24">
        <f t="shared" si="203"/>
        <v>76164.12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>
        <v>76164.12</v>
      </c>
      <c r="W6487" s="32">
        <v>76164.12</v>
      </c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1711</v>
      </c>
      <c r="B6488" s="111" t="s">
        <v>1479</v>
      </c>
      <c r="C6488" s="112" t="s">
        <v>1480</v>
      </c>
      <c r="D6488" s="21">
        <f t="shared" si="202"/>
        <v>571947</v>
      </c>
      <c r="E6488" s="24">
        <f t="shared" si="203"/>
        <v>909705.3</v>
      </c>
      <c r="F6488" s="104">
        <v>90738</v>
      </c>
      <c r="G6488" s="104">
        <v>0</v>
      </c>
      <c r="H6488" s="113">
        <v>83872</v>
      </c>
      <c r="I6488" s="113">
        <v>0</v>
      </c>
      <c r="J6488" s="31">
        <v>72501</v>
      </c>
      <c r="K6488" s="32">
        <v>0</v>
      </c>
      <c r="L6488" s="113">
        <v>70469</v>
      </c>
      <c r="M6488" s="113">
        <v>0</v>
      </c>
      <c r="N6488" s="31">
        <v>53686</v>
      </c>
      <c r="O6488" s="32">
        <v>0</v>
      </c>
      <c r="P6488" s="113">
        <v>61568</v>
      </c>
      <c r="Q6488" s="113">
        <v>499188.3</v>
      </c>
      <c r="R6488" s="31">
        <v>61555</v>
      </c>
      <c r="S6488" s="32">
        <v>163239</v>
      </c>
      <c r="T6488" s="113">
        <v>49428</v>
      </c>
      <c r="U6488" s="113">
        <v>124155</v>
      </c>
      <c r="V6488" s="31">
        <v>55891</v>
      </c>
      <c r="W6488" s="32">
        <v>123123</v>
      </c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1711</v>
      </c>
      <c r="B6489" s="111" t="s">
        <v>1481</v>
      </c>
      <c r="C6489" s="112" t="s">
        <v>1482</v>
      </c>
      <c r="D6489" s="21">
        <f t="shared" si="202"/>
        <v>305095</v>
      </c>
      <c r="E6489" s="24">
        <f t="shared" si="203"/>
        <v>392249.36</v>
      </c>
      <c r="F6489" s="104">
        <v>21905</v>
      </c>
      <c r="G6489" s="104">
        <v>0</v>
      </c>
      <c r="H6489" s="105">
        <v>44629</v>
      </c>
      <c r="I6489" s="105">
        <v>0</v>
      </c>
      <c r="J6489" s="31">
        <v>44740</v>
      </c>
      <c r="K6489" s="32">
        <v>0</v>
      </c>
      <c r="L6489" s="105">
        <v>79668</v>
      </c>
      <c r="M6489" s="105">
        <v>0</v>
      </c>
      <c r="N6489" s="106">
        <v>43293</v>
      </c>
      <c r="O6489" s="107">
        <v>0</v>
      </c>
      <c r="P6489" s="113">
        <v>23313</v>
      </c>
      <c r="Q6489" s="113">
        <v>140826.35999999999</v>
      </c>
      <c r="R6489" s="106">
        <v>31053</v>
      </c>
      <c r="S6489" s="107">
        <v>66645</v>
      </c>
      <c r="T6489" s="105">
        <v>19713</v>
      </c>
      <c r="U6489" s="105">
        <v>122961</v>
      </c>
      <c r="V6489" s="106">
        <v>41521</v>
      </c>
      <c r="W6489" s="107">
        <v>61817</v>
      </c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1711</v>
      </c>
      <c r="B6490" s="111" t="s">
        <v>1483</v>
      </c>
      <c r="C6490" s="112" t="s">
        <v>1484</v>
      </c>
      <c r="D6490" s="21">
        <f t="shared" si="202"/>
        <v>8325</v>
      </c>
      <c r="E6490" s="24">
        <f t="shared" si="203"/>
        <v>35629</v>
      </c>
      <c r="F6490" s="104"/>
      <c r="G6490" s="104"/>
      <c r="H6490" s="113"/>
      <c r="I6490" s="113"/>
      <c r="J6490" s="106"/>
      <c r="K6490" s="107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1711</v>
      </c>
      <c r="B6491" s="111" t="s">
        <v>1485</v>
      </c>
      <c r="C6491" s="112" t="s">
        <v>1486</v>
      </c>
      <c r="D6491" s="21">
        <f t="shared" si="202"/>
        <v>62430</v>
      </c>
      <c r="E6491" s="24">
        <f t="shared" si="203"/>
        <v>55443</v>
      </c>
      <c r="F6491" s="104">
        <v>10292</v>
      </c>
      <c r="G6491" s="104">
        <v>4810</v>
      </c>
      <c r="H6491" s="105">
        <v>5948</v>
      </c>
      <c r="I6491" s="105">
        <v>0</v>
      </c>
      <c r="J6491" s="31">
        <v>8325</v>
      </c>
      <c r="K6491" s="32">
        <v>35629</v>
      </c>
      <c r="L6491" s="105">
        <v>15441</v>
      </c>
      <c r="M6491" s="105">
        <v>0</v>
      </c>
      <c r="N6491" s="106">
        <v>11729</v>
      </c>
      <c r="O6491" s="107">
        <v>10292</v>
      </c>
      <c r="P6491" s="113">
        <v>6223</v>
      </c>
      <c r="Q6491" s="113">
        <v>19070</v>
      </c>
      <c r="R6491" s="106">
        <v>3007</v>
      </c>
      <c r="S6491" s="107">
        <v>0</v>
      </c>
      <c r="T6491" s="105">
        <v>0</v>
      </c>
      <c r="U6491" s="105">
        <v>0</v>
      </c>
      <c r="V6491" s="106">
        <v>0</v>
      </c>
      <c r="W6491" s="107">
        <v>0</v>
      </c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1711</v>
      </c>
      <c r="B6492" s="111" t="s">
        <v>1487</v>
      </c>
      <c r="C6492" s="112" t="s">
        <v>1488</v>
      </c>
      <c r="D6492" s="21">
        <f t="shared" si="202"/>
        <v>118807</v>
      </c>
      <c r="E6492" s="24">
        <f t="shared" si="203"/>
        <v>78638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>
        <v>9790</v>
      </c>
      <c r="K6492" s="107">
        <v>21271</v>
      </c>
      <c r="L6492" s="105">
        <v>4271</v>
      </c>
      <c r="M6492" s="105">
        <v>4249</v>
      </c>
      <c r="N6492" s="106">
        <v>13755</v>
      </c>
      <c r="O6492" s="107">
        <v>7220</v>
      </c>
      <c r="P6492" s="105">
        <v>22827</v>
      </c>
      <c r="Q6492" s="105">
        <v>5409</v>
      </c>
      <c r="R6492" s="106">
        <v>20727</v>
      </c>
      <c r="S6492" s="107">
        <v>11592</v>
      </c>
      <c r="T6492" s="105">
        <v>6377</v>
      </c>
      <c r="U6492" s="105">
        <v>0</v>
      </c>
      <c r="V6492" s="106">
        <v>13739</v>
      </c>
      <c r="W6492" s="107">
        <v>17011</v>
      </c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1711</v>
      </c>
      <c r="B6493" s="111" t="s">
        <v>1489</v>
      </c>
      <c r="C6493" s="112" t="s">
        <v>70</v>
      </c>
      <c r="D6493" s="21">
        <f t="shared" si="202"/>
        <v>0</v>
      </c>
      <c r="E6493" s="24">
        <f t="shared" si="203"/>
        <v>0</v>
      </c>
      <c r="F6493" s="104"/>
      <c r="G6493" s="104"/>
      <c r="H6493" s="113"/>
      <c r="I6493" s="113"/>
      <c r="J6493" s="106"/>
      <c r="K6493" s="107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1711</v>
      </c>
      <c r="B6494" s="111" t="s">
        <v>1490</v>
      </c>
      <c r="C6494" s="112" t="s">
        <v>1491</v>
      </c>
      <c r="D6494" s="21">
        <f t="shared" si="202"/>
        <v>0</v>
      </c>
      <c r="E6494" s="24">
        <f t="shared" si="203"/>
        <v>0</v>
      </c>
      <c r="F6494" s="104"/>
      <c r="G6494" s="104"/>
      <c r="H6494" s="105"/>
      <c r="I6494" s="105"/>
      <c r="J6494" s="31"/>
      <c r="K6494" s="32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1711</v>
      </c>
      <c r="B6495" s="111" t="s">
        <v>1492</v>
      </c>
      <c r="C6495" s="112" t="s">
        <v>1493</v>
      </c>
      <c r="D6495" s="21">
        <f t="shared" si="202"/>
        <v>271724</v>
      </c>
      <c r="E6495" s="24">
        <f t="shared" si="203"/>
        <v>205546</v>
      </c>
      <c r="F6495" s="104"/>
      <c r="G6495" s="104"/>
      <c r="H6495" s="113"/>
      <c r="I6495" s="113"/>
      <c r="J6495" s="106"/>
      <c r="K6495" s="107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1711</v>
      </c>
      <c r="B6496" s="111" t="s">
        <v>1494</v>
      </c>
      <c r="C6496" s="112" t="s">
        <v>71</v>
      </c>
      <c r="D6496" s="21">
        <f t="shared" si="202"/>
        <v>1762653</v>
      </c>
      <c r="E6496" s="24">
        <f t="shared" si="203"/>
        <v>1952907.8900000001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>
        <v>271724</v>
      </c>
      <c r="K6496" s="32">
        <v>205546</v>
      </c>
      <c r="L6496" s="113">
        <v>156828</v>
      </c>
      <c r="M6496" s="113">
        <v>357184</v>
      </c>
      <c r="N6496" s="31">
        <v>195803</v>
      </c>
      <c r="O6496" s="32">
        <v>87693</v>
      </c>
      <c r="P6496" s="113">
        <v>242064</v>
      </c>
      <c r="Q6496" s="113">
        <v>146827</v>
      </c>
      <c r="R6496" s="31">
        <v>206071</v>
      </c>
      <c r="S6496" s="32">
        <v>208093</v>
      </c>
      <c r="T6496" s="113">
        <v>189569</v>
      </c>
      <c r="U6496" s="113">
        <v>325875</v>
      </c>
      <c r="V6496" s="31">
        <v>228120</v>
      </c>
      <c r="W6496" s="32">
        <v>219827</v>
      </c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1711</v>
      </c>
      <c r="B6497" s="111" t="s">
        <v>1495</v>
      </c>
      <c r="C6497" s="112" t="s">
        <v>1496</v>
      </c>
      <c r="D6497" s="21">
        <f t="shared" si="202"/>
        <v>727435</v>
      </c>
      <c r="E6497" s="24">
        <f t="shared" si="203"/>
        <v>613865.64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>
        <v>105442</v>
      </c>
      <c r="K6497" s="32">
        <v>100043.89</v>
      </c>
      <c r="L6497" s="113">
        <v>79968</v>
      </c>
      <c r="M6497" s="113">
        <v>62250.63</v>
      </c>
      <c r="N6497" s="31">
        <v>107736</v>
      </c>
      <c r="O6497" s="32">
        <v>86482.53</v>
      </c>
      <c r="P6497" s="113">
        <v>83636</v>
      </c>
      <c r="Q6497" s="113">
        <v>0</v>
      </c>
      <c r="R6497" s="31">
        <v>95018</v>
      </c>
      <c r="S6497" s="32">
        <v>20078.47</v>
      </c>
      <c r="T6497" s="113">
        <v>86672</v>
      </c>
      <c r="U6497" s="113">
        <v>137935</v>
      </c>
      <c r="V6497" s="31">
        <v>94173</v>
      </c>
      <c r="W6497" s="32">
        <v>222836.21</v>
      </c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1711</v>
      </c>
      <c r="B6498" s="111" t="s">
        <v>1497</v>
      </c>
      <c r="C6498" s="112" t="s">
        <v>1498</v>
      </c>
      <c r="D6498" s="21">
        <f t="shared" si="202"/>
        <v>6047</v>
      </c>
      <c r="E6498" s="24">
        <f t="shared" si="203"/>
        <v>6047</v>
      </c>
      <c r="F6498" s="104">
        <v>2119</v>
      </c>
      <c r="G6498" s="104">
        <v>2119</v>
      </c>
      <c r="H6498" s="105">
        <v>623</v>
      </c>
      <c r="I6498" s="105">
        <v>623</v>
      </c>
      <c r="J6498" s="31">
        <v>1038</v>
      </c>
      <c r="K6498" s="32">
        <v>1038</v>
      </c>
      <c r="L6498" s="105">
        <v>64</v>
      </c>
      <c r="M6498" s="105">
        <v>64</v>
      </c>
      <c r="N6498" s="106">
        <v>765</v>
      </c>
      <c r="O6498" s="107">
        <v>765</v>
      </c>
      <c r="P6498" s="113">
        <v>1607</v>
      </c>
      <c r="Q6498" s="113">
        <v>1607</v>
      </c>
      <c r="R6498" s="106">
        <v>56</v>
      </c>
      <c r="S6498" s="107">
        <v>56</v>
      </c>
      <c r="T6498" s="105">
        <v>298</v>
      </c>
      <c r="U6498" s="105">
        <v>298</v>
      </c>
      <c r="V6498" s="106">
        <v>515</v>
      </c>
      <c r="W6498" s="107">
        <v>515</v>
      </c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1711</v>
      </c>
      <c r="B6499" s="111" t="s">
        <v>1499</v>
      </c>
      <c r="C6499" s="112" t="s">
        <v>1500</v>
      </c>
      <c r="D6499" s="21">
        <f t="shared" si="202"/>
        <v>4028</v>
      </c>
      <c r="E6499" s="24">
        <f t="shared" si="203"/>
        <v>4028</v>
      </c>
      <c r="F6499" s="104"/>
      <c r="G6499" s="104"/>
      <c r="H6499" s="113"/>
      <c r="I6499" s="113"/>
      <c r="J6499" s="106"/>
      <c r="K6499" s="107"/>
      <c r="L6499" s="113"/>
      <c r="M6499" s="113"/>
      <c r="N6499" s="31"/>
      <c r="O6499" s="32"/>
      <c r="P6499" s="105"/>
      <c r="Q6499" s="105"/>
      <c r="R6499" s="31">
        <v>4028</v>
      </c>
      <c r="S6499" s="32">
        <v>4028</v>
      </c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1711</v>
      </c>
      <c r="B6500" s="111" t="s">
        <v>1501</v>
      </c>
      <c r="C6500" s="112" t="s">
        <v>1502</v>
      </c>
      <c r="D6500" s="21">
        <f t="shared" si="202"/>
        <v>0</v>
      </c>
      <c r="E6500" s="24">
        <f t="shared" si="203"/>
        <v>0</v>
      </c>
      <c r="F6500" s="104"/>
      <c r="G6500" s="104"/>
      <c r="H6500" s="105"/>
      <c r="I6500" s="105"/>
      <c r="J6500" s="31"/>
      <c r="K6500" s="32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1711</v>
      </c>
      <c r="B6501" s="111" t="s">
        <v>1503</v>
      </c>
      <c r="C6501" s="112" t="s">
        <v>1504</v>
      </c>
      <c r="D6501" s="21">
        <f t="shared" si="202"/>
        <v>0</v>
      </c>
      <c r="E6501" s="24">
        <f t="shared" si="203"/>
        <v>0</v>
      </c>
      <c r="F6501" s="104"/>
      <c r="G6501" s="104"/>
      <c r="H6501" s="113"/>
      <c r="I6501" s="113"/>
      <c r="J6501" s="106"/>
      <c r="K6501" s="107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1711</v>
      </c>
      <c r="B6502" s="111" t="s">
        <v>1505</v>
      </c>
      <c r="C6502" s="112" t="s">
        <v>1662</v>
      </c>
      <c r="D6502" s="21">
        <f t="shared" si="202"/>
        <v>0</v>
      </c>
      <c r="E6502" s="24">
        <f t="shared" si="20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1711</v>
      </c>
      <c r="B6503" s="111" t="s">
        <v>1506</v>
      </c>
      <c r="C6503" s="112" t="s">
        <v>1507</v>
      </c>
      <c r="D6503" s="21">
        <f t="shared" si="202"/>
        <v>50</v>
      </c>
      <c r="E6503" s="24">
        <f t="shared" si="203"/>
        <v>50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1711</v>
      </c>
      <c r="B6504" s="111" t="s">
        <v>1508</v>
      </c>
      <c r="C6504" s="112" t="s">
        <v>1509</v>
      </c>
      <c r="D6504" s="21">
        <f t="shared" si="202"/>
        <v>2338</v>
      </c>
      <c r="E6504" s="24">
        <f t="shared" si="203"/>
        <v>2338</v>
      </c>
      <c r="F6504" s="104">
        <v>1037</v>
      </c>
      <c r="G6504" s="104">
        <v>1037</v>
      </c>
      <c r="H6504" s="113">
        <v>230</v>
      </c>
      <c r="I6504" s="113">
        <v>230</v>
      </c>
      <c r="J6504" s="31">
        <v>50</v>
      </c>
      <c r="K6504" s="32">
        <v>50</v>
      </c>
      <c r="L6504" s="113">
        <v>230</v>
      </c>
      <c r="M6504" s="113">
        <v>230</v>
      </c>
      <c r="N6504" s="31">
        <v>76</v>
      </c>
      <c r="O6504" s="32">
        <v>76</v>
      </c>
      <c r="P6504" s="113">
        <v>446</v>
      </c>
      <c r="Q6504" s="113">
        <v>446</v>
      </c>
      <c r="R6504" s="31">
        <v>230</v>
      </c>
      <c r="S6504" s="32">
        <v>230</v>
      </c>
      <c r="T6504" s="113"/>
      <c r="U6504" s="113"/>
      <c r="V6504" s="31">
        <v>89</v>
      </c>
      <c r="W6504" s="32">
        <v>89</v>
      </c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1711</v>
      </c>
      <c r="B6505" s="111" t="s">
        <v>1510</v>
      </c>
      <c r="C6505" s="112" t="s">
        <v>1511</v>
      </c>
      <c r="D6505" s="21">
        <f t="shared" si="202"/>
        <v>0</v>
      </c>
      <c r="E6505" s="24">
        <f t="shared" si="20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1711</v>
      </c>
      <c r="B6506" s="111" t="s">
        <v>1512</v>
      </c>
      <c r="C6506" s="112" t="s">
        <v>1513</v>
      </c>
      <c r="D6506" s="21">
        <f t="shared" si="202"/>
        <v>0</v>
      </c>
      <c r="E6506" s="24">
        <f t="shared" si="20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1711</v>
      </c>
      <c r="B6507" s="111" t="s">
        <v>1514</v>
      </c>
      <c r="C6507" s="112" t="s">
        <v>1515</v>
      </c>
      <c r="D6507" s="21">
        <f t="shared" si="202"/>
        <v>13601</v>
      </c>
      <c r="E6507" s="24">
        <f t="shared" si="20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1711</v>
      </c>
      <c r="B6508" s="111" t="s">
        <v>1516</v>
      </c>
      <c r="C6508" s="112" t="s">
        <v>57</v>
      </c>
      <c r="D6508" s="21">
        <f t="shared" si="202"/>
        <v>0</v>
      </c>
      <c r="E6508" s="24">
        <f t="shared" si="20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1711</v>
      </c>
      <c r="B6509" s="111" t="s">
        <v>1517</v>
      </c>
      <c r="C6509" s="112" t="s">
        <v>1518</v>
      </c>
      <c r="D6509" s="21">
        <f t="shared" si="202"/>
        <v>0</v>
      </c>
      <c r="E6509" s="24">
        <f t="shared" si="20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1711</v>
      </c>
      <c r="B6510" s="111" t="s">
        <v>1519</v>
      </c>
      <c r="C6510" s="112" t="s">
        <v>60</v>
      </c>
      <c r="D6510" s="21">
        <f t="shared" si="202"/>
        <v>0</v>
      </c>
      <c r="E6510" s="24">
        <f t="shared" si="203"/>
        <v>0</v>
      </c>
      <c r="F6510" s="104"/>
      <c r="G6510" s="104"/>
      <c r="H6510" s="105"/>
      <c r="I6510" s="105"/>
      <c r="J6510" s="31"/>
      <c r="K6510" s="32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1711</v>
      </c>
      <c r="B6511" s="111" t="s">
        <v>1520</v>
      </c>
      <c r="C6511" s="112" t="s">
        <v>62</v>
      </c>
      <c r="D6511" s="21">
        <f t="shared" si="202"/>
        <v>51550</v>
      </c>
      <c r="E6511" s="24">
        <f t="shared" si="203"/>
        <v>7683</v>
      </c>
      <c r="F6511" s="104"/>
      <c r="G6511" s="104"/>
      <c r="H6511" s="113"/>
      <c r="I6511" s="113"/>
      <c r="J6511" s="106"/>
      <c r="K6511" s="107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1711</v>
      </c>
      <c r="B6512" s="111" t="s">
        <v>1521</v>
      </c>
      <c r="C6512" s="112" t="s">
        <v>1522</v>
      </c>
      <c r="D6512" s="21">
        <f t="shared" si="202"/>
        <v>243223</v>
      </c>
      <c r="E6512" s="24">
        <f t="shared" si="203"/>
        <v>98288</v>
      </c>
      <c r="F6512" s="104">
        <v>28234</v>
      </c>
      <c r="G6512" s="104">
        <v>12223</v>
      </c>
      <c r="H6512" s="105">
        <v>33784</v>
      </c>
      <c r="I6512" s="105">
        <v>10848</v>
      </c>
      <c r="J6512" s="31">
        <v>51550</v>
      </c>
      <c r="K6512" s="32">
        <v>7683</v>
      </c>
      <c r="L6512" s="105">
        <v>25606</v>
      </c>
      <c r="M6512" s="105">
        <v>15525</v>
      </c>
      <c r="N6512" s="106">
        <v>19786</v>
      </c>
      <c r="O6512" s="107">
        <v>6876</v>
      </c>
      <c r="P6512" s="113">
        <v>23194</v>
      </c>
      <c r="Q6512" s="113">
        <v>13711</v>
      </c>
      <c r="R6512" s="106">
        <v>19248</v>
      </c>
      <c r="S6512" s="107">
        <v>8225</v>
      </c>
      <c r="T6512" s="105">
        <v>21907</v>
      </c>
      <c r="U6512" s="105">
        <v>2994</v>
      </c>
      <c r="V6512" s="106">
        <v>47207</v>
      </c>
      <c r="W6512" s="107">
        <v>27886</v>
      </c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1711</v>
      </c>
      <c r="B6513" s="111" t="s">
        <v>1523</v>
      </c>
      <c r="C6513" s="112" t="s">
        <v>1524</v>
      </c>
      <c r="D6513" s="21">
        <f t="shared" si="202"/>
        <v>145365</v>
      </c>
      <c r="E6513" s="24">
        <f t="shared" si="203"/>
        <v>11741</v>
      </c>
      <c r="F6513" s="104">
        <v>4278</v>
      </c>
      <c r="G6513" s="104">
        <v>0</v>
      </c>
      <c r="H6513" s="105">
        <v>13747</v>
      </c>
      <c r="I6513" s="105">
        <v>5574</v>
      </c>
      <c r="J6513" s="106">
        <v>24257</v>
      </c>
      <c r="K6513" s="107">
        <v>0</v>
      </c>
      <c r="L6513" s="105">
        <v>56699</v>
      </c>
      <c r="M6513" s="105">
        <v>0</v>
      </c>
      <c r="N6513" s="106">
        <v>11697</v>
      </c>
      <c r="O6513" s="107">
        <v>0</v>
      </c>
      <c r="P6513" s="105">
        <v>8064</v>
      </c>
      <c r="Q6513" s="105">
        <v>1950</v>
      </c>
      <c r="R6513" s="106">
        <v>14220</v>
      </c>
      <c r="S6513" s="107">
        <v>0</v>
      </c>
      <c r="T6513" s="105">
        <v>25022</v>
      </c>
      <c r="U6513" s="105">
        <v>4217</v>
      </c>
      <c r="V6513" s="106">
        <v>11638</v>
      </c>
      <c r="W6513" s="107">
        <v>0</v>
      </c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1711</v>
      </c>
      <c r="B6514" s="111" t="s">
        <v>1525</v>
      </c>
      <c r="C6514" s="112" t="s">
        <v>1526</v>
      </c>
      <c r="D6514" s="21">
        <f t="shared" si="202"/>
        <v>5053</v>
      </c>
      <c r="E6514" s="24">
        <f t="shared" si="20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1711</v>
      </c>
      <c r="B6515" s="111" t="s">
        <v>1527</v>
      </c>
      <c r="C6515" s="112" t="s">
        <v>1528</v>
      </c>
      <c r="D6515" s="21">
        <f t="shared" si="202"/>
        <v>13114</v>
      </c>
      <c r="E6515" s="24">
        <f t="shared" si="203"/>
        <v>16738</v>
      </c>
      <c r="F6515" s="104">
        <v>0</v>
      </c>
      <c r="G6515" s="104">
        <v>0</v>
      </c>
      <c r="H6515" s="105">
        <v>4224</v>
      </c>
      <c r="I6515" s="105">
        <v>0</v>
      </c>
      <c r="J6515" s="106">
        <v>5053</v>
      </c>
      <c r="K6515" s="107">
        <v>0</v>
      </c>
      <c r="L6515" s="105">
        <v>0</v>
      </c>
      <c r="M6515" s="105">
        <v>4224</v>
      </c>
      <c r="N6515" s="106">
        <v>4710</v>
      </c>
      <c r="O6515" s="107">
        <v>0</v>
      </c>
      <c r="P6515" s="105">
        <v>0</v>
      </c>
      <c r="Q6515" s="105">
        <v>4710</v>
      </c>
      <c r="R6515" s="106">
        <v>4180</v>
      </c>
      <c r="S6515" s="107">
        <v>0</v>
      </c>
      <c r="T6515" s="105">
        <v>0</v>
      </c>
      <c r="U6515" s="105">
        <v>2484</v>
      </c>
      <c r="V6515" s="106">
        <v>0</v>
      </c>
      <c r="W6515" s="107">
        <v>5320</v>
      </c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1711</v>
      </c>
      <c r="B6516" s="111" t="s">
        <v>1529</v>
      </c>
      <c r="C6516" s="112" t="s">
        <v>1530</v>
      </c>
      <c r="D6516" s="21">
        <f t="shared" si="202"/>
        <v>0</v>
      </c>
      <c r="E6516" s="24">
        <f t="shared" si="20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1711</v>
      </c>
      <c r="B6517" s="111" t="s">
        <v>1531</v>
      </c>
      <c r="C6517" s="112" t="s">
        <v>1532</v>
      </c>
      <c r="D6517" s="21">
        <f t="shared" si="202"/>
        <v>0</v>
      </c>
      <c r="E6517" s="24">
        <f t="shared" si="20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1711</v>
      </c>
      <c r="B6518" s="111" t="s">
        <v>1533</v>
      </c>
      <c r="C6518" s="112" t="s">
        <v>69</v>
      </c>
      <c r="D6518" s="21">
        <f t="shared" si="202"/>
        <v>0</v>
      </c>
      <c r="E6518" s="24">
        <f t="shared" si="20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1711</v>
      </c>
      <c r="B6519" s="111" t="s">
        <v>1534</v>
      </c>
      <c r="C6519" s="112" t="s">
        <v>1535</v>
      </c>
      <c r="D6519" s="21">
        <f t="shared" si="202"/>
        <v>253</v>
      </c>
      <c r="E6519" s="24">
        <f t="shared" si="203"/>
        <v>253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>
        <v>253</v>
      </c>
      <c r="Q6519" s="105">
        <v>253</v>
      </c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1711</v>
      </c>
      <c r="B6520" s="111" t="s">
        <v>1536</v>
      </c>
      <c r="C6520" s="112" t="s">
        <v>1537</v>
      </c>
      <c r="D6520" s="21">
        <f t="shared" si="202"/>
        <v>13444</v>
      </c>
      <c r="E6520" s="24">
        <f t="shared" si="203"/>
        <v>17261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1711</v>
      </c>
      <c r="B6521" s="111" t="s">
        <v>1538</v>
      </c>
      <c r="C6521" s="112" t="s">
        <v>1539</v>
      </c>
      <c r="D6521" s="21">
        <f t="shared" si="202"/>
        <v>79585</v>
      </c>
      <c r="E6521" s="24">
        <f t="shared" si="203"/>
        <v>103124</v>
      </c>
      <c r="F6521" s="104">
        <v>6663</v>
      </c>
      <c r="G6521" s="104">
        <v>7564</v>
      </c>
      <c r="H6521" s="105">
        <v>15226</v>
      </c>
      <c r="I6521" s="105">
        <v>3249</v>
      </c>
      <c r="J6521" s="106">
        <v>13444</v>
      </c>
      <c r="K6521" s="107">
        <v>17261</v>
      </c>
      <c r="L6521" s="105">
        <v>11107</v>
      </c>
      <c r="M6521" s="105">
        <v>24508</v>
      </c>
      <c r="N6521" s="106">
        <v>16830</v>
      </c>
      <c r="O6521" s="107">
        <v>8202</v>
      </c>
      <c r="P6521" s="105">
        <v>9930</v>
      </c>
      <c r="Q6521" s="105">
        <v>12630</v>
      </c>
      <c r="R6521" s="106">
        <v>6647</v>
      </c>
      <c r="S6521" s="107">
        <v>13866</v>
      </c>
      <c r="T6521" s="105">
        <v>643</v>
      </c>
      <c r="U6521" s="105">
        <v>0</v>
      </c>
      <c r="V6521" s="106">
        <v>5457</v>
      </c>
      <c r="W6521" s="107">
        <v>1506</v>
      </c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1711</v>
      </c>
      <c r="B6522" s="111" t="s">
        <v>1540</v>
      </c>
      <c r="C6522" s="112" t="s">
        <v>1541</v>
      </c>
      <c r="D6522" s="21">
        <f t="shared" si="202"/>
        <v>123774</v>
      </c>
      <c r="E6522" s="24">
        <f t="shared" si="203"/>
        <v>60182</v>
      </c>
      <c r="F6522" s="104">
        <v>3709</v>
      </c>
      <c r="G6522" s="104">
        <v>0</v>
      </c>
      <c r="H6522" s="105">
        <v>36775</v>
      </c>
      <c r="I6522" s="105">
        <v>5574</v>
      </c>
      <c r="J6522" s="106">
        <v>7082</v>
      </c>
      <c r="K6522" s="107">
        <v>31599</v>
      </c>
      <c r="L6522" s="105">
        <v>6725</v>
      </c>
      <c r="M6522" s="105">
        <v>8067</v>
      </c>
      <c r="N6522" s="106">
        <v>1646</v>
      </c>
      <c r="O6522" s="107">
        <v>0</v>
      </c>
      <c r="P6522" s="105">
        <v>6590</v>
      </c>
      <c r="Q6522" s="105">
        <v>9051</v>
      </c>
      <c r="R6522" s="106">
        <v>13832</v>
      </c>
      <c r="S6522" s="107">
        <v>14685</v>
      </c>
      <c r="T6522" s="105">
        <v>12738</v>
      </c>
      <c r="U6522" s="105">
        <v>7383</v>
      </c>
      <c r="V6522" s="106">
        <v>3452</v>
      </c>
      <c r="W6522" s="107">
        <v>12738</v>
      </c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1711</v>
      </c>
      <c r="B6523" s="111" t="s">
        <v>1542</v>
      </c>
      <c r="C6523" s="112" t="s">
        <v>1543</v>
      </c>
      <c r="D6523" s="21">
        <f t="shared" si="202"/>
        <v>322809</v>
      </c>
      <c r="E6523" s="24">
        <f t="shared" si="203"/>
        <v>306155.54000000004</v>
      </c>
      <c r="F6523" s="104">
        <v>49886</v>
      </c>
      <c r="G6523" s="104">
        <v>912</v>
      </c>
      <c r="H6523" s="105">
        <v>58888</v>
      </c>
      <c r="I6523" s="105">
        <v>1613</v>
      </c>
      <c r="J6523" s="106">
        <v>38307</v>
      </c>
      <c r="K6523" s="107">
        <v>2684</v>
      </c>
      <c r="L6523" s="105">
        <v>32366</v>
      </c>
      <c r="M6523" s="105">
        <v>150720</v>
      </c>
      <c r="N6523" s="106">
        <v>34679</v>
      </c>
      <c r="O6523" s="107">
        <v>18586</v>
      </c>
      <c r="P6523" s="105">
        <v>33076</v>
      </c>
      <c r="Q6523" s="105">
        <v>39982</v>
      </c>
      <c r="R6523" s="106">
        <v>47244</v>
      </c>
      <c r="S6523" s="107">
        <v>1097</v>
      </c>
      <c r="T6523" s="105">
        <v>25271</v>
      </c>
      <c r="U6523" s="105">
        <v>86513</v>
      </c>
      <c r="V6523" s="106">
        <v>30399</v>
      </c>
      <c r="W6523" s="107">
        <v>2485</v>
      </c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1711</v>
      </c>
      <c r="B6524" s="111" t="s">
        <v>1544</v>
      </c>
      <c r="C6524" s="112" t="s">
        <v>1545</v>
      </c>
      <c r="D6524" s="21">
        <f t="shared" si="202"/>
        <v>121858</v>
      </c>
      <c r="E6524" s="24">
        <f t="shared" si="203"/>
        <v>112642.56</v>
      </c>
      <c r="F6524" s="104">
        <v>22008</v>
      </c>
      <c r="G6524" s="104">
        <v>383.21</v>
      </c>
      <c r="H6524" s="105">
        <v>21148</v>
      </c>
      <c r="I6524" s="105">
        <v>0</v>
      </c>
      <c r="J6524" s="106">
        <v>11000</v>
      </c>
      <c r="K6524" s="107">
        <v>4247.54</v>
      </c>
      <c r="L6524" s="105">
        <v>20155</v>
      </c>
      <c r="M6524" s="105">
        <v>54344.89</v>
      </c>
      <c r="N6524" s="106">
        <v>9119</v>
      </c>
      <c r="O6524" s="107">
        <v>14485.36</v>
      </c>
      <c r="P6524" s="105">
        <v>17027</v>
      </c>
      <c r="Q6524" s="105">
        <v>10798.93</v>
      </c>
      <c r="R6524" s="106">
        <v>7498</v>
      </c>
      <c r="S6524" s="107">
        <v>807.1</v>
      </c>
      <c r="T6524" s="105">
        <v>13859</v>
      </c>
      <c r="U6524" s="105">
        <v>31011.97</v>
      </c>
      <c r="V6524" s="106">
        <v>11044</v>
      </c>
      <c r="W6524" s="107">
        <v>811.1</v>
      </c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1711</v>
      </c>
      <c r="B6525" s="111" t="s">
        <v>1546</v>
      </c>
      <c r="C6525" s="112" t="s">
        <v>1547</v>
      </c>
      <c r="D6525" s="21">
        <f t="shared" si="202"/>
        <v>0</v>
      </c>
      <c r="E6525" s="24">
        <f t="shared" si="20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1711</v>
      </c>
      <c r="B6526" s="111" t="s">
        <v>1548</v>
      </c>
      <c r="C6526" s="112" t="s">
        <v>1549</v>
      </c>
      <c r="D6526" s="21">
        <f t="shared" si="202"/>
        <v>10766</v>
      </c>
      <c r="E6526" s="24">
        <f t="shared" si="203"/>
        <v>10862</v>
      </c>
      <c r="F6526" s="104">
        <v>0</v>
      </c>
      <c r="G6526" s="104">
        <v>1540</v>
      </c>
      <c r="H6526" s="105"/>
      <c r="I6526" s="105"/>
      <c r="J6526" s="106"/>
      <c r="K6526" s="107"/>
      <c r="L6526" s="105">
        <v>4776</v>
      </c>
      <c r="M6526" s="105">
        <v>0</v>
      </c>
      <c r="N6526" s="106">
        <v>0</v>
      </c>
      <c r="O6526" s="107">
        <v>4776</v>
      </c>
      <c r="P6526" s="105"/>
      <c r="Q6526" s="105"/>
      <c r="R6526" s="106"/>
      <c r="S6526" s="107"/>
      <c r="T6526" s="105">
        <v>4546</v>
      </c>
      <c r="U6526" s="105">
        <v>0</v>
      </c>
      <c r="V6526" s="106">
        <v>1444</v>
      </c>
      <c r="W6526" s="107">
        <v>4546</v>
      </c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1711</v>
      </c>
      <c r="B6527" s="111" t="s">
        <v>41</v>
      </c>
      <c r="C6527" s="112" t="s">
        <v>1550</v>
      </c>
      <c r="D6527" s="21">
        <f t="shared" si="202"/>
        <v>0</v>
      </c>
      <c r="E6527" s="24">
        <f t="shared" si="20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1711</v>
      </c>
      <c r="B6528" s="111" t="s">
        <v>42</v>
      </c>
      <c r="C6528" s="112" t="s">
        <v>1551</v>
      </c>
      <c r="D6528" s="21">
        <f t="shared" si="202"/>
        <v>0</v>
      </c>
      <c r="E6528" s="24">
        <f t="shared" si="20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1711</v>
      </c>
      <c r="B6529" s="111" t="s">
        <v>43</v>
      </c>
      <c r="C6529" s="112" t="s">
        <v>44</v>
      </c>
      <c r="D6529" s="21">
        <f t="shared" si="202"/>
        <v>0</v>
      </c>
      <c r="E6529" s="24">
        <f t="shared" si="20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1711</v>
      </c>
      <c r="B6530" s="111" t="s">
        <v>45</v>
      </c>
      <c r="C6530" s="112" t="s">
        <v>1552</v>
      </c>
      <c r="D6530" s="21">
        <f t="shared" si="202"/>
        <v>12322.84</v>
      </c>
      <c r="E6530" s="24">
        <f t="shared" si="203"/>
        <v>13504.22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1711</v>
      </c>
      <c r="B6531" s="111" t="s">
        <v>46</v>
      </c>
      <c r="C6531" s="112" t="s">
        <v>1553</v>
      </c>
      <c r="D6531" s="21">
        <f t="shared" ref="D6531:D6594" si="204">F6531+H6531+J6532+L6531+N6531+P6531+R6531+T6531+V6531+X6531+Z6531+AB6531</f>
        <v>164804.4</v>
      </c>
      <c r="E6531" s="24">
        <f t="shared" ref="E6531:E6594" si="205">G6531+I6531+K6532+M6531+O6531+Q6531+S6531+U6531+W6531+Y6531+AA6531+AC6531</f>
        <v>320106.89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>
        <v>12322.84</v>
      </c>
      <c r="K6531" s="107">
        <v>13504.22</v>
      </c>
      <c r="L6531" s="105">
        <v>18564.03</v>
      </c>
      <c r="M6531" s="105">
        <v>39889.660000000003</v>
      </c>
      <c r="N6531" s="106">
        <v>6274.06</v>
      </c>
      <c r="O6531" s="107">
        <v>2021.3</v>
      </c>
      <c r="P6531" s="105">
        <v>1827.75</v>
      </c>
      <c r="Q6531" s="105">
        <v>6619.06</v>
      </c>
      <c r="R6531" s="106">
        <v>38834.89</v>
      </c>
      <c r="S6531" s="107">
        <v>0</v>
      </c>
      <c r="T6531" s="105">
        <v>12592.35</v>
      </c>
      <c r="U6531" s="105">
        <v>28089.33</v>
      </c>
      <c r="V6531" s="106">
        <v>34615.64</v>
      </c>
      <c r="W6531" s="107">
        <v>30954.46</v>
      </c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1711</v>
      </c>
      <c r="B6532" s="111" t="s">
        <v>47</v>
      </c>
      <c r="C6532" s="112" t="s">
        <v>1554</v>
      </c>
      <c r="D6532" s="21">
        <f t="shared" si="204"/>
        <v>4918374.99</v>
      </c>
      <c r="E6532" s="24">
        <f t="shared" si="205"/>
        <v>1318044.1099999999</v>
      </c>
      <c r="F6532" s="104"/>
      <c r="G6532" s="104"/>
      <c r="H6532" s="105">
        <v>4721813.88</v>
      </c>
      <c r="I6532" s="105">
        <v>303412</v>
      </c>
      <c r="J6532" s="106">
        <v>0</v>
      </c>
      <c r="K6532" s="107">
        <v>178534</v>
      </c>
      <c r="L6532" s="105">
        <v>0</v>
      </c>
      <c r="M6532" s="105">
        <v>130216</v>
      </c>
      <c r="N6532" s="106">
        <v>0</v>
      </c>
      <c r="O6532" s="107">
        <v>148983</v>
      </c>
      <c r="P6532" s="105">
        <v>0</v>
      </c>
      <c r="Q6532" s="105">
        <v>170473</v>
      </c>
      <c r="R6532" s="106">
        <v>0</v>
      </c>
      <c r="S6532" s="107">
        <v>117682</v>
      </c>
      <c r="T6532" s="105">
        <v>0</v>
      </c>
      <c r="U6532" s="105">
        <v>102725</v>
      </c>
      <c r="V6532" s="106">
        <v>0</v>
      </c>
      <c r="W6532" s="107">
        <v>147992</v>
      </c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1711</v>
      </c>
      <c r="B6533" s="111" t="s">
        <v>48</v>
      </c>
      <c r="C6533" s="112" t="s">
        <v>1555</v>
      </c>
      <c r="D6533" s="21">
        <f t="shared" si="204"/>
        <v>2391793.71</v>
      </c>
      <c r="E6533" s="24">
        <f t="shared" si="205"/>
        <v>2391793.71</v>
      </c>
      <c r="F6533" s="104"/>
      <c r="G6533" s="104"/>
      <c r="H6533" s="113">
        <v>417212.36</v>
      </c>
      <c r="I6533" s="113">
        <v>417212.36</v>
      </c>
      <c r="J6533" s="106">
        <v>196561.11</v>
      </c>
      <c r="K6533" s="107">
        <v>196561.11</v>
      </c>
      <c r="L6533" s="113">
        <v>291147.82</v>
      </c>
      <c r="M6533" s="113">
        <v>291147.82</v>
      </c>
      <c r="N6533" s="31">
        <v>231989.01</v>
      </c>
      <c r="O6533" s="32">
        <v>231989.01</v>
      </c>
      <c r="P6533" s="105">
        <v>328967.40000000002</v>
      </c>
      <c r="Q6533" s="105">
        <v>328967.40000000002</v>
      </c>
      <c r="R6533" s="31">
        <v>289230.43</v>
      </c>
      <c r="S6533" s="32">
        <v>289230.43</v>
      </c>
      <c r="T6533" s="113">
        <v>453965.56</v>
      </c>
      <c r="U6533" s="113">
        <v>453965.56</v>
      </c>
      <c r="V6533" s="31">
        <v>379281.13</v>
      </c>
      <c r="W6533" s="32">
        <v>379281.13</v>
      </c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1711</v>
      </c>
      <c r="B6534" s="111" t="s">
        <v>49</v>
      </c>
      <c r="C6534" s="112" t="s">
        <v>1556</v>
      </c>
      <c r="D6534" s="21">
        <f t="shared" si="204"/>
        <v>0</v>
      </c>
      <c r="E6534" s="24">
        <f t="shared" si="205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1711</v>
      </c>
      <c r="B6535" s="111" t="s">
        <v>50</v>
      </c>
      <c r="C6535" s="112" t="s">
        <v>1557</v>
      </c>
      <c r="D6535" s="21">
        <f t="shared" si="204"/>
        <v>0</v>
      </c>
      <c r="E6535" s="24">
        <f t="shared" si="205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1711</v>
      </c>
      <c r="B6536" s="111" t="s">
        <v>1558</v>
      </c>
      <c r="C6536" s="112" t="s">
        <v>1559</v>
      </c>
      <c r="D6536" s="21">
        <f t="shared" si="204"/>
        <v>596744.4</v>
      </c>
      <c r="E6536" s="24">
        <f t="shared" si="205"/>
        <v>638418.05000000005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1711</v>
      </c>
      <c r="B6537" s="111" t="s">
        <v>51</v>
      </c>
      <c r="C6537" s="112" t="s">
        <v>1560</v>
      </c>
      <c r="D6537" s="21">
        <f t="shared" si="204"/>
        <v>4799182.12</v>
      </c>
      <c r="E6537" s="24">
        <f t="shared" si="205"/>
        <v>4281107.87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>
        <v>596744.4</v>
      </c>
      <c r="K6537" s="32">
        <v>638418.05000000005</v>
      </c>
      <c r="L6537" s="113">
        <v>638418.05000000005</v>
      </c>
      <c r="M6537" s="113">
        <v>647995</v>
      </c>
      <c r="N6537" s="31">
        <v>647995</v>
      </c>
      <c r="O6537" s="32">
        <v>660259.5</v>
      </c>
      <c r="P6537" s="113">
        <v>660259.5</v>
      </c>
      <c r="Q6537" s="113">
        <v>669268.35</v>
      </c>
      <c r="R6537" s="31">
        <v>669268.35</v>
      </c>
      <c r="S6537" s="32">
        <v>679740.2</v>
      </c>
      <c r="T6537" s="113">
        <v>679740.2</v>
      </c>
      <c r="U6537" s="113">
        <v>58754.32</v>
      </c>
      <c r="V6537" s="31">
        <v>58754.32</v>
      </c>
      <c r="W6537" s="32">
        <v>60300</v>
      </c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1711</v>
      </c>
      <c r="B6538" s="111" t="s">
        <v>52</v>
      </c>
      <c r="C6538" s="112" t="s">
        <v>1561</v>
      </c>
      <c r="D6538" s="21">
        <f t="shared" si="204"/>
        <v>2576686.0099999998</v>
      </c>
      <c r="E6538" s="24">
        <f t="shared" si="205"/>
        <v>2293167.16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31">
        <v>310046.75</v>
      </c>
      <c r="K6538" s="32">
        <v>333090.90000000002</v>
      </c>
      <c r="L6538" s="105">
        <v>333090.90000000002</v>
      </c>
      <c r="M6538" s="105">
        <v>386954.95</v>
      </c>
      <c r="N6538" s="106">
        <v>386954.95</v>
      </c>
      <c r="O6538" s="107">
        <v>398067.1</v>
      </c>
      <c r="P6538" s="113">
        <v>398067.1</v>
      </c>
      <c r="Q6538" s="113">
        <v>403875.4</v>
      </c>
      <c r="R6538" s="106">
        <v>403875.4</v>
      </c>
      <c r="S6538" s="107">
        <v>417384.4</v>
      </c>
      <c r="T6538" s="105">
        <v>417384.4</v>
      </c>
      <c r="U6538" s="105">
        <v>36812.559999999998</v>
      </c>
      <c r="V6538" s="106">
        <v>36812.559999999998</v>
      </c>
      <c r="W6538" s="107">
        <v>37743.599999999999</v>
      </c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1711</v>
      </c>
      <c r="B6539" s="111" t="s">
        <v>1697</v>
      </c>
      <c r="C6539" s="112" t="s">
        <v>1562</v>
      </c>
      <c r="D6539" s="21">
        <f t="shared" si="204"/>
        <v>0</v>
      </c>
      <c r="E6539" s="24">
        <f t="shared" si="205"/>
        <v>0</v>
      </c>
      <c r="F6539" s="104"/>
      <c r="G6539" s="104"/>
      <c r="H6539" s="113"/>
      <c r="I6539" s="113"/>
      <c r="J6539" s="106"/>
      <c r="K6539" s="107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1711</v>
      </c>
      <c r="B6540" s="111" t="s">
        <v>1698</v>
      </c>
      <c r="C6540" s="112" t="s">
        <v>1663</v>
      </c>
      <c r="D6540" s="21">
        <f t="shared" si="204"/>
        <v>0</v>
      </c>
      <c r="E6540" s="24">
        <f t="shared" si="205"/>
        <v>0</v>
      </c>
      <c r="F6540" s="104"/>
      <c r="G6540" s="104"/>
      <c r="H6540" s="105"/>
      <c r="I6540" s="105"/>
      <c r="J6540" s="31"/>
      <c r="K6540" s="32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1711</v>
      </c>
      <c r="B6541" s="111" t="s">
        <v>53</v>
      </c>
      <c r="C6541" s="112" t="s">
        <v>1563</v>
      </c>
      <c r="D6541" s="21">
        <f t="shared" si="204"/>
        <v>0</v>
      </c>
      <c r="E6541" s="24">
        <f t="shared" si="205"/>
        <v>0</v>
      </c>
      <c r="F6541" s="104"/>
      <c r="G6541" s="104"/>
      <c r="H6541" s="113"/>
      <c r="I6541" s="113"/>
      <c r="J6541" s="106"/>
      <c r="K6541" s="107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1711</v>
      </c>
      <c r="B6542" s="111" t="s">
        <v>54</v>
      </c>
      <c r="C6542" s="112" t="s">
        <v>55</v>
      </c>
      <c r="D6542" s="21">
        <f t="shared" si="204"/>
        <v>0</v>
      </c>
      <c r="E6542" s="24">
        <f t="shared" si="205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1711</v>
      </c>
      <c r="B6543" s="111" t="s">
        <v>63</v>
      </c>
      <c r="C6543" s="112" t="s">
        <v>64</v>
      </c>
      <c r="D6543" s="21">
        <f t="shared" si="204"/>
        <v>0</v>
      </c>
      <c r="E6543" s="24">
        <f t="shared" si="205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1711</v>
      </c>
      <c r="B6544" s="111" t="s">
        <v>65</v>
      </c>
      <c r="C6544" s="112" t="s">
        <v>66</v>
      </c>
      <c r="D6544" s="21">
        <f t="shared" si="204"/>
        <v>0</v>
      </c>
      <c r="E6544" s="24">
        <f t="shared" si="205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1711</v>
      </c>
      <c r="B6545" s="111" t="s">
        <v>72</v>
      </c>
      <c r="C6545" s="112" t="s">
        <v>73</v>
      </c>
      <c r="D6545" s="21">
        <f t="shared" si="204"/>
        <v>0</v>
      </c>
      <c r="E6545" s="24">
        <f t="shared" si="205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1711</v>
      </c>
      <c r="B6546" s="111" t="s">
        <v>74</v>
      </c>
      <c r="C6546" s="112" t="s">
        <v>75</v>
      </c>
      <c r="D6546" s="21">
        <f t="shared" si="204"/>
        <v>0</v>
      </c>
      <c r="E6546" s="24">
        <f t="shared" si="205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1711</v>
      </c>
      <c r="B6547" s="111" t="s">
        <v>76</v>
      </c>
      <c r="C6547" s="112" t="s">
        <v>77</v>
      </c>
      <c r="D6547" s="21">
        <f t="shared" si="204"/>
        <v>0</v>
      </c>
      <c r="E6547" s="24">
        <f t="shared" si="205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1711</v>
      </c>
      <c r="B6548" s="111" t="s">
        <v>78</v>
      </c>
      <c r="C6548" s="112" t="s">
        <v>79</v>
      </c>
      <c r="D6548" s="21">
        <f t="shared" si="204"/>
        <v>0</v>
      </c>
      <c r="E6548" s="24">
        <f t="shared" si="205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1711</v>
      </c>
      <c r="B6549" s="111" t="s">
        <v>80</v>
      </c>
      <c r="C6549" s="112" t="s">
        <v>81</v>
      </c>
      <c r="D6549" s="21">
        <f t="shared" si="204"/>
        <v>838003.5</v>
      </c>
      <c r="E6549" s="24">
        <f t="shared" si="205"/>
        <v>488455.3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1711</v>
      </c>
      <c r="B6550" s="111" t="s">
        <v>82</v>
      </c>
      <c r="C6550" s="112" t="s">
        <v>83</v>
      </c>
      <c r="D6550" s="21">
        <f t="shared" si="204"/>
        <v>3642754.3</v>
      </c>
      <c r="E6550" s="24">
        <f t="shared" si="205"/>
        <v>4284378.07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>
        <v>838003.5</v>
      </c>
      <c r="K6550" s="32">
        <v>488455.3</v>
      </c>
      <c r="L6550" s="113">
        <v>446714</v>
      </c>
      <c r="M6550" s="113">
        <v>828284.21</v>
      </c>
      <c r="N6550" s="31">
        <v>169330</v>
      </c>
      <c r="O6550" s="32">
        <v>600498.67000000004</v>
      </c>
      <c r="P6550" s="113">
        <v>420438.6</v>
      </c>
      <c r="Q6550" s="113">
        <v>523320.28</v>
      </c>
      <c r="R6550" s="31">
        <v>239580.3</v>
      </c>
      <c r="S6550" s="32">
        <v>453936.57</v>
      </c>
      <c r="T6550" s="113">
        <v>584210.80000000005</v>
      </c>
      <c r="U6550" s="113">
        <v>390510.91</v>
      </c>
      <c r="V6550" s="31">
        <v>392267.2</v>
      </c>
      <c r="W6550" s="32">
        <v>405419.77</v>
      </c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1711</v>
      </c>
      <c r="B6551" s="111" t="s">
        <v>84</v>
      </c>
      <c r="C6551" s="112" t="s">
        <v>85</v>
      </c>
      <c r="D6551" s="21">
        <f t="shared" si="204"/>
        <v>397576</v>
      </c>
      <c r="E6551" s="24">
        <f t="shared" si="205"/>
        <v>338567.33</v>
      </c>
      <c r="F6551" s="104"/>
      <c r="G6551" s="104"/>
      <c r="H6551" s="113"/>
      <c r="I6551" s="113"/>
      <c r="J6551" s="31"/>
      <c r="K6551" s="32"/>
      <c r="L6551" s="113"/>
      <c r="M6551" s="113"/>
      <c r="N6551" s="31">
        <v>59700</v>
      </c>
      <c r="O6551" s="32">
        <v>6800</v>
      </c>
      <c r="P6551" s="113">
        <v>0</v>
      </c>
      <c r="Q6551" s="113">
        <v>0</v>
      </c>
      <c r="R6551" s="31">
        <v>0</v>
      </c>
      <c r="S6551" s="32">
        <v>0</v>
      </c>
      <c r="T6551" s="113">
        <v>0</v>
      </c>
      <c r="U6551" s="113">
        <v>52900</v>
      </c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1711</v>
      </c>
      <c r="B6552" s="111" t="s">
        <v>86</v>
      </c>
      <c r="C6552" s="112" t="s">
        <v>87</v>
      </c>
      <c r="D6552" s="21">
        <f t="shared" si="204"/>
        <v>2651000.2999999998</v>
      </c>
      <c r="E6552" s="24">
        <f t="shared" si="205"/>
        <v>2163527.46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>
        <v>337876</v>
      </c>
      <c r="K6552" s="32">
        <v>278867.33</v>
      </c>
      <c r="L6552" s="113">
        <v>378766.3</v>
      </c>
      <c r="M6552" s="113">
        <v>168341.98</v>
      </c>
      <c r="N6552" s="31">
        <v>109696</v>
      </c>
      <c r="O6552" s="32">
        <v>217159.04000000001</v>
      </c>
      <c r="P6552" s="113">
        <v>232020</v>
      </c>
      <c r="Q6552" s="113">
        <v>248684</v>
      </c>
      <c r="R6552" s="31">
        <v>80350</v>
      </c>
      <c r="S6552" s="32">
        <v>136814.82</v>
      </c>
      <c r="T6552" s="113">
        <v>268265.5</v>
      </c>
      <c r="U6552" s="113">
        <v>409514.54</v>
      </c>
      <c r="V6552" s="31">
        <v>445620</v>
      </c>
      <c r="W6552" s="32">
        <v>193716.95</v>
      </c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1711</v>
      </c>
      <c r="B6553" s="111" t="s">
        <v>88</v>
      </c>
      <c r="C6553" s="112" t="s">
        <v>89</v>
      </c>
      <c r="D6553" s="21">
        <f t="shared" si="204"/>
        <v>1380637</v>
      </c>
      <c r="E6553" s="24">
        <f t="shared" si="205"/>
        <v>1362029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>
        <v>255574</v>
      </c>
      <c r="K6553" s="32">
        <v>259316</v>
      </c>
      <c r="L6553" s="113">
        <v>63000</v>
      </c>
      <c r="M6553" s="113">
        <v>113257</v>
      </c>
      <c r="N6553" s="31">
        <v>239932</v>
      </c>
      <c r="O6553" s="32">
        <v>191749</v>
      </c>
      <c r="P6553" s="113">
        <v>158498</v>
      </c>
      <c r="Q6553" s="113">
        <v>162294</v>
      </c>
      <c r="R6553" s="31">
        <v>161672</v>
      </c>
      <c r="S6553" s="32">
        <v>177027</v>
      </c>
      <c r="T6553" s="113">
        <v>183270</v>
      </c>
      <c r="U6553" s="113">
        <v>110960</v>
      </c>
      <c r="V6553" s="31">
        <v>179374</v>
      </c>
      <c r="W6553" s="32">
        <v>171085</v>
      </c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1711</v>
      </c>
      <c r="B6554" s="111" t="s">
        <v>90</v>
      </c>
      <c r="C6554" s="112" t="s">
        <v>91</v>
      </c>
      <c r="D6554" s="21">
        <f t="shared" si="204"/>
        <v>28188</v>
      </c>
      <c r="E6554" s="24">
        <f t="shared" si="205"/>
        <v>35933.5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1711</v>
      </c>
      <c r="B6555" s="111" t="s">
        <v>92</v>
      </c>
      <c r="C6555" s="112" t="s">
        <v>93</v>
      </c>
      <c r="D6555" s="21">
        <f t="shared" si="204"/>
        <v>181883.80000000002</v>
      </c>
      <c r="E6555" s="24">
        <f t="shared" si="205"/>
        <v>237490.57</v>
      </c>
      <c r="F6555" s="104">
        <v>6800</v>
      </c>
      <c r="G6555" s="104">
        <v>19960</v>
      </c>
      <c r="H6555" s="113">
        <v>0</v>
      </c>
      <c r="I6555" s="113">
        <v>10236</v>
      </c>
      <c r="J6555" s="31">
        <v>28188</v>
      </c>
      <c r="K6555" s="32">
        <v>35933.5</v>
      </c>
      <c r="L6555" s="113">
        <v>31756</v>
      </c>
      <c r="M6555" s="113">
        <v>7639.5</v>
      </c>
      <c r="N6555" s="31">
        <v>23820.6</v>
      </c>
      <c r="O6555" s="32">
        <v>15148.6</v>
      </c>
      <c r="P6555" s="113">
        <v>5190</v>
      </c>
      <c r="Q6555" s="113">
        <v>52148.4</v>
      </c>
      <c r="R6555" s="31">
        <v>29192.2</v>
      </c>
      <c r="S6555" s="32">
        <v>24218.1</v>
      </c>
      <c r="T6555" s="113">
        <v>0</v>
      </c>
      <c r="U6555" s="113">
        <v>8072.77</v>
      </c>
      <c r="V6555" s="31">
        <v>0</v>
      </c>
      <c r="W6555" s="32">
        <v>14942.2</v>
      </c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1711</v>
      </c>
      <c r="B6556" s="111" t="s">
        <v>94</v>
      </c>
      <c r="C6556" s="112" t="s">
        <v>95</v>
      </c>
      <c r="D6556" s="21">
        <f t="shared" si="204"/>
        <v>655795</v>
      </c>
      <c r="E6556" s="24">
        <f t="shared" si="205"/>
        <v>655795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>
        <v>85125</v>
      </c>
      <c r="K6556" s="32">
        <v>85125</v>
      </c>
      <c r="L6556" s="113">
        <v>58580</v>
      </c>
      <c r="M6556" s="113">
        <v>58580</v>
      </c>
      <c r="N6556" s="31">
        <v>68560</v>
      </c>
      <c r="O6556" s="32">
        <v>68560</v>
      </c>
      <c r="P6556" s="113">
        <v>87780</v>
      </c>
      <c r="Q6556" s="113">
        <v>87780</v>
      </c>
      <c r="R6556" s="31">
        <v>84160</v>
      </c>
      <c r="S6556" s="32">
        <v>84160</v>
      </c>
      <c r="T6556" s="113">
        <v>77910</v>
      </c>
      <c r="U6556" s="113">
        <v>77910</v>
      </c>
      <c r="V6556" s="31">
        <v>79390</v>
      </c>
      <c r="W6556" s="32">
        <v>79390</v>
      </c>
      <c r="X6556" s="113"/>
      <c r="Y6556" s="113"/>
      <c r="Z6556" s="31"/>
      <c r="AA6556" s="32"/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1711</v>
      </c>
      <c r="B6557" s="111" t="s">
        <v>96</v>
      </c>
      <c r="C6557" s="112" t="s">
        <v>97</v>
      </c>
      <c r="D6557" s="21">
        <f t="shared" si="204"/>
        <v>28944</v>
      </c>
      <c r="E6557" s="24">
        <f t="shared" si="205"/>
        <v>34188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>
        <v>13000</v>
      </c>
      <c r="W6557" s="32">
        <v>13000</v>
      </c>
      <c r="X6557" s="113"/>
      <c r="Y6557" s="113"/>
      <c r="Z6557" s="31"/>
      <c r="AA6557" s="32"/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1711</v>
      </c>
      <c r="B6558" s="111" t="s">
        <v>98</v>
      </c>
      <c r="C6558" s="112" t="s">
        <v>99</v>
      </c>
      <c r="D6558" s="21">
        <f t="shared" si="204"/>
        <v>362251.5</v>
      </c>
      <c r="E6558" s="24">
        <f t="shared" si="205"/>
        <v>352225.5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>
        <v>15944</v>
      </c>
      <c r="K6558" s="32">
        <v>21188</v>
      </c>
      <c r="L6558" s="113">
        <v>44859</v>
      </c>
      <c r="M6558" s="113">
        <v>34578</v>
      </c>
      <c r="N6558" s="31">
        <v>4980</v>
      </c>
      <c r="O6558" s="32">
        <v>12619</v>
      </c>
      <c r="P6558" s="113">
        <v>0</v>
      </c>
      <c r="Q6558" s="113">
        <v>7705</v>
      </c>
      <c r="R6558" s="31">
        <v>152385</v>
      </c>
      <c r="S6558" s="32">
        <v>140375</v>
      </c>
      <c r="T6558" s="113">
        <v>52227</v>
      </c>
      <c r="U6558" s="113">
        <v>49382</v>
      </c>
      <c r="V6558" s="31">
        <v>69888</v>
      </c>
      <c r="W6558" s="32">
        <v>68872</v>
      </c>
      <c r="X6558" s="113"/>
      <c r="Y6558" s="113"/>
      <c r="Z6558" s="31"/>
      <c r="AA6558" s="32"/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1711</v>
      </c>
      <c r="B6559" s="111" t="s">
        <v>100</v>
      </c>
      <c r="C6559" s="112" t="s">
        <v>101</v>
      </c>
      <c r="D6559" s="21">
        <f t="shared" si="204"/>
        <v>191440</v>
      </c>
      <c r="E6559" s="24">
        <f t="shared" si="205"/>
        <v>191440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>
        <v>13800</v>
      </c>
      <c r="O6559" s="32">
        <v>13800</v>
      </c>
      <c r="P6559" s="113">
        <v>21800</v>
      </c>
      <c r="Q6559" s="113">
        <v>21800</v>
      </c>
      <c r="R6559" s="31"/>
      <c r="S6559" s="32"/>
      <c r="T6559" s="113">
        <v>13800</v>
      </c>
      <c r="U6559" s="113">
        <v>13800</v>
      </c>
      <c r="V6559" s="31">
        <v>31450</v>
      </c>
      <c r="W6559" s="32">
        <v>31450</v>
      </c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1711</v>
      </c>
      <c r="B6560" s="111" t="s">
        <v>102</v>
      </c>
      <c r="C6560" s="112" t="s">
        <v>103</v>
      </c>
      <c r="D6560" s="21">
        <f t="shared" si="204"/>
        <v>354568</v>
      </c>
      <c r="E6560" s="24">
        <f t="shared" si="205"/>
        <v>355398</v>
      </c>
      <c r="F6560" s="104">
        <v>75612</v>
      </c>
      <c r="G6560" s="104">
        <v>75612</v>
      </c>
      <c r="H6560" s="105">
        <v>17170</v>
      </c>
      <c r="I6560" s="105">
        <v>17170</v>
      </c>
      <c r="J6560" s="31">
        <v>59790</v>
      </c>
      <c r="K6560" s="32">
        <v>59790</v>
      </c>
      <c r="L6560" s="105">
        <v>45346</v>
      </c>
      <c r="M6560" s="105">
        <v>45346</v>
      </c>
      <c r="N6560" s="106">
        <v>1690</v>
      </c>
      <c r="O6560" s="107">
        <v>1690</v>
      </c>
      <c r="P6560" s="113">
        <v>33690</v>
      </c>
      <c r="Q6560" s="113">
        <v>33690</v>
      </c>
      <c r="R6560" s="106">
        <v>11720</v>
      </c>
      <c r="S6560" s="107">
        <v>11720</v>
      </c>
      <c r="T6560" s="105">
        <v>135689</v>
      </c>
      <c r="U6560" s="105">
        <v>135689</v>
      </c>
      <c r="V6560" s="106">
        <v>12220</v>
      </c>
      <c r="W6560" s="107">
        <v>12220</v>
      </c>
      <c r="X6560" s="105"/>
      <c r="Y6560" s="105"/>
      <c r="Z6560" s="106"/>
      <c r="AA6560" s="107"/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1711</v>
      </c>
      <c r="B6561" s="111" t="s">
        <v>104</v>
      </c>
      <c r="C6561" s="112" t="s">
        <v>105</v>
      </c>
      <c r="D6561" s="21">
        <f t="shared" si="204"/>
        <v>101353</v>
      </c>
      <c r="E6561" s="24">
        <f t="shared" si="205"/>
        <v>101455</v>
      </c>
      <c r="F6561" s="104">
        <v>0</v>
      </c>
      <c r="G6561" s="104">
        <v>135</v>
      </c>
      <c r="H6561" s="113">
        <v>18814</v>
      </c>
      <c r="I6561" s="113">
        <v>13135</v>
      </c>
      <c r="J6561" s="106">
        <v>21431</v>
      </c>
      <c r="K6561" s="107">
        <v>22261</v>
      </c>
      <c r="L6561" s="113">
        <v>7180</v>
      </c>
      <c r="M6561" s="113">
        <v>8170</v>
      </c>
      <c r="N6561" s="31">
        <v>0</v>
      </c>
      <c r="O6561" s="32">
        <v>1501</v>
      </c>
      <c r="P6561" s="105">
        <v>9385</v>
      </c>
      <c r="Q6561" s="105">
        <v>11105</v>
      </c>
      <c r="R6561" s="31">
        <v>46430</v>
      </c>
      <c r="S6561" s="32">
        <v>47957</v>
      </c>
      <c r="T6561" s="113">
        <v>5436</v>
      </c>
      <c r="U6561" s="113">
        <v>993</v>
      </c>
      <c r="V6561" s="31">
        <v>14108</v>
      </c>
      <c r="W6561" s="32">
        <v>18459</v>
      </c>
      <c r="X6561" s="113"/>
      <c r="Y6561" s="113"/>
      <c r="Z6561" s="31"/>
      <c r="AA6561" s="32"/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1711</v>
      </c>
      <c r="B6562" s="111" t="s">
        <v>106</v>
      </c>
      <c r="C6562" s="112" t="s">
        <v>107</v>
      </c>
      <c r="D6562" s="21">
        <f t="shared" si="204"/>
        <v>4750</v>
      </c>
      <c r="E6562" s="24">
        <f t="shared" si="205"/>
        <v>20430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>
        <v>4750</v>
      </c>
      <c r="S6562" s="32">
        <v>4750</v>
      </c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1711</v>
      </c>
      <c r="B6563" s="111" t="s">
        <v>108</v>
      </c>
      <c r="C6563" s="112" t="s">
        <v>109</v>
      </c>
      <c r="D6563" s="21">
        <f t="shared" si="204"/>
        <v>329230</v>
      </c>
      <c r="E6563" s="24">
        <f t="shared" si="205"/>
        <v>348822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>
        <v>0</v>
      </c>
      <c r="K6563" s="32">
        <v>15680</v>
      </c>
      <c r="L6563" s="113">
        <v>50320</v>
      </c>
      <c r="M6563" s="113">
        <v>18920</v>
      </c>
      <c r="N6563" s="31">
        <v>0</v>
      </c>
      <c r="O6563" s="32">
        <v>8200</v>
      </c>
      <c r="P6563" s="113">
        <v>1850</v>
      </c>
      <c r="Q6563" s="113">
        <v>18328</v>
      </c>
      <c r="R6563" s="31">
        <v>12300</v>
      </c>
      <c r="S6563" s="32">
        <v>24158</v>
      </c>
      <c r="T6563" s="113">
        <v>14400</v>
      </c>
      <c r="U6563" s="113">
        <v>43840</v>
      </c>
      <c r="V6563" s="31">
        <v>74400</v>
      </c>
      <c r="W6563" s="32">
        <v>59090</v>
      </c>
      <c r="X6563" s="113"/>
      <c r="Y6563" s="113"/>
      <c r="Z6563" s="31"/>
      <c r="AA6563" s="32"/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1711</v>
      </c>
      <c r="B6564" s="111" t="s">
        <v>110</v>
      </c>
      <c r="C6564" s="112" t="s">
        <v>111</v>
      </c>
      <c r="D6564" s="21">
        <f t="shared" si="204"/>
        <v>454714.65</v>
      </c>
      <c r="E6564" s="24">
        <f t="shared" si="205"/>
        <v>569293.65</v>
      </c>
      <c r="F6564" s="104">
        <v>715</v>
      </c>
      <c r="G6564" s="104">
        <v>34915</v>
      </c>
      <c r="H6564" s="113">
        <v>17065</v>
      </c>
      <c r="I6564" s="113">
        <v>30854</v>
      </c>
      <c r="J6564" s="31">
        <v>106720</v>
      </c>
      <c r="K6564" s="32">
        <v>67116</v>
      </c>
      <c r="L6564" s="113">
        <v>169460</v>
      </c>
      <c r="M6564" s="113">
        <v>191962</v>
      </c>
      <c r="N6564" s="31">
        <v>31198</v>
      </c>
      <c r="O6564" s="32">
        <v>44251</v>
      </c>
      <c r="P6564" s="113">
        <v>45600</v>
      </c>
      <c r="Q6564" s="113">
        <v>61735</v>
      </c>
      <c r="R6564" s="31">
        <v>11970</v>
      </c>
      <c r="S6564" s="32">
        <v>32447</v>
      </c>
      <c r="T6564" s="113">
        <v>61100</v>
      </c>
      <c r="U6564" s="113">
        <v>44107</v>
      </c>
      <c r="V6564" s="31">
        <v>104130</v>
      </c>
      <c r="W6564" s="32">
        <v>115546</v>
      </c>
      <c r="X6564" s="113"/>
      <c r="Y6564" s="113"/>
      <c r="Z6564" s="31"/>
      <c r="AA6564" s="32"/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1711</v>
      </c>
      <c r="B6565" s="111" t="s">
        <v>112</v>
      </c>
      <c r="C6565" s="112" t="s">
        <v>113</v>
      </c>
      <c r="D6565" s="21">
        <f t="shared" si="204"/>
        <v>44838.29</v>
      </c>
      <c r="E6565" s="24">
        <f t="shared" si="205"/>
        <v>44838.29</v>
      </c>
      <c r="F6565" s="104">
        <v>4108.8</v>
      </c>
      <c r="G6565" s="104">
        <v>4108.8</v>
      </c>
      <c r="H6565" s="105">
        <v>6313</v>
      </c>
      <c r="I6565" s="105">
        <v>6313</v>
      </c>
      <c r="J6565" s="31">
        <v>13476.65</v>
      </c>
      <c r="K6565" s="32">
        <v>13476.65</v>
      </c>
      <c r="L6565" s="105">
        <v>345</v>
      </c>
      <c r="M6565" s="105">
        <v>345</v>
      </c>
      <c r="N6565" s="106"/>
      <c r="O6565" s="107"/>
      <c r="P6565" s="113">
        <v>9139.94</v>
      </c>
      <c r="Q6565" s="113">
        <v>9139.94</v>
      </c>
      <c r="R6565" s="106"/>
      <c r="S6565" s="107"/>
      <c r="T6565" s="105">
        <v>20779.400000000001</v>
      </c>
      <c r="U6565" s="105">
        <v>20779.400000000001</v>
      </c>
      <c r="V6565" s="106">
        <v>4152.1499999999996</v>
      </c>
      <c r="W6565" s="107">
        <v>4152.1499999999996</v>
      </c>
      <c r="X6565" s="105"/>
      <c r="Y6565" s="105"/>
      <c r="Z6565" s="106"/>
      <c r="AA6565" s="107"/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 t="s">
        <v>1711</v>
      </c>
      <c r="B6566" s="111" t="s">
        <v>114</v>
      </c>
      <c r="C6566" s="112" t="s">
        <v>115</v>
      </c>
      <c r="D6566" s="21">
        <f t="shared" si="204"/>
        <v>0</v>
      </c>
      <c r="E6566" s="24">
        <f t="shared" si="205"/>
        <v>16392.759999999998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 t="s">
        <v>1711</v>
      </c>
      <c r="B6567" s="111" t="s">
        <v>116</v>
      </c>
      <c r="C6567" s="112" t="s">
        <v>117</v>
      </c>
      <c r="D6567" s="21">
        <f t="shared" si="204"/>
        <v>181202.49</v>
      </c>
      <c r="E6567" s="24">
        <f t="shared" si="205"/>
        <v>144935.40999999997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>
        <v>0</v>
      </c>
      <c r="K6567" s="107">
        <v>16392.759999999998</v>
      </c>
      <c r="L6567" s="105">
        <v>27586.74</v>
      </c>
      <c r="M6567" s="105">
        <v>18691.650000000001</v>
      </c>
      <c r="N6567" s="106">
        <v>0</v>
      </c>
      <c r="O6567" s="107">
        <v>18691.650000000001</v>
      </c>
      <c r="P6567" s="105">
        <v>0</v>
      </c>
      <c r="Q6567" s="105">
        <v>18691.650000000001</v>
      </c>
      <c r="R6567" s="106">
        <v>0</v>
      </c>
      <c r="S6567" s="107">
        <v>18691.650000000001</v>
      </c>
      <c r="T6567" s="105">
        <v>0</v>
      </c>
      <c r="U6567" s="105">
        <v>18691.650000000001</v>
      </c>
      <c r="V6567" s="106">
        <v>153615.75</v>
      </c>
      <c r="W6567" s="107">
        <v>18691.650000000001</v>
      </c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1711</v>
      </c>
      <c r="B6568" s="111" t="s">
        <v>118</v>
      </c>
      <c r="C6568" s="112" t="s">
        <v>119</v>
      </c>
      <c r="D6568" s="21">
        <f t="shared" si="204"/>
        <v>6778</v>
      </c>
      <c r="E6568" s="24">
        <f t="shared" si="20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1711</v>
      </c>
      <c r="B6569" s="111" t="s">
        <v>120</v>
      </c>
      <c r="C6569" s="112" t="s">
        <v>121</v>
      </c>
      <c r="D6569" s="21">
        <f t="shared" si="204"/>
        <v>0</v>
      </c>
      <c r="E6569" s="24">
        <f t="shared" si="20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1711</v>
      </c>
      <c r="B6570" s="111" t="s">
        <v>122</v>
      </c>
      <c r="C6570" s="112" t="s">
        <v>123</v>
      </c>
      <c r="D6570" s="21">
        <f t="shared" si="204"/>
        <v>0</v>
      </c>
      <c r="E6570" s="24">
        <f t="shared" si="20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1711</v>
      </c>
      <c r="B6571" s="111" t="s">
        <v>124</v>
      </c>
      <c r="C6571" s="112" t="s">
        <v>125</v>
      </c>
      <c r="D6571" s="21">
        <f t="shared" si="204"/>
        <v>0</v>
      </c>
      <c r="E6571" s="24">
        <f t="shared" si="20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1711</v>
      </c>
      <c r="B6572" s="111" t="s">
        <v>126</v>
      </c>
      <c r="C6572" s="112" t="s">
        <v>127</v>
      </c>
      <c r="D6572" s="21">
        <f t="shared" si="204"/>
        <v>0</v>
      </c>
      <c r="E6572" s="24">
        <f t="shared" si="205"/>
        <v>0</v>
      </c>
      <c r="F6572" s="104"/>
      <c r="G6572" s="104"/>
      <c r="H6572" s="113"/>
      <c r="I6572" s="113"/>
      <c r="J6572" s="106"/>
      <c r="K6572" s="107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1711</v>
      </c>
      <c r="B6573" s="111" t="s">
        <v>128</v>
      </c>
      <c r="C6573" s="112" t="s">
        <v>129</v>
      </c>
      <c r="D6573" s="21">
        <f t="shared" si="204"/>
        <v>0</v>
      </c>
      <c r="E6573" s="24">
        <f t="shared" si="20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1711</v>
      </c>
      <c r="B6574" s="111" t="s">
        <v>130</v>
      </c>
      <c r="C6574" s="112" t="s">
        <v>131</v>
      </c>
      <c r="D6574" s="21">
        <f t="shared" si="204"/>
        <v>0</v>
      </c>
      <c r="E6574" s="24">
        <f t="shared" si="20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>
        <v>0</v>
      </c>
      <c r="S6574" s="32">
        <v>0</v>
      </c>
      <c r="T6574" s="113">
        <v>0</v>
      </c>
      <c r="U6574" s="113">
        <v>0</v>
      </c>
      <c r="V6574" s="31">
        <v>0</v>
      </c>
      <c r="W6574" s="32">
        <v>0</v>
      </c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1711</v>
      </c>
      <c r="B6575" s="111" t="s">
        <v>132</v>
      </c>
      <c r="C6575" s="112" t="s">
        <v>133</v>
      </c>
      <c r="D6575" s="21">
        <f t="shared" si="204"/>
        <v>5184.16</v>
      </c>
      <c r="E6575" s="24">
        <f t="shared" si="205"/>
        <v>38696.870000000003</v>
      </c>
      <c r="F6575" s="104"/>
      <c r="G6575" s="104"/>
      <c r="H6575" s="105"/>
      <c r="I6575" s="105"/>
      <c r="J6575" s="31"/>
      <c r="K6575" s="32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1711</v>
      </c>
      <c r="B6576" s="111" t="s">
        <v>134</v>
      </c>
      <c r="C6576" s="112" t="s">
        <v>135</v>
      </c>
      <c r="D6576" s="21">
        <f t="shared" si="204"/>
        <v>0</v>
      </c>
      <c r="E6576" s="24">
        <f t="shared" si="205"/>
        <v>303125.49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106">
        <v>5184.16</v>
      </c>
      <c r="K6576" s="107">
        <v>38696.870000000003</v>
      </c>
      <c r="L6576" s="113">
        <v>0</v>
      </c>
      <c r="M6576" s="113">
        <v>38696.870000000003</v>
      </c>
      <c r="N6576" s="31">
        <v>0</v>
      </c>
      <c r="O6576" s="32">
        <v>34952.01</v>
      </c>
      <c r="P6576" s="105">
        <v>0</v>
      </c>
      <c r="Q6576" s="105">
        <v>39945.160000000003</v>
      </c>
      <c r="R6576" s="31">
        <v>0</v>
      </c>
      <c r="S6576" s="32">
        <v>37448.589999999997</v>
      </c>
      <c r="T6576" s="113">
        <v>0</v>
      </c>
      <c r="U6576" s="113">
        <v>38696.870000000003</v>
      </c>
      <c r="V6576" s="31">
        <v>0</v>
      </c>
      <c r="W6576" s="32">
        <v>37448.589999999997</v>
      </c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1711</v>
      </c>
      <c r="B6577" s="111" t="s">
        <v>136</v>
      </c>
      <c r="C6577" s="112" t="s">
        <v>137</v>
      </c>
      <c r="D6577" s="21">
        <f t="shared" si="204"/>
        <v>0</v>
      </c>
      <c r="E6577" s="24">
        <f t="shared" si="20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>
        <v>0</v>
      </c>
      <c r="S6577" s="32">
        <v>0</v>
      </c>
      <c r="T6577" s="113">
        <v>0</v>
      </c>
      <c r="U6577" s="113">
        <v>0</v>
      </c>
      <c r="V6577" s="31">
        <v>0</v>
      </c>
      <c r="W6577" s="32">
        <v>0</v>
      </c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1711</v>
      </c>
      <c r="B6578" s="111" t="s">
        <v>138</v>
      </c>
      <c r="C6578" s="112" t="s">
        <v>139</v>
      </c>
      <c r="D6578" s="21">
        <f t="shared" si="204"/>
        <v>0</v>
      </c>
      <c r="E6578" s="24">
        <f t="shared" si="205"/>
        <v>2995.89</v>
      </c>
      <c r="F6578" s="104"/>
      <c r="G6578" s="104"/>
      <c r="H6578" s="105"/>
      <c r="I6578" s="105"/>
      <c r="J6578" s="31"/>
      <c r="K6578" s="32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1711</v>
      </c>
      <c r="B6579" s="111" t="s">
        <v>140</v>
      </c>
      <c r="C6579" s="112" t="s">
        <v>141</v>
      </c>
      <c r="D6579" s="21">
        <f t="shared" si="204"/>
        <v>0</v>
      </c>
      <c r="E6579" s="24">
        <f t="shared" si="205"/>
        <v>21555.61</v>
      </c>
      <c r="F6579" s="104">
        <v>0</v>
      </c>
      <c r="G6579" s="104">
        <v>2700</v>
      </c>
      <c r="H6579" s="113">
        <v>0</v>
      </c>
      <c r="I6579" s="113">
        <v>2700</v>
      </c>
      <c r="J6579" s="106">
        <v>0</v>
      </c>
      <c r="K6579" s="107">
        <v>2995.89</v>
      </c>
      <c r="L6579" s="113">
        <v>0</v>
      </c>
      <c r="M6579" s="113">
        <v>2751.78</v>
      </c>
      <c r="N6579" s="31">
        <v>0</v>
      </c>
      <c r="O6579" s="32">
        <v>2485.48</v>
      </c>
      <c r="P6579" s="105">
        <v>0</v>
      </c>
      <c r="Q6579" s="105">
        <v>2840.55</v>
      </c>
      <c r="R6579" s="31">
        <v>0</v>
      </c>
      <c r="S6579" s="32">
        <v>2663.01</v>
      </c>
      <c r="T6579" s="113">
        <v>0</v>
      </c>
      <c r="U6579" s="113">
        <v>2751.78</v>
      </c>
      <c r="V6579" s="31">
        <v>0</v>
      </c>
      <c r="W6579" s="32">
        <v>2663.01</v>
      </c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1711</v>
      </c>
      <c r="B6580" s="111" t="s">
        <v>142</v>
      </c>
      <c r="C6580" s="112" t="s">
        <v>143</v>
      </c>
      <c r="D6580" s="21">
        <f t="shared" si="204"/>
        <v>0</v>
      </c>
      <c r="E6580" s="24">
        <f t="shared" si="20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>
        <v>0</v>
      </c>
      <c r="S6580" s="32">
        <v>0</v>
      </c>
      <c r="T6580" s="113">
        <v>0</v>
      </c>
      <c r="U6580" s="113">
        <v>0</v>
      </c>
      <c r="V6580" s="31">
        <v>0</v>
      </c>
      <c r="W6580" s="32">
        <v>0</v>
      </c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1711</v>
      </c>
      <c r="B6581" s="111" t="s">
        <v>144</v>
      </c>
      <c r="C6581" s="112" t="s">
        <v>145</v>
      </c>
      <c r="D6581" s="21">
        <f t="shared" si="204"/>
        <v>0</v>
      </c>
      <c r="E6581" s="24">
        <f t="shared" si="205"/>
        <v>1060.97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1711</v>
      </c>
      <c r="B6582" s="111" t="s">
        <v>146</v>
      </c>
      <c r="C6582" s="112" t="s">
        <v>147</v>
      </c>
      <c r="D6582" s="21">
        <f t="shared" si="204"/>
        <v>0</v>
      </c>
      <c r="E6582" s="24">
        <f t="shared" si="205"/>
        <v>11931.05</v>
      </c>
      <c r="F6582" s="104">
        <v>0</v>
      </c>
      <c r="G6582" s="104">
        <v>3123.33</v>
      </c>
      <c r="H6582" s="105">
        <v>0</v>
      </c>
      <c r="I6582" s="105">
        <v>3123.33</v>
      </c>
      <c r="J6582" s="31">
        <v>0</v>
      </c>
      <c r="K6582" s="32">
        <v>1060.97</v>
      </c>
      <c r="L6582" s="105">
        <v>0</v>
      </c>
      <c r="M6582" s="105">
        <v>968.22</v>
      </c>
      <c r="N6582" s="106">
        <v>0</v>
      </c>
      <c r="O6582" s="107">
        <v>874.52</v>
      </c>
      <c r="P6582" s="113">
        <v>0</v>
      </c>
      <c r="Q6582" s="113">
        <v>999.45</v>
      </c>
      <c r="R6582" s="106">
        <v>0</v>
      </c>
      <c r="S6582" s="107">
        <v>936.99</v>
      </c>
      <c r="T6582" s="105">
        <v>0</v>
      </c>
      <c r="U6582" s="105">
        <v>968.22</v>
      </c>
      <c r="V6582" s="106">
        <v>0</v>
      </c>
      <c r="W6582" s="107">
        <v>936.99</v>
      </c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1711</v>
      </c>
      <c r="B6583" s="111" t="s">
        <v>148</v>
      </c>
      <c r="C6583" s="112" t="s">
        <v>149</v>
      </c>
      <c r="D6583" s="21">
        <f t="shared" si="204"/>
        <v>0</v>
      </c>
      <c r="E6583" s="24">
        <f t="shared" si="20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1711</v>
      </c>
      <c r="B6584" s="111" t="s">
        <v>150</v>
      </c>
      <c r="C6584" s="112" t="s">
        <v>151</v>
      </c>
      <c r="D6584" s="21">
        <f t="shared" si="204"/>
        <v>0</v>
      </c>
      <c r="E6584" s="24">
        <f t="shared" si="205"/>
        <v>0</v>
      </c>
      <c r="F6584" s="104"/>
      <c r="G6584" s="104"/>
      <c r="H6584" s="113"/>
      <c r="I6584" s="113"/>
      <c r="J6584" s="106"/>
      <c r="K6584" s="107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1711</v>
      </c>
      <c r="B6585" s="111" t="s">
        <v>152</v>
      </c>
      <c r="C6585" s="112" t="s">
        <v>153</v>
      </c>
      <c r="D6585" s="21">
        <f t="shared" si="204"/>
        <v>0</v>
      </c>
      <c r="E6585" s="24">
        <f t="shared" si="205"/>
        <v>0</v>
      </c>
      <c r="F6585" s="104"/>
      <c r="G6585" s="104"/>
      <c r="H6585" s="105"/>
      <c r="I6585" s="105"/>
      <c r="J6585" s="31"/>
      <c r="K6585" s="32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1711</v>
      </c>
      <c r="B6586" s="111" t="s">
        <v>154</v>
      </c>
      <c r="C6586" s="112" t="s">
        <v>155</v>
      </c>
      <c r="D6586" s="21">
        <f t="shared" si="204"/>
        <v>0</v>
      </c>
      <c r="E6586" s="24">
        <f t="shared" si="205"/>
        <v>0</v>
      </c>
      <c r="F6586" s="104">
        <v>0</v>
      </c>
      <c r="G6586" s="104">
        <v>0</v>
      </c>
      <c r="H6586" s="113">
        <v>0</v>
      </c>
      <c r="I6586" s="113">
        <v>0</v>
      </c>
      <c r="J6586" s="106">
        <v>0</v>
      </c>
      <c r="K6586" s="107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>
        <v>0</v>
      </c>
      <c r="S6586" s="32">
        <v>0</v>
      </c>
      <c r="T6586" s="113">
        <v>0</v>
      </c>
      <c r="U6586" s="113">
        <v>0</v>
      </c>
      <c r="V6586" s="31">
        <v>0</v>
      </c>
      <c r="W6586" s="32">
        <v>0</v>
      </c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1711</v>
      </c>
      <c r="B6587" s="111" t="s">
        <v>156</v>
      </c>
      <c r="C6587" s="112" t="s">
        <v>157</v>
      </c>
      <c r="D6587" s="21">
        <f t="shared" si="204"/>
        <v>0</v>
      </c>
      <c r="E6587" s="24">
        <f t="shared" si="20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>
        <v>0</v>
      </c>
      <c r="S6587" s="32">
        <v>0</v>
      </c>
      <c r="T6587" s="113">
        <v>0</v>
      </c>
      <c r="U6587" s="113">
        <v>0</v>
      </c>
      <c r="V6587" s="31">
        <v>0</v>
      </c>
      <c r="W6587" s="32">
        <v>0</v>
      </c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1711</v>
      </c>
      <c r="B6588" s="111" t="s">
        <v>158</v>
      </c>
      <c r="C6588" s="112" t="s">
        <v>159</v>
      </c>
      <c r="D6588" s="21">
        <f t="shared" si="204"/>
        <v>0</v>
      </c>
      <c r="E6588" s="24">
        <f t="shared" si="20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>
        <v>0</v>
      </c>
      <c r="Q6588" s="113">
        <v>0</v>
      </c>
      <c r="R6588" s="31">
        <v>0</v>
      </c>
      <c r="S6588" s="32">
        <v>0</v>
      </c>
      <c r="T6588" s="113">
        <v>0</v>
      </c>
      <c r="U6588" s="113">
        <v>0</v>
      </c>
      <c r="V6588" s="31">
        <v>0</v>
      </c>
      <c r="W6588" s="32">
        <v>0</v>
      </c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1711</v>
      </c>
      <c r="B6589" s="111" t="s">
        <v>160</v>
      </c>
      <c r="C6589" s="112" t="s">
        <v>161</v>
      </c>
      <c r="D6589" s="21">
        <f t="shared" si="204"/>
        <v>0</v>
      </c>
      <c r="E6589" s="24">
        <f t="shared" si="20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1711</v>
      </c>
      <c r="B6590" s="111" t="s">
        <v>162</v>
      </c>
      <c r="C6590" s="112" t="s">
        <v>163</v>
      </c>
      <c r="D6590" s="21">
        <f t="shared" si="204"/>
        <v>0</v>
      </c>
      <c r="E6590" s="24">
        <f t="shared" si="20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1711</v>
      </c>
      <c r="B6591" s="111" t="s">
        <v>164</v>
      </c>
      <c r="C6591" s="112" t="s">
        <v>165</v>
      </c>
      <c r="D6591" s="21">
        <f t="shared" si="204"/>
        <v>0</v>
      </c>
      <c r="E6591" s="24">
        <f t="shared" si="20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>
        <v>0</v>
      </c>
      <c r="S6591" s="32">
        <v>0</v>
      </c>
      <c r="T6591" s="113">
        <v>0</v>
      </c>
      <c r="U6591" s="113">
        <v>0</v>
      </c>
      <c r="V6591" s="31">
        <v>0</v>
      </c>
      <c r="W6591" s="32">
        <v>0</v>
      </c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1711</v>
      </c>
      <c r="B6592" s="111" t="s">
        <v>166</v>
      </c>
      <c r="C6592" s="112" t="s">
        <v>167</v>
      </c>
      <c r="D6592" s="21">
        <f t="shared" si="204"/>
        <v>0</v>
      </c>
      <c r="E6592" s="24">
        <f t="shared" si="20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1711</v>
      </c>
      <c r="B6593" s="111" t="s">
        <v>168</v>
      </c>
      <c r="C6593" s="112" t="s">
        <v>169</v>
      </c>
      <c r="D6593" s="21">
        <f t="shared" si="204"/>
        <v>0</v>
      </c>
      <c r="E6593" s="24">
        <f t="shared" si="20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1711</v>
      </c>
      <c r="B6594" s="111" t="s">
        <v>170</v>
      </c>
      <c r="C6594" s="112" t="s">
        <v>171</v>
      </c>
      <c r="D6594" s="21">
        <f t="shared" si="204"/>
        <v>0</v>
      </c>
      <c r="E6594" s="24">
        <f t="shared" si="20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1711</v>
      </c>
      <c r="B6595" s="111" t="s">
        <v>172</v>
      </c>
      <c r="C6595" s="112" t="s">
        <v>173</v>
      </c>
      <c r="D6595" s="21">
        <f t="shared" ref="D6595:D6658" si="206">F6595+H6595+J6596+L6595+N6595+P6595+R6595+T6595+V6595+X6595+Z6595+AB6595</f>
        <v>0</v>
      </c>
      <c r="E6595" s="24">
        <f t="shared" ref="E6595:E6658" si="207">G6595+I6595+K6596+M6595+O6595+Q6595+S6595+U6595+W6595+Y6595+AA6595+AC6595</f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1711</v>
      </c>
      <c r="B6596" s="111" t="s">
        <v>174</v>
      </c>
      <c r="C6596" s="112" t="s">
        <v>175</v>
      </c>
      <c r="D6596" s="21">
        <f t="shared" si="206"/>
        <v>0</v>
      </c>
      <c r="E6596" s="24">
        <f t="shared" si="207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1711</v>
      </c>
      <c r="B6597" s="111" t="s">
        <v>176</v>
      </c>
      <c r="C6597" s="112" t="s">
        <v>177</v>
      </c>
      <c r="D6597" s="21">
        <f t="shared" si="206"/>
        <v>0</v>
      </c>
      <c r="E6597" s="24">
        <f t="shared" si="207"/>
        <v>1141.77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1711</v>
      </c>
      <c r="B6598" s="111" t="s">
        <v>178</v>
      </c>
      <c r="C6598" s="112" t="s">
        <v>179</v>
      </c>
      <c r="D6598" s="21">
        <f t="shared" si="206"/>
        <v>0</v>
      </c>
      <c r="E6598" s="24">
        <f t="shared" si="207"/>
        <v>12763.2</v>
      </c>
      <c r="F6598" s="104">
        <v>0</v>
      </c>
      <c r="G6598" s="104">
        <v>943.34</v>
      </c>
      <c r="H6598" s="113">
        <v>0</v>
      </c>
      <c r="I6598" s="113">
        <v>943.34</v>
      </c>
      <c r="J6598" s="31">
        <v>0</v>
      </c>
      <c r="K6598" s="32">
        <v>1141.77</v>
      </c>
      <c r="L6598" s="113">
        <v>0</v>
      </c>
      <c r="M6598" s="113">
        <v>961.42</v>
      </c>
      <c r="N6598" s="31">
        <v>0</v>
      </c>
      <c r="O6598" s="32">
        <v>868.38</v>
      </c>
      <c r="P6598" s="113">
        <v>0</v>
      </c>
      <c r="Q6598" s="113">
        <v>992.43</v>
      </c>
      <c r="R6598" s="31">
        <v>0</v>
      </c>
      <c r="S6598" s="32">
        <v>930.41</v>
      </c>
      <c r="T6598" s="113">
        <v>0</v>
      </c>
      <c r="U6598" s="113">
        <v>961.42</v>
      </c>
      <c r="V6598" s="31">
        <v>0</v>
      </c>
      <c r="W6598" s="32">
        <v>930.41</v>
      </c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1711</v>
      </c>
      <c r="B6599" s="111" t="s">
        <v>180</v>
      </c>
      <c r="C6599" s="112" t="s">
        <v>181</v>
      </c>
      <c r="D6599" s="21">
        <f t="shared" si="206"/>
        <v>0</v>
      </c>
      <c r="E6599" s="24">
        <f t="shared" si="207"/>
        <v>42746.65</v>
      </c>
      <c r="F6599" s="104">
        <v>0</v>
      </c>
      <c r="G6599" s="104">
        <v>4225</v>
      </c>
      <c r="H6599" s="113">
        <v>0</v>
      </c>
      <c r="I6599" s="113">
        <v>4225</v>
      </c>
      <c r="J6599" s="31">
        <v>0</v>
      </c>
      <c r="K6599" s="32">
        <v>5232.05</v>
      </c>
      <c r="L6599" s="113">
        <v>0</v>
      </c>
      <c r="M6599" s="113">
        <v>4306.03</v>
      </c>
      <c r="N6599" s="31">
        <v>0</v>
      </c>
      <c r="O6599" s="32">
        <v>3889.32</v>
      </c>
      <c r="P6599" s="113">
        <v>0</v>
      </c>
      <c r="Q6599" s="113">
        <v>3471.6</v>
      </c>
      <c r="R6599" s="31">
        <v>0</v>
      </c>
      <c r="S6599" s="32">
        <v>0</v>
      </c>
      <c r="T6599" s="113">
        <v>0</v>
      </c>
      <c r="U6599" s="113">
        <v>0</v>
      </c>
      <c r="V6599" s="31">
        <v>0</v>
      </c>
      <c r="W6599" s="32">
        <v>0</v>
      </c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1711</v>
      </c>
      <c r="B6600" s="111" t="s">
        <v>182</v>
      </c>
      <c r="C6600" s="112" t="s">
        <v>183</v>
      </c>
      <c r="D6600" s="21">
        <f t="shared" si="206"/>
        <v>0</v>
      </c>
      <c r="E6600" s="24">
        <f t="shared" si="207"/>
        <v>152645.68</v>
      </c>
      <c r="F6600" s="104">
        <v>0</v>
      </c>
      <c r="G6600" s="104">
        <v>19120</v>
      </c>
      <c r="H6600" s="113">
        <v>0</v>
      </c>
      <c r="I6600" s="113">
        <v>19120</v>
      </c>
      <c r="J6600" s="31">
        <v>0</v>
      </c>
      <c r="K6600" s="32">
        <v>22629.7</v>
      </c>
      <c r="L6600" s="113">
        <v>0</v>
      </c>
      <c r="M6600" s="113">
        <v>19486.68</v>
      </c>
      <c r="N6600" s="31">
        <v>0</v>
      </c>
      <c r="O6600" s="32">
        <v>17600.88</v>
      </c>
      <c r="P6600" s="113">
        <v>0</v>
      </c>
      <c r="Q6600" s="113">
        <v>20115.28</v>
      </c>
      <c r="R6600" s="31">
        <v>0</v>
      </c>
      <c r="S6600" s="32">
        <v>18858.080000000002</v>
      </c>
      <c r="T6600" s="113">
        <v>0</v>
      </c>
      <c r="U6600" s="113">
        <v>19486.68</v>
      </c>
      <c r="V6600" s="31">
        <v>0</v>
      </c>
      <c r="W6600" s="32">
        <v>18858.080000000002</v>
      </c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1711</v>
      </c>
      <c r="B6601" s="111" t="s">
        <v>184</v>
      </c>
      <c r="C6601" s="112" t="s">
        <v>185</v>
      </c>
      <c r="D6601" s="21">
        <f t="shared" si="206"/>
        <v>0</v>
      </c>
      <c r="E6601" s="24">
        <f t="shared" si="207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1711</v>
      </c>
      <c r="B6602" s="111" t="s">
        <v>186</v>
      </c>
      <c r="C6602" s="112" t="s">
        <v>187</v>
      </c>
      <c r="D6602" s="21">
        <f t="shared" si="206"/>
        <v>0</v>
      </c>
      <c r="E6602" s="24">
        <f t="shared" si="207"/>
        <v>1751.15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1711</v>
      </c>
      <c r="B6603" s="111" t="s">
        <v>188</v>
      </c>
      <c r="C6603" s="112" t="s">
        <v>189</v>
      </c>
      <c r="D6603" s="21">
        <f t="shared" si="206"/>
        <v>0</v>
      </c>
      <c r="E6603" s="24">
        <f t="shared" si="207"/>
        <v>11927.98</v>
      </c>
      <c r="F6603" s="104">
        <v>0</v>
      </c>
      <c r="G6603" s="104">
        <v>1494.07</v>
      </c>
      <c r="H6603" s="105">
        <v>0</v>
      </c>
      <c r="I6603" s="105">
        <v>1494.07</v>
      </c>
      <c r="J6603" s="31">
        <v>0</v>
      </c>
      <c r="K6603" s="32">
        <v>1751.15</v>
      </c>
      <c r="L6603" s="105">
        <v>0</v>
      </c>
      <c r="M6603" s="105">
        <v>1522.72</v>
      </c>
      <c r="N6603" s="106">
        <v>0</v>
      </c>
      <c r="O6603" s="107">
        <v>1375.36</v>
      </c>
      <c r="P6603" s="113">
        <v>0</v>
      </c>
      <c r="Q6603" s="113">
        <v>1571.84</v>
      </c>
      <c r="R6603" s="106">
        <v>0</v>
      </c>
      <c r="S6603" s="107">
        <v>1473.6</v>
      </c>
      <c r="T6603" s="105">
        <v>0</v>
      </c>
      <c r="U6603" s="105">
        <v>1522.72</v>
      </c>
      <c r="V6603" s="106">
        <v>0</v>
      </c>
      <c r="W6603" s="107">
        <v>1473.6</v>
      </c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1711</v>
      </c>
      <c r="B6604" s="111" t="s">
        <v>190</v>
      </c>
      <c r="C6604" s="112" t="s">
        <v>191</v>
      </c>
      <c r="D6604" s="21">
        <f t="shared" si="206"/>
        <v>0</v>
      </c>
      <c r="E6604" s="24">
        <f t="shared" si="207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>
        <v>0</v>
      </c>
      <c r="Q6604" s="105">
        <v>0</v>
      </c>
      <c r="R6604" s="106">
        <v>0</v>
      </c>
      <c r="S6604" s="107">
        <v>0</v>
      </c>
      <c r="T6604" s="105">
        <v>0</v>
      </c>
      <c r="U6604" s="105">
        <v>0</v>
      </c>
      <c r="V6604" s="106">
        <v>0</v>
      </c>
      <c r="W6604" s="107">
        <v>0</v>
      </c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1711</v>
      </c>
      <c r="B6605" s="111" t="s">
        <v>192</v>
      </c>
      <c r="C6605" s="112" t="s">
        <v>193</v>
      </c>
      <c r="D6605" s="21">
        <f t="shared" si="206"/>
        <v>0</v>
      </c>
      <c r="E6605" s="24">
        <f t="shared" si="207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>
        <v>0</v>
      </c>
      <c r="S6605" s="107">
        <v>0</v>
      </c>
      <c r="T6605" s="105">
        <v>0</v>
      </c>
      <c r="U6605" s="105">
        <v>0</v>
      </c>
      <c r="V6605" s="106">
        <v>0</v>
      </c>
      <c r="W6605" s="107">
        <v>0</v>
      </c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1711</v>
      </c>
      <c r="B6606" s="111" t="s">
        <v>194</v>
      </c>
      <c r="C6606" s="112" t="s">
        <v>195</v>
      </c>
      <c r="D6606" s="21">
        <f t="shared" si="206"/>
        <v>0</v>
      </c>
      <c r="E6606" s="24">
        <f t="shared" si="207"/>
        <v>0</v>
      </c>
      <c r="F6606" s="104">
        <v>0</v>
      </c>
      <c r="G6606" s="104">
        <v>0</v>
      </c>
      <c r="H6606" s="113">
        <v>0</v>
      </c>
      <c r="I6606" s="113">
        <v>0</v>
      </c>
      <c r="J6606" s="106">
        <v>0</v>
      </c>
      <c r="K6606" s="107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>
        <v>0</v>
      </c>
      <c r="S6606" s="32">
        <v>0</v>
      </c>
      <c r="T6606" s="113">
        <v>0</v>
      </c>
      <c r="U6606" s="113">
        <v>0</v>
      </c>
      <c r="V6606" s="31">
        <v>0</v>
      </c>
      <c r="W6606" s="32">
        <v>0</v>
      </c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1711</v>
      </c>
      <c r="B6607" s="111" t="s">
        <v>196</v>
      </c>
      <c r="C6607" s="112" t="s">
        <v>197</v>
      </c>
      <c r="D6607" s="21">
        <f t="shared" si="206"/>
        <v>0</v>
      </c>
      <c r="E6607" s="24">
        <f t="shared" si="207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1711</v>
      </c>
      <c r="B6608" s="111" t="s">
        <v>198</v>
      </c>
      <c r="C6608" s="112" t="s">
        <v>199</v>
      </c>
      <c r="D6608" s="21">
        <f t="shared" si="206"/>
        <v>0</v>
      </c>
      <c r="E6608" s="24">
        <f t="shared" si="207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1711</v>
      </c>
      <c r="B6609" s="111" t="s">
        <v>200</v>
      </c>
      <c r="C6609" s="112" t="s">
        <v>201</v>
      </c>
      <c r="D6609" s="21">
        <f t="shared" si="206"/>
        <v>0</v>
      </c>
      <c r="E6609" s="24">
        <f t="shared" si="207"/>
        <v>0</v>
      </c>
      <c r="F6609" s="104"/>
      <c r="G6609" s="104"/>
      <c r="H6609" s="105"/>
      <c r="I6609" s="105"/>
      <c r="J6609" s="31"/>
      <c r="K6609" s="32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1711</v>
      </c>
      <c r="B6610" s="111" t="s">
        <v>202</v>
      </c>
      <c r="C6610" s="112" t="s">
        <v>203</v>
      </c>
      <c r="D6610" s="21">
        <f t="shared" si="206"/>
        <v>0</v>
      </c>
      <c r="E6610" s="24">
        <f t="shared" si="207"/>
        <v>0</v>
      </c>
      <c r="F6610" s="104"/>
      <c r="G6610" s="104"/>
      <c r="H6610" s="113"/>
      <c r="I6610" s="113"/>
      <c r="J6610" s="106"/>
      <c r="K6610" s="107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1711</v>
      </c>
      <c r="B6611" s="111" t="s">
        <v>204</v>
      </c>
      <c r="C6611" s="112" t="s">
        <v>205</v>
      </c>
      <c r="D6611" s="21">
        <f t="shared" si="206"/>
        <v>0</v>
      </c>
      <c r="E6611" s="24">
        <f t="shared" si="207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1711</v>
      </c>
      <c r="B6612" s="111" t="s">
        <v>206</v>
      </c>
      <c r="C6612" s="112" t="s">
        <v>207</v>
      </c>
      <c r="D6612" s="21">
        <f t="shared" si="206"/>
        <v>171238.87</v>
      </c>
      <c r="E6612" s="24">
        <f t="shared" si="207"/>
        <v>21943.1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>
        <v>0</v>
      </c>
      <c r="Q6612" s="113">
        <v>0</v>
      </c>
      <c r="R6612" s="31">
        <v>0</v>
      </c>
      <c r="S6612" s="32">
        <v>0</v>
      </c>
      <c r="T6612" s="113">
        <v>0</v>
      </c>
      <c r="U6612" s="113">
        <v>0</v>
      </c>
      <c r="V6612" s="31">
        <v>0</v>
      </c>
      <c r="W6612" s="32">
        <v>0</v>
      </c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1711</v>
      </c>
      <c r="B6613" s="111" t="s">
        <v>208</v>
      </c>
      <c r="C6613" s="112" t="s">
        <v>209</v>
      </c>
      <c r="D6613" s="21">
        <f t="shared" si="206"/>
        <v>0</v>
      </c>
      <c r="E6613" s="24">
        <f t="shared" si="207"/>
        <v>182807.47000000003</v>
      </c>
      <c r="F6613" s="104">
        <v>0</v>
      </c>
      <c r="G6613" s="104">
        <v>21530.2</v>
      </c>
      <c r="H6613" s="113">
        <v>0</v>
      </c>
      <c r="I6613" s="113">
        <v>21530.2</v>
      </c>
      <c r="J6613" s="31">
        <v>171238.87</v>
      </c>
      <c r="K6613" s="32">
        <v>21943.1</v>
      </c>
      <c r="L6613" s="113">
        <v>0</v>
      </c>
      <c r="M6613" s="113">
        <v>21943.1</v>
      </c>
      <c r="N6613" s="31">
        <v>0</v>
      </c>
      <c r="O6613" s="32">
        <v>19819.580000000002</v>
      </c>
      <c r="P6613" s="113">
        <v>0</v>
      </c>
      <c r="Q6613" s="113">
        <v>22650.94</v>
      </c>
      <c r="R6613" s="31">
        <v>0</v>
      </c>
      <c r="S6613" s="32">
        <v>21235.26</v>
      </c>
      <c r="T6613" s="113">
        <v>0</v>
      </c>
      <c r="U6613" s="113">
        <v>21943.1</v>
      </c>
      <c r="V6613" s="31">
        <v>0</v>
      </c>
      <c r="W6613" s="32">
        <v>21235.26</v>
      </c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1711</v>
      </c>
      <c r="B6614" s="111" t="s">
        <v>210</v>
      </c>
      <c r="C6614" s="112" t="s">
        <v>211</v>
      </c>
      <c r="D6614" s="21">
        <f t="shared" si="206"/>
        <v>3770.55</v>
      </c>
      <c r="E6614" s="24">
        <f t="shared" si="207"/>
        <v>84333.88</v>
      </c>
      <c r="F6614" s="104">
        <v>0</v>
      </c>
      <c r="G6614" s="104">
        <v>10351.67</v>
      </c>
      <c r="H6614" s="113">
        <v>0</v>
      </c>
      <c r="I6614" s="113">
        <v>10351.67</v>
      </c>
      <c r="J6614" s="31">
        <v>0</v>
      </c>
      <c r="K6614" s="32">
        <v>10919.83</v>
      </c>
      <c r="L6614" s="113">
        <v>0</v>
      </c>
      <c r="M6614" s="113">
        <v>10550.19</v>
      </c>
      <c r="N6614" s="31">
        <v>0</v>
      </c>
      <c r="O6614" s="32">
        <v>9529.2099999999991</v>
      </c>
      <c r="P6614" s="113">
        <v>0</v>
      </c>
      <c r="Q6614" s="113">
        <v>10890.52</v>
      </c>
      <c r="R6614" s="31">
        <v>0</v>
      </c>
      <c r="S6614" s="32">
        <v>10209.86</v>
      </c>
      <c r="T6614" s="113">
        <v>0</v>
      </c>
      <c r="U6614" s="113">
        <v>10550.19</v>
      </c>
      <c r="V6614" s="31">
        <v>0</v>
      </c>
      <c r="W6614" s="32">
        <v>10209.86</v>
      </c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1711</v>
      </c>
      <c r="B6615" s="111" t="s">
        <v>212</v>
      </c>
      <c r="C6615" s="112" t="s">
        <v>213</v>
      </c>
      <c r="D6615" s="21">
        <f t="shared" si="206"/>
        <v>0</v>
      </c>
      <c r="E6615" s="24">
        <f t="shared" si="207"/>
        <v>13243.93</v>
      </c>
      <c r="F6615" s="104">
        <v>0</v>
      </c>
      <c r="G6615" s="104">
        <v>1658.9</v>
      </c>
      <c r="H6615" s="105">
        <v>0</v>
      </c>
      <c r="I6615" s="105">
        <v>1658.9</v>
      </c>
      <c r="J6615" s="31">
        <v>3770.55</v>
      </c>
      <c r="K6615" s="32">
        <v>1690.71</v>
      </c>
      <c r="L6615" s="105">
        <v>0</v>
      </c>
      <c r="M6615" s="105">
        <v>1690.71</v>
      </c>
      <c r="N6615" s="106">
        <v>0</v>
      </c>
      <c r="O6615" s="107">
        <v>1527.1</v>
      </c>
      <c r="P6615" s="113">
        <v>0</v>
      </c>
      <c r="Q6615" s="113">
        <v>1745.25</v>
      </c>
      <c r="R6615" s="106">
        <v>0</v>
      </c>
      <c r="S6615" s="107">
        <v>1636.18</v>
      </c>
      <c r="T6615" s="105">
        <v>0</v>
      </c>
      <c r="U6615" s="105">
        <v>1690.71</v>
      </c>
      <c r="V6615" s="106">
        <v>0</v>
      </c>
      <c r="W6615" s="107">
        <v>1636.18</v>
      </c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1711</v>
      </c>
      <c r="B6616" s="111" t="s">
        <v>214</v>
      </c>
      <c r="C6616" s="112" t="s">
        <v>215</v>
      </c>
      <c r="D6616" s="21">
        <f t="shared" si="206"/>
        <v>0</v>
      </c>
      <c r="E6616" s="24">
        <f t="shared" si="207"/>
        <v>0</v>
      </c>
      <c r="F6616" s="104"/>
      <c r="G6616" s="104"/>
      <c r="H6616" s="113"/>
      <c r="I6616" s="113"/>
      <c r="J6616" s="106"/>
      <c r="K6616" s="107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1711</v>
      </c>
      <c r="B6617" s="111" t="s">
        <v>216</v>
      </c>
      <c r="C6617" s="112" t="s">
        <v>217</v>
      </c>
      <c r="D6617" s="21">
        <f t="shared" si="206"/>
        <v>0</v>
      </c>
      <c r="E6617" s="24">
        <f t="shared" si="207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1711</v>
      </c>
      <c r="B6618" s="111" t="s">
        <v>218</v>
      </c>
      <c r="C6618" s="112" t="s">
        <v>1564</v>
      </c>
      <c r="D6618" s="21">
        <f t="shared" si="206"/>
        <v>0</v>
      </c>
      <c r="E6618" s="24">
        <f t="shared" si="207"/>
        <v>0</v>
      </c>
      <c r="F6618" s="104"/>
      <c r="G6618" s="104"/>
      <c r="H6618" s="105"/>
      <c r="I6618" s="105"/>
      <c r="J6618" s="31"/>
      <c r="K6618" s="32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1711</v>
      </c>
      <c r="B6619" s="111" t="s">
        <v>219</v>
      </c>
      <c r="C6619" s="112" t="s">
        <v>1565</v>
      </c>
      <c r="D6619" s="21">
        <f t="shared" si="206"/>
        <v>0</v>
      </c>
      <c r="E6619" s="24">
        <f t="shared" si="207"/>
        <v>0</v>
      </c>
      <c r="F6619" s="104"/>
      <c r="G6619" s="104"/>
      <c r="H6619" s="113"/>
      <c r="I6619" s="113"/>
      <c r="J6619" s="106"/>
      <c r="K6619" s="107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1711</v>
      </c>
      <c r="B6620" s="111" t="s">
        <v>220</v>
      </c>
      <c r="C6620" s="112" t="s">
        <v>221</v>
      </c>
      <c r="D6620" s="21">
        <f t="shared" si="206"/>
        <v>0</v>
      </c>
      <c r="E6620" s="24">
        <f t="shared" si="207"/>
        <v>3699.73</v>
      </c>
      <c r="F6620" s="104"/>
      <c r="G6620" s="104"/>
      <c r="H6620" s="105"/>
      <c r="I6620" s="105"/>
      <c r="J6620" s="31"/>
      <c r="K6620" s="32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1711</v>
      </c>
      <c r="B6621" s="111" t="s">
        <v>222</v>
      </c>
      <c r="C6621" s="112" t="s">
        <v>223</v>
      </c>
      <c r="D6621" s="21">
        <f t="shared" si="206"/>
        <v>0</v>
      </c>
      <c r="E6621" s="24">
        <f t="shared" si="207"/>
        <v>27456.789999999997</v>
      </c>
      <c r="F6621" s="104">
        <v>0</v>
      </c>
      <c r="G6621" s="104">
        <v>3439.17</v>
      </c>
      <c r="H6621" s="113">
        <v>0</v>
      </c>
      <c r="I6621" s="113">
        <v>3439.17</v>
      </c>
      <c r="J6621" s="106">
        <v>0</v>
      </c>
      <c r="K6621" s="107">
        <v>3699.73</v>
      </c>
      <c r="L6621" s="113">
        <v>0</v>
      </c>
      <c r="M6621" s="113">
        <v>3505.12</v>
      </c>
      <c r="N6621" s="31">
        <v>0</v>
      </c>
      <c r="O6621" s="32">
        <v>3165.92</v>
      </c>
      <c r="P6621" s="105">
        <v>0</v>
      </c>
      <c r="Q6621" s="105">
        <v>3618.19</v>
      </c>
      <c r="R6621" s="31">
        <v>0</v>
      </c>
      <c r="S6621" s="32">
        <v>3392.05</v>
      </c>
      <c r="T6621" s="113">
        <v>0</v>
      </c>
      <c r="U6621" s="113">
        <v>3505.12</v>
      </c>
      <c r="V6621" s="31">
        <v>0</v>
      </c>
      <c r="W6621" s="32">
        <v>3392.05</v>
      </c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1711</v>
      </c>
      <c r="B6622" s="111" t="s">
        <v>224</v>
      </c>
      <c r="C6622" s="112" t="s">
        <v>225</v>
      </c>
      <c r="D6622" s="21">
        <f t="shared" si="206"/>
        <v>0</v>
      </c>
      <c r="E6622" s="24">
        <f t="shared" si="207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1711</v>
      </c>
      <c r="B6623" s="111" t="s">
        <v>226</v>
      </c>
      <c r="C6623" s="112" t="s">
        <v>227</v>
      </c>
      <c r="D6623" s="21">
        <f t="shared" si="206"/>
        <v>0</v>
      </c>
      <c r="E6623" s="24">
        <f t="shared" si="207"/>
        <v>0</v>
      </c>
      <c r="F6623" s="104"/>
      <c r="G6623" s="104"/>
      <c r="H6623" s="105"/>
      <c r="I6623" s="105"/>
      <c r="J6623" s="31"/>
      <c r="K6623" s="32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1711</v>
      </c>
      <c r="B6624" s="111" t="s">
        <v>228</v>
      </c>
      <c r="C6624" s="112" t="s">
        <v>229</v>
      </c>
      <c r="D6624" s="21">
        <f t="shared" si="206"/>
        <v>0</v>
      </c>
      <c r="E6624" s="24">
        <f t="shared" si="207"/>
        <v>0</v>
      </c>
      <c r="F6624" s="104">
        <v>0</v>
      </c>
      <c r="G6624" s="104">
        <v>0</v>
      </c>
      <c r="H6624" s="113">
        <v>0</v>
      </c>
      <c r="I6624" s="113">
        <v>0</v>
      </c>
      <c r="J6624" s="106">
        <v>0</v>
      </c>
      <c r="K6624" s="107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>
        <v>0</v>
      </c>
      <c r="S6624" s="32">
        <v>0</v>
      </c>
      <c r="T6624" s="113">
        <v>0</v>
      </c>
      <c r="U6624" s="113">
        <v>0</v>
      </c>
      <c r="V6624" s="31">
        <v>0</v>
      </c>
      <c r="W6624" s="32">
        <v>0</v>
      </c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1711</v>
      </c>
      <c r="B6625" s="111" t="s">
        <v>230</v>
      </c>
      <c r="C6625" s="112" t="s">
        <v>231</v>
      </c>
      <c r="D6625" s="21">
        <f t="shared" si="206"/>
        <v>0</v>
      </c>
      <c r="E6625" s="24">
        <f t="shared" si="207"/>
        <v>0</v>
      </c>
      <c r="F6625" s="104"/>
      <c r="G6625" s="104"/>
      <c r="H6625" s="105"/>
      <c r="I6625" s="105"/>
      <c r="J6625" s="31"/>
      <c r="K6625" s="32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1711</v>
      </c>
      <c r="B6626" s="111" t="s">
        <v>232</v>
      </c>
      <c r="C6626" s="112" t="s">
        <v>233</v>
      </c>
      <c r="D6626" s="21">
        <f t="shared" si="206"/>
        <v>0</v>
      </c>
      <c r="E6626" s="24">
        <f t="shared" si="207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>
        <v>0</v>
      </c>
      <c r="S6626" s="107">
        <v>0</v>
      </c>
      <c r="T6626" s="105">
        <v>0</v>
      </c>
      <c r="U6626" s="105">
        <v>0</v>
      </c>
      <c r="V6626" s="106">
        <v>0</v>
      </c>
      <c r="W6626" s="107">
        <v>0</v>
      </c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1711</v>
      </c>
      <c r="B6627" s="111" t="s">
        <v>234</v>
      </c>
      <c r="C6627" s="112" t="s">
        <v>235</v>
      </c>
      <c r="D6627" s="21">
        <f t="shared" si="206"/>
        <v>0</v>
      </c>
      <c r="E6627" s="24">
        <f t="shared" si="207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>
        <v>0</v>
      </c>
      <c r="S6627" s="107">
        <v>0</v>
      </c>
      <c r="T6627" s="105">
        <v>0</v>
      </c>
      <c r="U6627" s="105">
        <v>0</v>
      </c>
      <c r="V6627" s="106">
        <v>0</v>
      </c>
      <c r="W6627" s="107">
        <v>0</v>
      </c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1711</v>
      </c>
      <c r="B6628" s="111" t="s">
        <v>236</v>
      </c>
      <c r="C6628" s="112" t="s">
        <v>237</v>
      </c>
      <c r="D6628" s="21">
        <f t="shared" si="206"/>
        <v>0</v>
      </c>
      <c r="E6628" s="24">
        <f t="shared" si="207"/>
        <v>36054.79</v>
      </c>
      <c r="F6628" s="104"/>
      <c r="G6628" s="104"/>
      <c r="H6628" s="113"/>
      <c r="I6628" s="113"/>
      <c r="J6628" s="106"/>
      <c r="K6628" s="107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1711</v>
      </c>
      <c r="B6629" s="111" t="s">
        <v>238</v>
      </c>
      <c r="C6629" s="112" t="s">
        <v>239</v>
      </c>
      <c r="D6629" s="21">
        <f t="shared" si="206"/>
        <v>0</v>
      </c>
      <c r="E6629" s="24">
        <f t="shared" si="207"/>
        <v>279424.65000000002</v>
      </c>
      <c r="F6629" s="104">
        <v>0</v>
      </c>
      <c r="G6629" s="104">
        <v>35000</v>
      </c>
      <c r="H6629" s="113">
        <v>0</v>
      </c>
      <c r="I6629" s="113">
        <v>35000</v>
      </c>
      <c r="J6629" s="31">
        <v>0</v>
      </c>
      <c r="K6629" s="32">
        <v>36054.79</v>
      </c>
      <c r="L6629" s="113">
        <v>0</v>
      </c>
      <c r="M6629" s="113">
        <v>35671.230000000003</v>
      </c>
      <c r="N6629" s="31">
        <v>0</v>
      </c>
      <c r="O6629" s="32">
        <v>32219.18</v>
      </c>
      <c r="P6629" s="113">
        <v>0</v>
      </c>
      <c r="Q6629" s="113">
        <v>36821.910000000003</v>
      </c>
      <c r="R6629" s="31">
        <v>0</v>
      </c>
      <c r="S6629" s="32">
        <v>34520.550000000003</v>
      </c>
      <c r="T6629" s="113">
        <v>0</v>
      </c>
      <c r="U6629" s="113">
        <v>35671.230000000003</v>
      </c>
      <c r="V6629" s="31">
        <v>0</v>
      </c>
      <c r="W6629" s="32">
        <v>34520.550000000003</v>
      </c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1711</v>
      </c>
      <c r="B6630" s="111" t="s">
        <v>240</v>
      </c>
      <c r="C6630" s="112" t="s">
        <v>241</v>
      </c>
      <c r="D6630" s="21">
        <f t="shared" si="206"/>
        <v>0</v>
      </c>
      <c r="E6630" s="24">
        <f t="shared" si="20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>
        <v>0</v>
      </c>
      <c r="Q6630" s="113">
        <v>0</v>
      </c>
      <c r="R6630" s="31">
        <v>0</v>
      </c>
      <c r="S6630" s="32">
        <v>0</v>
      </c>
      <c r="T6630" s="113">
        <v>0</v>
      </c>
      <c r="U6630" s="113">
        <v>0</v>
      </c>
      <c r="V6630" s="31">
        <v>0</v>
      </c>
      <c r="W6630" s="32">
        <v>0</v>
      </c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1711</v>
      </c>
      <c r="B6631" s="111" t="s">
        <v>242</v>
      </c>
      <c r="C6631" s="112" t="s">
        <v>243</v>
      </c>
      <c r="D6631" s="21">
        <f t="shared" si="206"/>
        <v>0</v>
      </c>
      <c r="E6631" s="24">
        <f t="shared" si="20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1711</v>
      </c>
      <c r="B6632" s="111" t="s">
        <v>244</v>
      </c>
      <c r="C6632" s="112" t="s">
        <v>245</v>
      </c>
      <c r="D6632" s="21">
        <f t="shared" si="206"/>
        <v>0</v>
      </c>
      <c r="E6632" s="24">
        <f t="shared" si="20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>
        <v>0</v>
      </c>
      <c r="K6632" s="32">
        <v>0</v>
      </c>
      <c r="L6632" s="113">
        <v>0</v>
      </c>
      <c r="M6632" s="113">
        <v>0</v>
      </c>
      <c r="N6632" s="31">
        <v>0</v>
      </c>
      <c r="O6632" s="32">
        <v>0</v>
      </c>
      <c r="P6632" s="113">
        <v>0</v>
      </c>
      <c r="Q6632" s="113">
        <v>0</v>
      </c>
      <c r="R6632" s="31">
        <v>0</v>
      </c>
      <c r="S6632" s="32">
        <v>0</v>
      </c>
      <c r="T6632" s="113">
        <v>0</v>
      </c>
      <c r="U6632" s="113">
        <v>0</v>
      </c>
      <c r="V6632" s="31">
        <v>0</v>
      </c>
      <c r="W6632" s="32">
        <v>0</v>
      </c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1711</v>
      </c>
      <c r="B6633" s="111" t="s">
        <v>246</v>
      </c>
      <c r="C6633" s="112" t="s">
        <v>247</v>
      </c>
      <c r="D6633" s="21">
        <f t="shared" si="206"/>
        <v>0</v>
      </c>
      <c r="E6633" s="24">
        <f t="shared" si="20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>
        <v>0</v>
      </c>
      <c r="Q6633" s="113">
        <v>0</v>
      </c>
      <c r="R6633" s="31">
        <v>0</v>
      </c>
      <c r="S6633" s="32">
        <v>0</v>
      </c>
      <c r="T6633" s="113">
        <v>0</v>
      </c>
      <c r="U6633" s="113">
        <v>0</v>
      </c>
      <c r="V6633" s="31">
        <v>0</v>
      </c>
      <c r="W6633" s="32">
        <v>0</v>
      </c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1711</v>
      </c>
      <c r="B6634" s="111" t="s">
        <v>248</v>
      </c>
      <c r="C6634" s="112" t="s">
        <v>249</v>
      </c>
      <c r="D6634" s="21">
        <f t="shared" si="206"/>
        <v>0</v>
      </c>
      <c r="E6634" s="24">
        <f t="shared" si="20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1711</v>
      </c>
      <c r="B6635" s="111" t="s">
        <v>250</v>
      </c>
      <c r="C6635" s="112" t="s">
        <v>251</v>
      </c>
      <c r="D6635" s="21">
        <f t="shared" si="206"/>
        <v>0</v>
      </c>
      <c r="E6635" s="24">
        <f t="shared" si="20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>
        <v>0</v>
      </c>
      <c r="Q6635" s="113">
        <v>0</v>
      </c>
      <c r="R6635" s="31">
        <v>0</v>
      </c>
      <c r="S6635" s="32">
        <v>0</v>
      </c>
      <c r="T6635" s="113">
        <v>0</v>
      </c>
      <c r="U6635" s="113">
        <v>0</v>
      </c>
      <c r="V6635" s="31">
        <v>0</v>
      </c>
      <c r="W6635" s="32">
        <v>0</v>
      </c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1711</v>
      </c>
      <c r="B6636" s="111" t="s">
        <v>252</v>
      </c>
      <c r="C6636" s="112" t="s">
        <v>253</v>
      </c>
      <c r="D6636" s="21">
        <f t="shared" si="206"/>
        <v>0</v>
      </c>
      <c r="E6636" s="24">
        <f t="shared" si="20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>
        <v>0</v>
      </c>
      <c r="K6636" s="32">
        <v>0</v>
      </c>
      <c r="L6636" s="113">
        <v>0</v>
      </c>
      <c r="M6636" s="113">
        <v>0</v>
      </c>
      <c r="N6636" s="31">
        <v>0</v>
      </c>
      <c r="O6636" s="32">
        <v>0</v>
      </c>
      <c r="P6636" s="113">
        <v>0</v>
      </c>
      <c r="Q6636" s="113">
        <v>0</v>
      </c>
      <c r="R6636" s="31">
        <v>0</v>
      </c>
      <c r="S6636" s="32">
        <v>0</v>
      </c>
      <c r="T6636" s="113">
        <v>0</v>
      </c>
      <c r="U6636" s="113">
        <v>0</v>
      </c>
      <c r="V6636" s="31">
        <v>0</v>
      </c>
      <c r="W6636" s="32">
        <v>0</v>
      </c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1711</v>
      </c>
      <c r="B6637" s="111" t="s">
        <v>254</v>
      </c>
      <c r="C6637" s="112" t="s">
        <v>255</v>
      </c>
      <c r="D6637" s="21">
        <f t="shared" si="206"/>
        <v>0</v>
      </c>
      <c r="E6637" s="24">
        <f t="shared" si="207"/>
        <v>0</v>
      </c>
      <c r="F6637" s="104"/>
      <c r="G6637" s="104"/>
      <c r="H6637" s="105"/>
      <c r="I6637" s="105"/>
      <c r="J6637" s="31"/>
      <c r="K6637" s="32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1711</v>
      </c>
      <c r="B6638" s="111" t="s">
        <v>256</v>
      </c>
      <c r="C6638" s="112" t="s">
        <v>257</v>
      </c>
      <c r="D6638" s="21">
        <f t="shared" si="206"/>
        <v>0</v>
      </c>
      <c r="E6638" s="24">
        <f t="shared" si="207"/>
        <v>0</v>
      </c>
      <c r="F6638" s="104">
        <v>0</v>
      </c>
      <c r="G6638" s="104">
        <v>0</v>
      </c>
      <c r="H6638" s="113">
        <v>0</v>
      </c>
      <c r="I6638" s="113">
        <v>0</v>
      </c>
      <c r="J6638" s="106">
        <v>0</v>
      </c>
      <c r="K6638" s="107">
        <v>0</v>
      </c>
      <c r="L6638" s="113">
        <v>0</v>
      </c>
      <c r="M6638" s="113">
        <v>0</v>
      </c>
      <c r="N6638" s="31">
        <v>0</v>
      </c>
      <c r="O6638" s="32">
        <v>0</v>
      </c>
      <c r="P6638" s="105">
        <v>0</v>
      </c>
      <c r="Q6638" s="105">
        <v>0</v>
      </c>
      <c r="R6638" s="31">
        <v>0</v>
      </c>
      <c r="S6638" s="32">
        <v>0</v>
      </c>
      <c r="T6638" s="113">
        <v>0</v>
      </c>
      <c r="U6638" s="113">
        <v>0</v>
      </c>
      <c r="V6638" s="31">
        <v>0</v>
      </c>
      <c r="W6638" s="32">
        <v>0</v>
      </c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1711</v>
      </c>
      <c r="B6639" s="111" t="s">
        <v>258</v>
      </c>
      <c r="C6639" s="112" t="s">
        <v>259</v>
      </c>
      <c r="D6639" s="21">
        <f t="shared" si="206"/>
        <v>0</v>
      </c>
      <c r="E6639" s="24">
        <f t="shared" si="20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>
        <v>0</v>
      </c>
      <c r="K6639" s="32">
        <v>0</v>
      </c>
      <c r="L6639" s="113">
        <v>0</v>
      </c>
      <c r="M6639" s="113">
        <v>0</v>
      </c>
      <c r="N6639" s="31">
        <v>0</v>
      </c>
      <c r="O6639" s="32">
        <v>0</v>
      </c>
      <c r="P6639" s="113">
        <v>0</v>
      </c>
      <c r="Q6639" s="113">
        <v>0</v>
      </c>
      <c r="R6639" s="31">
        <v>0</v>
      </c>
      <c r="S6639" s="32">
        <v>0</v>
      </c>
      <c r="T6639" s="113">
        <v>0</v>
      </c>
      <c r="U6639" s="113">
        <v>0</v>
      </c>
      <c r="V6639" s="31">
        <v>0</v>
      </c>
      <c r="W6639" s="32">
        <v>0</v>
      </c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1711</v>
      </c>
      <c r="B6640" s="111" t="s">
        <v>260</v>
      </c>
      <c r="C6640" s="112" t="s">
        <v>261</v>
      </c>
      <c r="D6640" s="21">
        <f t="shared" si="206"/>
        <v>0</v>
      </c>
      <c r="E6640" s="24">
        <f t="shared" si="20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1711</v>
      </c>
      <c r="B6641" s="111" t="s">
        <v>262</v>
      </c>
      <c r="C6641" s="112" t="s">
        <v>263</v>
      </c>
      <c r="D6641" s="21">
        <f t="shared" si="206"/>
        <v>0</v>
      </c>
      <c r="E6641" s="24">
        <f t="shared" si="20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>
        <v>0</v>
      </c>
      <c r="K6641" s="32">
        <v>0</v>
      </c>
      <c r="L6641" s="113">
        <v>0</v>
      </c>
      <c r="M6641" s="113">
        <v>0</v>
      </c>
      <c r="N6641" s="31">
        <v>0</v>
      </c>
      <c r="O6641" s="32">
        <v>0</v>
      </c>
      <c r="P6641" s="113">
        <v>0</v>
      </c>
      <c r="Q6641" s="113">
        <v>0</v>
      </c>
      <c r="R6641" s="31">
        <v>0</v>
      </c>
      <c r="S6641" s="32">
        <v>0</v>
      </c>
      <c r="T6641" s="113">
        <v>0</v>
      </c>
      <c r="U6641" s="113">
        <v>0</v>
      </c>
      <c r="V6641" s="31">
        <v>0</v>
      </c>
      <c r="W6641" s="32">
        <v>0</v>
      </c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1711</v>
      </c>
      <c r="B6642" s="111" t="s">
        <v>264</v>
      </c>
      <c r="C6642" s="112" t="s">
        <v>265</v>
      </c>
      <c r="D6642" s="21">
        <f t="shared" si="206"/>
        <v>254300</v>
      </c>
      <c r="E6642" s="24">
        <f t="shared" si="20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>
        <v>254300</v>
      </c>
      <c r="Q6642" s="113">
        <v>0</v>
      </c>
      <c r="R6642" s="31">
        <v>0</v>
      </c>
      <c r="S6642" s="32">
        <v>0</v>
      </c>
      <c r="T6642" s="113">
        <v>0</v>
      </c>
      <c r="U6642" s="113">
        <v>0</v>
      </c>
      <c r="V6642" s="31">
        <v>0</v>
      </c>
      <c r="W6642" s="32">
        <v>0</v>
      </c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1711</v>
      </c>
      <c r="B6643" s="111" t="s">
        <v>266</v>
      </c>
      <c r="C6643" s="112" t="s">
        <v>267</v>
      </c>
      <c r="D6643" s="21">
        <f t="shared" si="206"/>
        <v>0</v>
      </c>
      <c r="E6643" s="24">
        <f t="shared" si="20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1711</v>
      </c>
      <c r="B6644" s="111" t="s">
        <v>268</v>
      </c>
      <c r="C6644" s="112" t="s">
        <v>269</v>
      </c>
      <c r="D6644" s="21">
        <f t="shared" si="206"/>
        <v>0</v>
      </c>
      <c r="E6644" s="24">
        <f t="shared" si="207"/>
        <v>9057.26</v>
      </c>
      <c r="F6644" s="104">
        <v>0</v>
      </c>
      <c r="G6644" s="104">
        <v>0</v>
      </c>
      <c r="H6644" s="113">
        <v>0</v>
      </c>
      <c r="I6644" s="113">
        <v>0</v>
      </c>
      <c r="J6644" s="31">
        <v>0</v>
      </c>
      <c r="K6644" s="32">
        <v>0</v>
      </c>
      <c r="L6644" s="113">
        <v>0</v>
      </c>
      <c r="M6644" s="113">
        <v>0</v>
      </c>
      <c r="N6644" s="31">
        <v>0</v>
      </c>
      <c r="O6644" s="32">
        <v>0</v>
      </c>
      <c r="P6644" s="113">
        <v>0</v>
      </c>
      <c r="Q6644" s="113">
        <v>0</v>
      </c>
      <c r="R6644" s="31">
        <v>0</v>
      </c>
      <c r="S6644" s="32">
        <v>2985.91</v>
      </c>
      <c r="T6644" s="113">
        <v>0</v>
      </c>
      <c r="U6644" s="113">
        <v>3085.44</v>
      </c>
      <c r="V6644" s="31">
        <v>0</v>
      </c>
      <c r="W6644" s="32">
        <v>2985.91</v>
      </c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1711</v>
      </c>
      <c r="B6645" s="111" t="s">
        <v>270</v>
      </c>
      <c r="C6645" s="112" t="s">
        <v>271</v>
      </c>
      <c r="D6645" s="21">
        <f t="shared" si="206"/>
        <v>0</v>
      </c>
      <c r="E6645" s="24">
        <f t="shared" si="20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>
        <v>0</v>
      </c>
      <c r="S6645" s="32">
        <v>0</v>
      </c>
      <c r="T6645" s="113">
        <v>0</v>
      </c>
      <c r="U6645" s="113">
        <v>0</v>
      </c>
      <c r="V6645" s="31">
        <v>0</v>
      </c>
      <c r="W6645" s="32">
        <v>0</v>
      </c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1711</v>
      </c>
      <c r="B6646" s="111" t="s">
        <v>272</v>
      </c>
      <c r="C6646" s="112" t="s">
        <v>273</v>
      </c>
      <c r="D6646" s="21">
        <f t="shared" si="206"/>
        <v>0</v>
      </c>
      <c r="E6646" s="24">
        <f t="shared" si="20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1711</v>
      </c>
      <c r="B6647" s="111" t="s">
        <v>274</v>
      </c>
      <c r="C6647" s="112" t="s">
        <v>275</v>
      </c>
      <c r="D6647" s="21">
        <f t="shared" si="206"/>
        <v>0</v>
      </c>
      <c r="E6647" s="24">
        <f t="shared" si="20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>
        <v>0</v>
      </c>
      <c r="S6647" s="32">
        <v>0</v>
      </c>
      <c r="T6647" s="113">
        <v>0</v>
      </c>
      <c r="U6647" s="113">
        <v>0</v>
      </c>
      <c r="V6647" s="31">
        <v>0</v>
      </c>
      <c r="W6647" s="32">
        <v>0</v>
      </c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1711</v>
      </c>
      <c r="B6648" s="111" t="s">
        <v>276</v>
      </c>
      <c r="C6648" s="112" t="s">
        <v>277</v>
      </c>
      <c r="D6648" s="21">
        <f t="shared" si="206"/>
        <v>0</v>
      </c>
      <c r="E6648" s="24">
        <f t="shared" si="20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1711</v>
      </c>
      <c r="B6649" s="111" t="s">
        <v>278</v>
      </c>
      <c r="C6649" s="112" t="s">
        <v>279</v>
      </c>
      <c r="D6649" s="21">
        <f t="shared" si="206"/>
        <v>0</v>
      </c>
      <c r="E6649" s="24">
        <f t="shared" si="20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1711</v>
      </c>
      <c r="B6650" s="111" t="s">
        <v>280</v>
      </c>
      <c r="C6650" s="112" t="s">
        <v>1566</v>
      </c>
      <c r="D6650" s="21">
        <f t="shared" si="206"/>
        <v>0</v>
      </c>
      <c r="E6650" s="24">
        <f t="shared" si="207"/>
        <v>0</v>
      </c>
      <c r="F6650" s="104"/>
      <c r="G6650" s="104"/>
      <c r="H6650" s="105"/>
      <c r="I6650" s="105"/>
      <c r="J6650" s="31"/>
      <c r="K6650" s="32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1711</v>
      </c>
      <c r="B6651" s="111" t="s">
        <v>281</v>
      </c>
      <c r="C6651" s="112" t="s">
        <v>282</v>
      </c>
      <c r="D6651" s="21">
        <f t="shared" si="206"/>
        <v>0</v>
      </c>
      <c r="E6651" s="24">
        <f t="shared" si="20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>
        <v>0</v>
      </c>
      <c r="S6651" s="107">
        <v>0</v>
      </c>
      <c r="T6651" s="105">
        <v>0</v>
      </c>
      <c r="U6651" s="105">
        <v>0</v>
      </c>
      <c r="V6651" s="106">
        <v>0</v>
      </c>
      <c r="W6651" s="107">
        <v>0</v>
      </c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1711</v>
      </c>
      <c r="B6652" s="111" t="s">
        <v>283</v>
      </c>
      <c r="C6652" s="112" t="s">
        <v>284</v>
      </c>
      <c r="D6652" s="21">
        <f t="shared" si="206"/>
        <v>0</v>
      </c>
      <c r="E6652" s="24">
        <f t="shared" si="20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1711</v>
      </c>
      <c r="B6653" s="111" t="s">
        <v>285</v>
      </c>
      <c r="C6653" s="112" t="s">
        <v>286</v>
      </c>
      <c r="D6653" s="21">
        <f t="shared" si="206"/>
        <v>0</v>
      </c>
      <c r="E6653" s="24">
        <f t="shared" si="20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>
        <v>0</v>
      </c>
      <c r="S6653" s="107">
        <v>0</v>
      </c>
      <c r="T6653" s="105">
        <v>0</v>
      </c>
      <c r="U6653" s="105">
        <v>0</v>
      </c>
      <c r="V6653" s="106">
        <v>0</v>
      </c>
      <c r="W6653" s="107">
        <v>0</v>
      </c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1711</v>
      </c>
      <c r="B6654" s="111" t="s">
        <v>287</v>
      </c>
      <c r="C6654" s="112" t="s">
        <v>288</v>
      </c>
      <c r="D6654" s="21">
        <f t="shared" si="206"/>
        <v>0</v>
      </c>
      <c r="E6654" s="24">
        <f t="shared" si="20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1711</v>
      </c>
      <c r="B6655" s="111" t="s">
        <v>289</v>
      </c>
      <c r="C6655" s="112" t="s">
        <v>290</v>
      </c>
      <c r="D6655" s="21">
        <f t="shared" si="206"/>
        <v>0</v>
      </c>
      <c r="E6655" s="24">
        <f t="shared" si="20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1711</v>
      </c>
      <c r="B6656" s="111" t="s">
        <v>291</v>
      </c>
      <c r="C6656" s="112" t="s">
        <v>1567</v>
      </c>
      <c r="D6656" s="21">
        <f t="shared" si="206"/>
        <v>0</v>
      </c>
      <c r="E6656" s="24">
        <f t="shared" si="207"/>
        <v>0</v>
      </c>
      <c r="F6656" s="104"/>
      <c r="G6656" s="104"/>
      <c r="H6656" s="113"/>
      <c r="I6656" s="113"/>
      <c r="J6656" s="106"/>
      <c r="K6656" s="107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1711</v>
      </c>
      <c r="B6657" s="111" t="s">
        <v>292</v>
      </c>
      <c r="C6657" s="112" t="s">
        <v>293</v>
      </c>
      <c r="D6657" s="21">
        <f t="shared" si="206"/>
        <v>0</v>
      </c>
      <c r="E6657" s="24">
        <f t="shared" si="20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1711</v>
      </c>
      <c r="B6658" s="111" t="s">
        <v>294</v>
      </c>
      <c r="C6658" s="112" t="s">
        <v>295</v>
      </c>
      <c r="D6658" s="21">
        <f t="shared" si="206"/>
        <v>0</v>
      </c>
      <c r="E6658" s="24">
        <f t="shared" si="20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1711</v>
      </c>
      <c r="B6659" s="111" t="s">
        <v>296</v>
      </c>
      <c r="C6659" s="112" t="s">
        <v>1568</v>
      </c>
      <c r="D6659" s="21">
        <f t="shared" ref="D6659:D6722" si="208">F6659+H6659+J6660+L6659+N6659+P6659+R6659+T6659+V6659+X6659+Z6659+AB6659</f>
        <v>0</v>
      </c>
      <c r="E6659" s="24">
        <f t="shared" ref="E6659:E6722" si="209">G6659+I6659+K6660+M6659+O6659+Q6659+S6659+U6659+W6659+Y6659+AA6659+AC6659</f>
        <v>0</v>
      </c>
      <c r="F6659" s="104"/>
      <c r="G6659" s="104"/>
      <c r="H6659" s="105"/>
      <c r="I6659" s="105"/>
      <c r="J6659" s="31"/>
      <c r="K6659" s="32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1711</v>
      </c>
      <c r="B6660" s="111" t="s">
        <v>297</v>
      </c>
      <c r="C6660" s="112" t="s">
        <v>298</v>
      </c>
      <c r="D6660" s="21">
        <f t="shared" si="208"/>
        <v>0</v>
      </c>
      <c r="E6660" s="24">
        <f t="shared" si="209"/>
        <v>0</v>
      </c>
      <c r="F6660" s="104"/>
      <c r="G6660" s="104"/>
      <c r="H6660" s="113"/>
      <c r="I6660" s="113"/>
      <c r="J6660" s="106"/>
      <c r="K6660" s="107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1711</v>
      </c>
      <c r="B6661" s="111" t="s">
        <v>299</v>
      </c>
      <c r="C6661" s="112" t="s">
        <v>300</v>
      </c>
      <c r="D6661" s="21">
        <f t="shared" si="208"/>
        <v>0</v>
      </c>
      <c r="E6661" s="24">
        <f t="shared" si="209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1711</v>
      </c>
      <c r="B6662" s="111" t="s">
        <v>301</v>
      </c>
      <c r="C6662" s="112" t="s">
        <v>1569</v>
      </c>
      <c r="D6662" s="21">
        <f t="shared" si="208"/>
        <v>0</v>
      </c>
      <c r="E6662" s="24">
        <f t="shared" si="209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1711</v>
      </c>
      <c r="B6663" s="111" t="s">
        <v>302</v>
      </c>
      <c r="C6663" s="112" t="s">
        <v>303</v>
      </c>
      <c r="D6663" s="21">
        <f t="shared" si="208"/>
        <v>0</v>
      </c>
      <c r="E6663" s="24">
        <f t="shared" si="209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>
        <v>0</v>
      </c>
      <c r="Q6663" s="113">
        <v>0</v>
      </c>
      <c r="R6663" s="31">
        <v>0</v>
      </c>
      <c r="S6663" s="32">
        <v>0</v>
      </c>
      <c r="T6663" s="113">
        <v>0</v>
      </c>
      <c r="U6663" s="113">
        <v>0</v>
      </c>
      <c r="V6663" s="31">
        <v>0</v>
      </c>
      <c r="W6663" s="32">
        <v>0</v>
      </c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1711</v>
      </c>
      <c r="B6664" s="111" t="s">
        <v>304</v>
      </c>
      <c r="C6664" s="112" t="s">
        <v>305</v>
      </c>
      <c r="D6664" s="21">
        <f t="shared" si="208"/>
        <v>0</v>
      </c>
      <c r="E6664" s="24">
        <f t="shared" si="209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1711</v>
      </c>
      <c r="B6665" s="111" t="s">
        <v>306</v>
      </c>
      <c r="C6665" s="112" t="s">
        <v>307</v>
      </c>
      <c r="D6665" s="21">
        <f t="shared" si="208"/>
        <v>0</v>
      </c>
      <c r="E6665" s="24">
        <f t="shared" si="209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>
        <v>0</v>
      </c>
      <c r="Q6665" s="113">
        <v>0</v>
      </c>
      <c r="R6665" s="31">
        <v>0</v>
      </c>
      <c r="S6665" s="32">
        <v>0</v>
      </c>
      <c r="T6665" s="113">
        <v>0</v>
      </c>
      <c r="U6665" s="113">
        <v>0</v>
      </c>
      <c r="V6665" s="31">
        <v>0</v>
      </c>
      <c r="W6665" s="32">
        <v>0</v>
      </c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1711</v>
      </c>
      <c r="B6666" s="111" t="s">
        <v>308</v>
      </c>
      <c r="C6666" s="112" t="s">
        <v>309</v>
      </c>
      <c r="D6666" s="21">
        <f t="shared" si="208"/>
        <v>2065400</v>
      </c>
      <c r="E6666" s="24">
        <f t="shared" si="209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>
        <v>0</v>
      </c>
      <c r="Q6666" s="113">
        <v>0</v>
      </c>
      <c r="R6666" s="31">
        <v>75500</v>
      </c>
      <c r="S6666" s="32">
        <v>0</v>
      </c>
      <c r="T6666" s="113">
        <v>0</v>
      </c>
      <c r="U6666" s="113">
        <v>0</v>
      </c>
      <c r="V6666" s="31">
        <v>0</v>
      </c>
      <c r="W6666" s="32">
        <v>0</v>
      </c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1711</v>
      </c>
      <c r="B6667" s="111" t="s">
        <v>310</v>
      </c>
      <c r="C6667" s="112" t="s">
        <v>311</v>
      </c>
      <c r="D6667" s="21">
        <f t="shared" si="208"/>
        <v>0</v>
      </c>
      <c r="E6667" s="24">
        <f t="shared" si="209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1989900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>
        <v>0</v>
      </c>
      <c r="Q6667" s="113">
        <v>0</v>
      </c>
      <c r="R6667" s="31">
        <v>0</v>
      </c>
      <c r="S6667" s="32">
        <v>0</v>
      </c>
      <c r="T6667" s="113">
        <v>0</v>
      </c>
      <c r="U6667" s="113">
        <v>0</v>
      </c>
      <c r="V6667" s="31">
        <v>0</v>
      </c>
      <c r="W6667" s="32">
        <v>0</v>
      </c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1711</v>
      </c>
      <c r="B6668" s="111" t="s">
        <v>312</v>
      </c>
      <c r="C6668" s="112" t="s">
        <v>313</v>
      </c>
      <c r="D6668" s="21">
        <f t="shared" si="208"/>
        <v>0</v>
      </c>
      <c r="E6668" s="24">
        <f t="shared" si="209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>
        <v>0</v>
      </c>
      <c r="S6668" s="32">
        <v>0</v>
      </c>
      <c r="T6668" s="113">
        <v>0</v>
      </c>
      <c r="U6668" s="113">
        <v>0</v>
      </c>
      <c r="V6668" s="31">
        <v>0</v>
      </c>
      <c r="W6668" s="32">
        <v>0</v>
      </c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1711</v>
      </c>
      <c r="B6669" s="111" t="s">
        <v>314</v>
      </c>
      <c r="C6669" s="112" t="s">
        <v>315</v>
      </c>
      <c r="D6669" s="21">
        <f t="shared" si="208"/>
        <v>0</v>
      </c>
      <c r="E6669" s="24">
        <f t="shared" si="209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>
        <v>0</v>
      </c>
      <c r="Q6669" s="113">
        <v>0</v>
      </c>
      <c r="R6669" s="31">
        <v>0</v>
      </c>
      <c r="S6669" s="32">
        <v>0</v>
      </c>
      <c r="T6669" s="113">
        <v>0</v>
      </c>
      <c r="U6669" s="113">
        <v>0</v>
      </c>
      <c r="V6669" s="31">
        <v>0</v>
      </c>
      <c r="W6669" s="32">
        <v>0</v>
      </c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1711</v>
      </c>
      <c r="B6670" s="111" t="s">
        <v>316</v>
      </c>
      <c r="C6670" s="112" t="s">
        <v>317</v>
      </c>
      <c r="D6670" s="21">
        <f t="shared" si="208"/>
        <v>0</v>
      </c>
      <c r="E6670" s="24">
        <f t="shared" si="209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>
        <v>0</v>
      </c>
      <c r="S6670" s="32">
        <v>0</v>
      </c>
      <c r="T6670" s="113">
        <v>0</v>
      </c>
      <c r="U6670" s="113">
        <v>0</v>
      </c>
      <c r="V6670" s="31">
        <v>0</v>
      </c>
      <c r="W6670" s="32">
        <v>0</v>
      </c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1711</v>
      </c>
      <c r="B6671" s="111" t="s">
        <v>318</v>
      </c>
      <c r="C6671" s="112" t="s">
        <v>319</v>
      </c>
      <c r="D6671" s="21">
        <f t="shared" si="208"/>
        <v>711000</v>
      </c>
      <c r="E6671" s="24">
        <f t="shared" si="209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>
        <v>0</v>
      </c>
      <c r="S6671" s="32">
        <v>0</v>
      </c>
      <c r="T6671" s="113">
        <v>0</v>
      </c>
      <c r="U6671" s="113">
        <v>0</v>
      </c>
      <c r="V6671" s="31">
        <v>0</v>
      </c>
      <c r="W6671" s="32">
        <v>0</v>
      </c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1711</v>
      </c>
      <c r="B6672" s="111" t="s">
        <v>320</v>
      </c>
      <c r="C6672" s="112" t="s">
        <v>321</v>
      </c>
      <c r="D6672" s="21">
        <f t="shared" si="208"/>
        <v>2142500</v>
      </c>
      <c r="E6672" s="24">
        <f t="shared" si="209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>
        <v>711000</v>
      </c>
      <c r="K6672" s="32">
        <v>0</v>
      </c>
      <c r="L6672" s="113">
        <v>1200000</v>
      </c>
      <c r="M6672" s="113">
        <v>0</v>
      </c>
      <c r="N6672" s="31">
        <v>0</v>
      </c>
      <c r="O6672" s="32">
        <v>0</v>
      </c>
      <c r="P6672" s="113">
        <v>0</v>
      </c>
      <c r="Q6672" s="113">
        <v>0</v>
      </c>
      <c r="R6672" s="31">
        <v>300000</v>
      </c>
      <c r="S6672" s="32">
        <v>0</v>
      </c>
      <c r="T6672" s="113">
        <v>0</v>
      </c>
      <c r="U6672" s="113">
        <v>0</v>
      </c>
      <c r="V6672" s="31">
        <v>619500</v>
      </c>
      <c r="W6672" s="32">
        <v>0</v>
      </c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1711</v>
      </c>
      <c r="B6673" s="111" t="s">
        <v>322</v>
      </c>
      <c r="C6673" s="112" t="s">
        <v>323</v>
      </c>
      <c r="D6673" s="21">
        <f t="shared" si="208"/>
        <v>131000</v>
      </c>
      <c r="E6673" s="24">
        <f t="shared" si="209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0</v>
      </c>
      <c r="O6673" s="32">
        <v>0</v>
      </c>
      <c r="P6673" s="113">
        <v>0</v>
      </c>
      <c r="Q6673" s="113">
        <v>0</v>
      </c>
      <c r="R6673" s="31">
        <v>0</v>
      </c>
      <c r="S6673" s="32">
        <v>0</v>
      </c>
      <c r="T6673" s="113">
        <v>0</v>
      </c>
      <c r="U6673" s="113">
        <v>0</v>
      </c>
      <c r="V6673" s="31">
        <v>66000</v>
      </c>
      <c r="W6673" s="32">
        <v>0</v>
      </c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1711</v>
      </c>
      <c r="B6674" s="111" t="s">
        <v>324</v>
      </c>
      <c r="C6674" s="112" t="s">
        <v>325</v>
      </c>
      <c r="D6674" s="21">
        <f t="shared" si="208"/>
        <v>23000</v>
      </c>
      <c r="E6674" s="24">
        <f t="shared" si="209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0</v>
      </c>
      <c r="K6674" s="32">
        <v>0</v>
      </c>
      <c r="L6674" s="113">
        <v>23000</v>
      </c>
      <c r="M6674" s="113">
        <v>0</v>
      </c>
      <c r="N6674" s="31">
        <v>0</v>
      </c>
      <c r="O6674" s="32">
        <v>0</v>
      </c>
      <c r="P6674" s="113">
        <v>0</v>
      </c>
      <c r="Q6674" s="113">
        <v>0</v>
      </c>
      <c r="R6674" s="31">
        <v>0</v>
      </c>
      <c r="S6674" s="32">
        <v>0</v>
      </c>
      <c r="T6674" s="113">
        <v>0</v>
      </c>
      <c r="U6674" s="113">
        <v>0</v>
      </c>
      <c r="V6674" s="31">
        <v>0</v>
      </c>
      <c r="W6674" s="32">
        <v>0</v>
      </c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1711</v>
      </c>
      <c r="B6675" s="111" t="s">
        <v>326</v>
      </c>
      <c r="C6675" s="112" t="s">
        <v>327</v>
      </c>
      <c r="D6675" s="21">
        <f t="shared" si="208"/>
        <v>0</v>
      </c>
      <c r="E6675" s="24">
        <f t="shared" si="209"/>
        <v>14511.09</v>
      </c>
      <c r="F6675" s="104">
        <v>0</v>
      </c>
      <c r="G6675" s="104">
        <v>0</v>
      </c>
      <c r="H6675" s="105">
        <v>0</v>
      </c>
      <c r="I6675" s="105">
        <v>0</v>
      </c>
      <c r="J6675" s="31">
        <v>0</v>
      </c>
      <c r="K6675" s="32">
        <v>0</v>
      </c>
      <c r="L6675" s="105">
        <v>0</v>
      </c>
      <c r="M6675" s="105">
        <v>0</v>
      </c>
      <c r="N6675" s="106">
        <v>0</v>
      </c>
      <c r="O6675" s="107">
        <v>0</v>
      </c>
      <c r="P6675" s="113">
        <v>0</v>
      </c>
      <c r="Q6675" s="113">
        <v>0</v>
      </c>
      <c r="R6675" s="106">
        <v>0</v>
      </c>
      <c r="S6675" s="107">
        <v>0</v>
      </c>
      <c r="T6675" s="105">
        <v>0</v>
      </c>
      <c r="U6675" s="105">
        <v>0</v>
      </c>
      <c r="V6675" s="106">
        <v>0</v>
      </c>
      <c r="W6675" s="107">
        <v>0</v>
      </c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1711</v>
      </c>
      <c r="B6676" s="111" t="s">
        <v>328</v>
      </c>
      <c r="C6676" s="112" t="s">
        <v>329</v>
      </c>
      <c r="D6676" s="21">
        <f t="shared" si="208"/>
        <v>0</v>
      </c>
      <c r="E6676" s="24">
        <f t="shared" si="209"/>
        <v>133415.26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>
        <v>0</v>
      </c>
      <c r="K6676" s="107">
        <v>14511.09</v>
      </c>
      <c r="L6676" s="105">
        <v>0</v>
      </c>
      <c r="M6676" s="105">
        <v>13890.26</v>
      </c>
      <c r="N6676" s="106">
        <v>0</v>
      </c>
      <c r="O6676" s="107">
        <v>12546.05</v>
      </c>
      <c r="P6676" s="105">
        <v>0</v>
      </c>
      <c r="Q6676" s="105">
        <v>14338.33</v>
      </c>
      <c r="R6676" s="106">
        <v>0</v>
      </c>
      <c r="S6676" s="107">
        <v>15510.68</v>
      </c>
      <c r="T6676" s="105">
        <v>0</v>
      </c>
      <c r="U6676" s="105">
        <v>16027.71</v>
      </c>
      <c r="V6676" s="106">
        <v>0</v>
      </c>
      <c r="W6676" s="107">
        <v>15463.94</v>
      </c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1711</v>
      </c>
      <c r="B6677" s="111" t="s">
        <v>330</v>
      </c>
      <c r="C6677" s="112" t="s">
        <v>331</v>
      </c>
      <c r="D6677" s="21">
        <f t="shared" si="208"/>
        <v>1.83</v>
      </c>
      <c r="E6677" s="24">
        <f t="shared" si="209"/>
        <v>319098.53999999998</v>
      </c>
      <c r="F6677" s="104">
        <v>0</v>
      </c>
      <c r="G6677" s="104">
        <v>15070</v>
      </c>
      <c r="H6677" s="113">
        <v>0</v>
      </c>
      <c r="I6677" s="113">
        <v>15070</v>
      </c>
      <c r="J6677" s="106">
        <v>0</v>
      </c>
      <c r="K6677" s="107">
        <v>15574.95</v>
      </c>
      <c r="L6677" s="113">
        <v>0</v>
      </c>
      <c r="M6677" s="113">
        <v>49160.06</v>
      </c>
      <c r="N6677" s="31">
        <v>0</v>
      </c>
      <c r="O6677" s="32">
        <v>44402.63</v>
      </c>
      <c r="P6677" s="105">
        <v>0</v>
      </c>
      <c r="Q6677" s="105">
        <v>50745.87</v>
      </c>
      <c r="R6677" s="31">
        <v>0</v>
      </c>
      <c r="S6677" s="32">
        <v>47574.25</v>
      </c>
      <c r="T6677" s="113">
        <v>0</v>
      </c>
      <c r="U6677" s="113">
        <v>49160.06</v>
      </c>
      <c r="V6677" s="31">
        <v>0</v>
      </c>
      <c r="W6677" s="32">
        <v>47574.25</v>
      </c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1711</v>
      </c>
      <c r="B6678" s="111" t="s">
        <v>332</v>
      </c>
      <c r="C6678" s="112" t="s">
        <v>333</v>
      </c>
      <c r="D6678" s="21">
        <f t="shared" si="208"/>
        <v>0</v>
      </c>
      <c r="E6678" s="24">
        <f t="shared" si="209"/>
        <v>5313.8299999999981</v>
      </c>
      <c r="F6678" s="104">
        <v>0</v>
      </c>
      <c r="G6678" s="104">
        <v>335</v>
      </c>
      <c r="H6678" s="113">
        <v>0</v>
      </c>
      <c r="I6678" s="113">
        <v>335</v>
      </c>
      <c r="J6678" s="31">
        <v>1.83</v>
      </c>
      <c r="K6678" s="32">
        <v>341.42</v>
      </c>
      <c r="L6678" s="113">
        <v>0</v>
      </c>
      <c r="M6678" s="113">
        <v>333.07</v>
      </c>
      <c r="N6678" s="31">
        <v>0</v>
      </c>
      <c r="O6678" s="32">
        <v>130.41</v>
      </c>
      <c r="P6678" s="113">
        <v>0</v>
      </c>
      <c r="Q6678" s="113">
        <v>149.04</v>
      </c>
      <c r="R6678" s="31">
        <v>0</v>
      </c>
      <c r="S6678" s="32">
        <v>139.72999999999999</v>
      </c>
      <c r="T6678" s="113">
        <v>0</v>
      </c>
      <c r="U6678" s="113">
        <v>144.38</v>
      </c>
      <c r="V6678" s="31">
        <v>0</v>
      </c>
      <c r="W6678" s="32">
        <v>139.72999999999999</v>
      </c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1711</v>
      </c>
      <c r="B6679" s="111" t="s">
        <v>334</v>
      </c>
      <c r="C6679" s="112" t="s">
        <v>335</v>
      </c>
      <c r="D6679" s="21">
        <f t="shared" si="208"/>
        <v>284.2</v>
      </c>
      <c r="E6679" s="24">
        <f t="shared" si="209"/>
        <v>28718.85</v>
      </c>
      <c r="F6679" s="104">
        <v>0</v>
      </c>
      <c r="G6679" s="104">
        <v>3231.67</v>
      </c>
      <c r="H6679" s="105">
        <v>0</v>
      </c>
      <c r="I6679" s="105">
        <v>3231.67</v>
      </c>
      <c r="J6679" s="31">
        <v>0</v>
      </c>
      <c r="K6679" s="32">
        <v>3607.47</v>
      </c>
      <c r="L6679" s="105">
        <v>0</v>
      </c>
      <c r="M6679" s="105">
        <v>2987.89</v>
      </c>
      <c r="N6679" s="106">
        <v>0</v>
      </c>
      <c r="O6679" s="107">
        <v>2698.74</v>
      </c>
      <c r="P6679" s="113">
        <v>0</v>
      </c>
      <c r="Q6679" s="113">
        <v>3084.27</v>
      </c>
      <c r="R6679" s="106">
        <v>0</v>
      </c>
      <c r="S6679" s="107">
        <v>2891.51</v>
      </c>
      <c r="T6679" s="105">
        <v>0</v>
      </c>
      <c r="U6679" s="105">
        <v>2987.89</v>
      </c>
      <c r="V6679" s="106">
        <v>0</v>
      </c>
      <c r="W6679" s="107">
        <v>2891.51</v>
      </c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1711</v>
      </c>
      <c r="B6680" s="111" t="s">
        <v>336</v>
      </c>
      <c r="C6680" s="112" t="s">
        <v>337</v>
      </c>
      <c r="D6680" s="21">
        <f t="shared" si="208"/>
        <v>0</v>
      </c>
      <c r="E6680" s="24">
        <f t="shared" si="209"/>
        <v>36471.86</v>
      </c>
      <c r="F6680" s="104">
        <v>0</v>
      </c>
      <c r="G6680" s="104">
        <v>8166.67</v>
      </c>
      <c r="H6680" s="105">
        <v>0</v>
      </c>
      <c r="I6680" s="105">
        <v>4625</v>
      </c>
      <c r="J6680" s="106">
        <v>284.2</v>
      </c>
      <c r="K6680" s="107">
        <v>4713.7</v>
      </c>
      <c r="L6680" s="105">
        <v>0</v>
      </c>
      <c r="M6680" s="105">
        <v>4713.7</v>
      </c>
      <c r="N6680" s="106">
        <v>0</v>
      </c>
      <c r="O6680" s="107">
        <v>4257.53</v>
      </c>
      <c r="P6680" s="105">
        <v>0</v>
      </c>
      <c r="Q6680" s="105">
        <v>4865.75</v>
      </c>
      <c r="R6680" s="106">
        <v>0</v>
      </c>
      <c r="S6680" s="107">
        <v>4522.29</v>
      </c>
      <c r="T6680" s="105">
        <v>0</v>
      </c>
      <c r="U6680" s="105">
        <v>3471.6</v>
      </c>
      <c r="V6680" s="106">
        <v>0</v>
      </c>
      <c r="W6680" s="107">
        <v>1849.32</v>
      </c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1711</v>
      </c>
      <c r="B6681" s="111" t="s">
        <v>338</v>
      </c>
      <c r="C6681" s="112" t="s">
        <v>339</v>
      </c>
      <c r="D6681" s="21">
        <f t="shared" si="208"/>
        <v>0</v>
      </c>
      <c r="E6681" s="24">
        <f t="shared" si="209"/>
        <v>306371.86</v>
      </c>
      <c r="F6681" s="104">
        <v>0</v>
      </c>
      <c r="G6681" s="104">
        <v>0</v>
      </c>
      <c r="H6681" s="113">
        <v>0</v>
      </c>
      <c r="I6681" s="113">
        <v>0</v>
      </c>
      <c r="J6681" s="106">
        <v>0</v>
      </c>
      <c r="K6681" s="107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>
        <v>0</v>
      </c>
      <c r="S6681" s="32">
        <v>0</v>
      </c>
      <c r="T6681" s="113">
        <v>0</v>
      </c>
      <c r="U6681" s="113">
        <v>0</v>
      </c>
      <c r="V6681" s="31">
        <v>0</v>
      </c>
      <c r="W6681" s="32">
        <v>0</v>
      </c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1711</v>
      </c>
      <c r="B6682" s="111" t="s">
        <v>340</v>
      </c>
      <c r="C6682" s="112" t="s">
        <v>341</v>
      </c>
      <c r="D6682" s="21">
        <f t="shared" si="208"/>
        <v>5333.04</v>
      </c>
      <c r="E6682" s="24">
        <f t="shared" si="209"/>
        <v>2231905.8299999996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>
        <v>0</v>
      </c>
      <c r="K6682" s="32">
        <v>306371.86</v>
      </c>
      <c r="L6682" s="113">
        <v>0</v>
      </c>
      <c r="M6682" s="113">
        <v>312939.61</v>
      </c>
      <c r="N6682" s="31">
        <v>0</v>
      </c>
      <c r="O6682" s="32">
        <v>266784.31</v>
      </c>
      <c r="P6682" s="113">
        <v>0</v>
      </c>
      <c r="Q6682" s="113">
        <v>283137.91999999998</v>
      </c>
      <c r="R6682" s="31">
        <v>0</v>
      </c>
      <c r="S6682" s="32">
        <v>255582.02</v>
      </c>
      <c r="T6682" s="113">
        <v>0</v>
      </c>
      <c r="U6682" s="113">
        <v>260490.87</v>
      </c>
      <c r="V6682" s="31">
        <v>0</v>
      </c>
      <c r="W6682" s="32">
        <v>250662.28</v>
      </c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1711</v>
      </c>
      <c r="B6683" s="111" t="s">
        <v>342</v>
      </c>
      <c r="C6683" s="112" t="s">
        <v>343</v>
      </c>
      <c r="D6683" s="21">
        <f t="shared" si="208"/>
        <v>0</v>
      </c>
      <c r="E6683" s="24">
        <f t="shared" si="209"/>
        <v>176325.01</v>
      </c>
      <c r="F6683" s="104">
        <v>0</v>
      </c>
      <c r="G6683" s="104">
        <v>20322.22</v>
      </c>
      <c r="H6683" s="113">
        <v>0</v>
      </c>
      <c r="I6683" s="113">
        <v>22487.83</v>
      </c>
      <c r="J6683" s="31">
        <v>5333.04</v>
      </c>
      <c r="K6683" s="32">
        <v>22552.15</v>
      </c>
      <c r="L6683" s="113">
        <v>0</v>
      </c>
      <c r="M6683" s="113">
        <v>22552.15</v>
      </c>
      <c r="N6683" s="31">
        <v>0</v>
      </c>
      <c r="O6683" s="32">
        <v>20367.68</v>
      </c>
      <c r="P6683" s="113">
        <v>0</v>
      </c>
      <c r="Q6683" s="113">
        <v>22423.38</v>
      </c>
      <c r="R6683" s="31">
        <v>0</v>
      </c>
      <c r="S6683" s="32">
        <v>21021.919999999998</v>
      </c>
      <c r="T6683" s="113">
        <v>0</v>
      </c>
      <c r="U6683" s="113">
        <v>21722.65</v>
      </c>
      <c r="V6683" s="31">
        <v>0</v>
      </c>
      <c r="W6683" s="32">
        <v>22830.14</v>
      </c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1711</v>
      </c>
      <c r="B6684" s="111" t="s">
        <v>344</v>
      </c>
      <c r="C6684" s="112" t="s">
        <v>345</v>
      </c>
      <c r="D6684" s="21">
        <f t="shared" si="208"/>
        <v>0</v>
      </c>
      <c r="E6684" s="24">
        <f t="shared" si="209"/>
        <v>20402.760000000002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>
        <v>0</v>
      </c>
      <c r="K6684" s="32">
        <v>2597.04</v>
      </c>
      <c r="L6684" s="113">
        <v>0</v>
      </c>
      <c r="M6684" s="113">
        <v>3150.96</v>
      </c>
      <c r="N6684" s="31">
        <v>0</v>
      </c>
      <c r="O6684" s="32">
        <v>2845.03</v>
      </c>
      <c r="P6684" s="113">
        <v>0</v>
      </c>
      <c r="Q6684" s="113">
        <v>3062.65</v>
      </c>
      <c r="R6684" s="31">
        <v>0</v>
      </c>
      <c r="S6684" s="32">
        <v>2832.7</v>
      </c>
      <c r="T6684" s="113">
        <v>0</v>
      </c>
      <c r="U6684" s="113">
        <v>1834.52</v>
      </c>
      <c r="V6684" s="31">
        <v>0</v>
      </c>
      <c r="W6684" s="32">
        <v>1775.34</v>
      </c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1711</v>
      </c>
      <c r="B6685" s="111" t="s">
        <v>346</v>
      </c>
      <c r="C6685" s="112" t="s">
        <v>347</v>
      </c>
      <c r="D6685" s="21">
        <f t="shared" si="208"/>
        <v>0</v>
      </c>
      <c r="E6685" s="24">
        <f t="shared" si="209"/>
        <v>0</v>
      </c>
      <c r="F6685" s="104">
        <v>0</v>
      </c>
      <c r="G6685" s="104">
        <v>0</v>
      </c>
      <c r="H6685" s="105">
        <v>0</v>
      </c>
      <c r="I6685" s="105">
        <v>0</v>
      </c>
      <c r="J6685" s="31">
        <v>0</v>
      </c>
      <c r="K6685" s="32">
        <v>0</v>
      </c>
      <c r="L6685" s="105">
        <v>0</v>
      </c>
      <c r="M6685" s="105">
        <v>0</v>
      </c>
      <c r="N6685" s="106">
        <v>0</v>
      </c>
      <c r="O6685" s="107">
        <v>0</v>
      </c>
      <c r="P6685" s="113">
        <v>0</v>
      </c>
      <c r="Q6685" s="113">
        <v>0</v>
      </c>
      <c r="R6685" s="106">
        <v>0</v>
      </c>
      <c r="S6685" s="107">
        <v>0</v>
      </c>
      <c r="T6685" s="105">
        <v>0</v>
      </c>
      <c r="U6685" s="105">
        <v>0</v>
      </c>
      <c r="V6685" s="106">
        <v>0</v>
      </c>
      <c r="W6685" s="107">
        <v>0</v>
      </c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1711</v>
      </c>
      <c r="B6686" s="111" t="s">
        <v>348</v>
      </c>
      <c r="C6686" s="112" t="s">
        <v>349</v>
      </c>
      <c r="D6686" s="21">
        <f t="shared" si="208"/>
        <v>0</v>
      </c>
      <c r="E6686" s="24">
        <f t="shared" si="209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1711</v>
      </c>
      <c r="B6687" s="111" t="s">
        <v>350</v>
      </c>
      <c r="C6687" s="112" t="s">
        <v>351</v>
      </c>
      <c r="D6687" s="21">
        <f t="shared" si="208"/>
        <v>0</v>
      </c>
      <c r="E6687" s="24">
        <f t="shared" si="209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1711</v>
      </c>
      <c r="B6688" s="111" t="s">
        <v>352</v>
      </c>
      <c r="C6688" s="112" t="s">
        <v>353</v>
      </c>
      <c r="D6688" s="21">
        <f t="shared" si="208"/>
        <v>0</v>
      </c>
      <c r="E6688" s="24">
        <f t="shared" si="209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1711</v>
      </c>
      <c r="B6689" s="111" t="s">
        <v>354</v>
      </c>
      <c r="C6689" s="112" t="s">
        <v>355</v>
      </c>
      <c r="D6689" s="21">
        <f t="shared" si="208"/>
        <v>0</v>
      </c>
      <c r="E6689" s="24">
        <f t="shared" si="209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1711</v>
      </c>
      <c r="B6690" s="111" t="s">
        <v>356</v>
      </c>
      <c r="C6690" s="112" t="s">
        <v>357</v>
      </c>
      <c r="D6690" s="21">
        <f t="shared" si="208"/>
        <v>0</v>
      </c>
      <c r="E6690" s="24">
        <f t="shared" si="209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1711</v>
      </c>
      <c r="B6691" s="111" t="s">
        <v>358</v>
      </c>
      <c r="C6691" s="112" t="s">
        <v>359</v>
      </c>
      <c r="D6691" s="21">
        <f t="shared" si="208"/>
        <v>0</v>
      </c>
      <c r="E6691" s="24">
        <f t="shared" si="209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1711</v>
      </c>
      <c r="B6692" s="111" t="s">
        <v>360</v>
      </c>
      <c r="C6692" s="112" t="s">
        <v>361</v>
      </c>
      <c r="D6692" s="21">
        <f t="shared" si="208"/>
        <v>0</v>
      </c>
      <c r="E6692" s="24">
        <f t="shared" si="209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1711</v>
      </c>
      <c r="B6693" s="111" t="s">
        <v>362</v>
      </c>
      <c r="C6693" s="112" t="s">
        <v>363</v>
      </c>
      <c r="D6693" s="21">
        <f t="shared" si="208"/>
        <v>0</v>
      </c>
      <c r="E6693" s="24">
        <f t="shared" si="209"/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1711</v>
      </c>
      <c r="B6694" s="111" t="s">
        <v>364</v>
      </c>
      <c r="C6694" s="112" t="s">
        <v>365</v>
      </c>
      <c r="D6694" s="21">
        <f t="shared" si="208"/>
        <v>0</v>
      </c>
      <c r="E6694" s="24">
        <f t="shared" si="20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1711</v>
      </c>
      <c r="B6695" s="111" t="s">
        <v>366</v>
      </c>
      <c r="C6695" s="112" t="s">
        <v>367</v>
      </c>
      <c r="D6695" s="21">
        <f t="shared" si="208"/>
        <v>0</v>
      </c>
      <c r="E6695" s="24">
        <f t="shared" si="209"/>
        <v>0</v>
      </c>
      <c r="F6695" s="104"/>
      <c r="G6695" s="104"/>
      <c r="H6695" s="113"/>
      <c r="I6695" s="113"/>
      <c r="J6695" s="106"/>
      <c r="K6695" s="107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1711</v>
      </c>
      <c r="B6696" s="111" t="s">
        <v>368</v>
      </c>
      <c r="C6696" s="112" t="s">
        <v>369</v>
      </c>
      <c r="D6696" s="21">
        <f t="shared" si="208"/>
        <v>0</v>
      </c>
      <c r="E6696" s="24">
        <f t="shared" si="20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1711</v>
      </c>
      <c r="B6697" s="111" t="s">
        <v>370</v>
      </c>
      <c r="C6697" s="112" t="s">
        <v>371</v>
      </c>
      <c r="D6697" s="21">
        <f t="shared" si="208"/>
        <v>0</v>
      </c>
      <c r="E6697" s="24">
        <f t="shared" si="20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1711</v>
      </c>
      <c r="B6698" s="111" t="s">
        <v>372</v>
      </c>
      <c r="C6698" s="112" t="s">
        <v>373</v>
      </c>
      <c r="D6698" s="21">
        <f t="shared" si="208"/>
        <v>0</v>
      </c>
      <c r="E6698" s="24">
        <f t="shared" si="20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1711</v>
      </c>
      <c r="B6699" s="111" t="s">
        <v>374</v>
      </c>
      <c r="C6699" s="112" t="s">
        <v>375</v>
      </c>
      <c r="D6699" s="21">
        <f t="shared" si="208"/>
        <v>0</v>
      </c>
      <c r="E6699" s="24">
        <f t="shared" si="209"/>
        <v>0</v>
      </c>
      <c r="F6699" s="104"/>
      <c r="G6699" s="104"/>
      <c r="H6699" s="105"/>
      <c r="I6699" s="105"/>
      <c r="J6699" s="31"/>
      <c r="K6699" s="32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1711</v>
      </c>
      <c r="B6700" s="111" t="s">
        <v>376</v>
      </c>
      <c r="C6700" s="112" t="s">
        <v>377</v>
      </c>
      <c r="D6700" s="21">
        <f t="shared" si="208"/>
        <v>0</v>
      </c>
      <c r="E6700" s="24">
        <f t="shared" si="20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1711</v>
      </c>
      <c r="B6701" s="111" t="s">
        <v>378</v>
      </c>
      <c r="C6701" s="112" t="s">
        <v>379</v>
      </c>
      <c r="D6701" s="21">
        <f t="shared" si="208"/>
        <v>0</v>
      </c>
      <c r="E6701" s="24">
        <f t="shared" si="20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1711</v>
      </c>
      <c r="B6702" s="111" t="s">
        <v>380</v>
      </c>
      <c r="C6702" s="112" t="s">
        <v>381</v>
      </c>
      <c r="D6702" s="21">
        <f t="shared" si="208"/>
        <v>0</v>
      </c>
      <c r="E6702" s="24">
        <f t="shared" si="209"/>
        <v>0</v>
      </c>
      <c r="F6702" s="104"/>
      <c r="G6702" s="104"/>
      <c r="H6702" s="113"/>
      <c r="I6702" s="113"/>
      <c r="J6702" s="106"/>
      <c r="K6702" s="107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1711</v>
      </c>
      <c r="B6703" s="111" t="s">
        <v>382</v>
      </c>
      <c r="C6703" s="112" t="s">
        <v>383</v>
      </c>
      <c r="D6703" s="21">
        <f t="shared" si="208"/>
        <v>0</v>
      </c>
      <c r="E6703" s="24">
        <f t="shared" si="209"/>
        <v>0</v>
      </c>
      <c r="F6703" s="104"/>
      <c r="G6703" s="104"/>
      <c r="H6703" s="105"/>
      <c r="I6703" s="105"/>
      <c r="J6703" s="31"/>
      <c r="K6703" s="32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1711</v>
      </c>
      <c r="B6704" s="111" t="s">
        <v>384</v>
      </c>
      <c r="C6704" s="112" t="s">
        <v>1570</v>
      </c>
      <c r="D6704" s="21">
        <f t="shared" si="208"/>
        <v>0</v>
      </c>
      <c r="E6704" s="24">
        <f t="shared" si="209"/>
        <v>0</v>
      </c>
      <c r="F6704" s="104"/>
      <c r="G6704" s="104"/>
      <c r="H6704" s="113"/>
      <c r="I6704" s="113"/>
      <c r="J6704" s="106"/>
      <c r="K6704" s="107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1711</v>
      </c>
      <c r="B6705" s="111" t="s">
        <v>386</v>
      </c>
      <c r="C6705" s="112" t="s">
        <v>1664</v>
      </c>
      <c r="D6705" s="21">
        <f t="shared" si="208"/>
        <v>0</v>
      </c>
      <c r="E6705" s="24">
        <f t="shared" si="209"/>
        <v>0</v>
      </c>
      <c r="F6705" s="104"/>
      <c r="G6705" s="104"/>
      <c r="H6705" s="105"/>
      <c r="I6705" s="105"/>
      <c r="J6705" s="31"/>
      <c r="K6705" s="32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1711</v>
      </c>
      <c r="B6706" s="111" t="s">
        <v>388</v>
      </c>
      <c r="C6706" s="112" t="s">
        <v>1665</v>
      </c>
      <c r="D6706" s="21">
        <f t="shared" si="208"/>
        <v>0</v>
      </c>
      <c r="E6706" s="24">
        <f t="shared" si="209"/>
        <v>0</v>
      </c>
      <c r="F6706" s="104"/>
      <c r="G6706" s="104"/>
      <c r="H6706" s="113"/>
      <c r="I6706" s="113"/>
      <c r="J6706" s="106"/>
      <c r="K6706" s="107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1711</v>
      </c>
      <c r="B6707" s="111" t="s">
        <v>390</v>
      </c>
      <c r="C6707" s="112" t="s">
        <v>391</v>
      </c>
      <c r="D6707" s="21">
        <f t="shared" si="208"/>
        <v>0</v>
      </c>
      <c r="E6707" s="24">
        <f t="shared" si="209"/>
        <v>0</v>
      </c>
      <c r="F6707" s="104"/>
      <c r="G6707" s="104"/>
      <c r="H6707" s="105"/>
      <c r="I6707" s="105"/>
      <c r="J6707" s="31"/>
      <c r="K6707" s="32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1711</v>
      </c>
      <c r="B6708" s="111" t="s">
        <v>392</v>
      </c>
      <c r="C6708" s="112" t="s">
        <v>393</v>
      </c>
      <c r="D6708" s="21">
        <f t="shared" si="208"/>
        <v>0</v>
      </c>
      <c r="E6708" s="24">
        <f t="shared" si="20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1711</v>
      </c>
      <c r="B6709" s="111" t="s">
        <v>394</v>
      </c>
      <c r="C6709" s="112" t="s">
        <v>395</v>
      </c>
      <c r="D6709" s="21">
        <f t="shared" si="208"/>
        <v>0</v>
      </c>
      <c r="E6709" s="24">
        <f t="shared" si="209"/>
        <v>0</v>
      </c>
      <c r="F6709" s="104"/>
      <c r="G6709" s="104"/>
      <c r="H6709" s="113"/>
      <c r="I6709" s="113"/>
      <c r="J6709" s="106"/>
      <c r="K6709" s="107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1711</v>
      </c>
      <c r="B6710" s="111" t="s">
        <v>396</v>
      </c>
      <c r="C6710" s="112" t="s">
        <v>397</v>
      </c>
      <c r="D6710" s="21">
        <f t="shared" si="208"/>
        <v>0</v>
      </c>
      <c r="E6710" s="24">
        <f t="shared" si="20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1711</v>
      </c>
      <c r="B6711" s="111" t="s">
        <v>398</v>
      </c>
      <c r="C6711" s="112" t="s">
        <v>1571</v>
      </c>
      <c r="D6711" s="21">
        <f t="shared" si="208"/>
        <v>0</v>
      </c>
      <c r="E6711" s="24">
        <f t="shared" si="20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1711</v>
      </c>
      <c r="B6712" s="111" t="s">
        <v>400</v>
      </c>
      <c r="C6712" s="112" t="s">
        <v>1666</v>
      </c>
      <c r="D6712" s="21">
        <f t="shared" si="208"/>
        <v>0</v>
      </c>
      <c r="E6712" s="24">
        <f t="shared" si="209"/>
        <v>0</v>
      </c>
      <c r="F6712" s="104"/>
      <c r="G6712" s="104"/>
      <c r="H6712" s="105"/>
      <c r="I6712" s="105"/>
      <c r="J6712" s="31"/>
      <c r="K6712" s="32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1711</v>
      </c>
      <c r="B6713" s="111" t="s">
        <v>402</v>
      </c>
      <c r="C6713" s="112" t="s">
        <v>403</v>
      </c>
      <c r="D6713" s="21">
        <f t="shared" si="208"/>
        <v>0</v>
      </c>
      <c r="E6713" s="24">
        <f t="shared" si="20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1711</v>
      </c>
      <c r="B6714" s="111" t="s">
        <v>404</v>
      </c>
      <c r="C6714" s="112" t="s">
        <v>1572</v>
      </c>
      <c r="D6714" s="21">
        <f t="shared" si="208"/>
        <v>0</v>
      </c>
      <c r="E6714" s="24">
        <f t="shared" si="20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1711</v>
      </c>
      <c r="B6715" s="111" t="s">
        <v>406</v>
      </c>
      <c r="C6715" s="112" t="s">
        <v>1573</v>
      </c>
      <c r="D6715" s="21">
        <f t="shared" si="208"/>
        <v>0</v>
      </c>
      <c r="E6715" s="24">
        <f t="shared" si="20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1711</v>
      </c>
      <c r="B6716" s="111" t="s">
        <v>408</v>
      </c>
      <c r="C6716" s="112" t="s">
        <v>1574</v>
      </c>
      <c r="D6716" s="21">
        <f t="shared" si="208"/>
        <v>0</v>
      </c>
      <c r="E6716" s="24">
        <f t="shared" si="20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1711</v>
      </c>
      <c r="B6717" s="111" t="s">
        <v>410</v>
      </c>
      <c r="C6717" s="112" t="s">
        <v>1575</v>
      </c>
      <c r="D6717" s="21">
        <f t="shared" si="208"/>
        <v>594047</v>
      </c>
      <c r="E6717" s="24">
        <f t="shared" si="209"/>
        <v>838003.5</v>
      </c>
      <c r="F6717" s="104"/>
      <c r="G6717" s="104"/>
      <c r="H6717" s="113"/>
      <c r="I6717" s="113"/>
      <c r="J6717" s="106"/>
      <c r="K6717" s="107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1711</v>
      </c>
      <c r="B6718" s="111" t="s">
        <v>412</v>
      </c>
      <c r="C6718" s="112" t="s">
        <v>413</v>
      </c>
      <c r="D6718" s="21">
        <f t="shared" si="208"/>
        <v>4473393.68</v>
      </c>
      <c r="E6718" s="24">
        <f t="shared" si="209"/>
        <v>3980630.3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>
        <v>594047</v>
      </c>
      <c r="K6718" s="32">
        <v>838003.5</v>
      </c>
      <c r="L6718" s="113">
        <v>101762.7</v>
      </c>
      <c r="M6718" s="113">
        <v>446714</v>
      </c>
      <c r="N6718" s="31">
        <v>457321</v>
      </c>
      <c r="O6718" s="32">
        <v>169330</v>
      </c>
      <c r="P6718" s="113">
        <v>817918.3</v>
      </c>
      <c r="Q6718" s="113">
        <v>420438.6</v>
      </c>
      <c r="R6718" s="31">
        <v>762972.5</v>
      </c>
      <c r="S6718" s="32">
        <v>239580.3</v>
      </c>
      <c r="T6718" s="113">
        <v>647968.18000000005</v>
      </c>
      <c r="U6718" s="113">
        <v>584210.80000000005</v>
      </c>
      <c r="V6718" s="31">
        <v>224500</v>
      </c>
      <c r="W6718" s="32">
        <v>392267.2</v>
      </c>
      <c r="X6718" s="113"/>
      <c r="Y6718" s="113"/>
      <c r="Z6718" s="31"/>
      <c r="AA6718" s="32"/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1711</v>
      </c>
      <c r="B6719" s="111" t="s">
        <v>414</v>
      </c>
      <c r="C6719" s="112" t="s">
        <v>415</v>
      </c>
      <c r="D6719" s="21">
        <f t="shared" si="208"/>
        <v>1675187.7800000003</v>
      </c>
      <c r="E6719" s="24">
        <f t="shared" si="209"/>
        <v>2651000.2999999998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31">
        <v>427892</v>
      </c>
      <c r="K6719" s="32">
        <v>337876</v>
      </c>
      <c r="L6719" s="105">
        <v>167923.8</v>
      </c>
      <c r="M6719" s="105">
        <v>378766.3</v>
      </c>
      <c r="N6719" s="106">
        <v>582425.4</v>
      </c>
      <c r="O6719" s="107">
        <v>109696</v>
      </c>
      <c r="P6719" s="113">
        <v>0</v>
      </c>
      <c r="Q6719" s="113">
        <v>232020</v>
      </c>
      <c r="R6719" s="106">
        <v>76657.08</v>
      </c>
      <c r="S6719" s="107">
        <v>80350</v>
      </c>
      <c r="T6719" s="105">
        <v>156860</v>
      </c>
      <c r="U6719" s="105">
        <v>268265.5</v>
      </c>
      <c r="V6719" s="106">
        <v>161715.5</v>
      </c>
      <c r="W6719" s="107">
        <v>445620</v>
      </c>
      <c r="X6719" s="105"/>
      <c r="Y6719" s="105"/>
      <c r="Z6719" s="106"/>
      <c r="AA6719" s="107"/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1711</v>
      </c>
      <c r="B6720" s="111" t="s">
        <v>416</v>
      </c>
      <c r="C6720" s="112" t="s">
        <v>417</v>
      </c>
      <c r="D6720" s="21">
        <f t="shared" si="208"/>
        <v>2241898.2999999998</v>
      </c>
      <c r="E6720" s="24">
        <f t="shared" si="209"/>
        <v>1683123.65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>
        <v>0</v>
      </c>
      <c r="K6720" s="107">
        <v>255574</v>
      </c>
      <c r="L6720" s="105">
        <v>14000</v>
      </c>
      <c r="M6720" s="105">
        <v>63000</v>
      </c>
      <c r="N6720" s="106">
        <v>295274</v>
      </c>
      <c r="O6720" s="107">
        <v>239932</v>
      </c>
      <c r="P6720" s="105">
        <v>0</v>
      </c>
      <c r="Q6720" s="105">
        <v>158498</v>
      </c>
      <c r="R6720" s="106">
        <v>409307</v>
      </c>
      <c r="S6720" s="107">
        <v>161672</v>
      </c>
      <c r="T6720" s="105">
        <v>75000</v>
      </c>
      <c r="U6720" s="105">
        <v>183270</v>
      </c>
      <c r="V6720" s="106">
        <v>306942</v>
      </c>
      <c r="W6720" s="107">
        <v>179374</v>
      </c>
      <c r="X6720" s="105"/>
      <c r="Y6720" s="105"/>
      <c r="Z6720" s="106"/>
      <c r="AA6720" s="107"/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1711</v>
      </c>
      <c r="B6721" s="111" t="s">
        <v>418</v>
      </c>
      <c r="C6721" s="112" t="s">
        <v>419</v>
      </c>
      <c r="D6721" s="21">
        <f t="shared" si="208"/>
        <v>2292873.4699999997</v>
      </c>
      <c r="E6721" s="24">
        <f t="shared" si="209"/>
        <v>2460703.34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>
        <v>471363.3</v>
      </c>
      <c r="K6721" s="107">
        <v>302486.65000000002</v>
      </c>
      <c r="L6721" s="105">
        <v>296837.65000000002</v>
      </c>
      <c r="M6721" s="105">
        <v>376090</v>
      </c>
      <c r="N6721" s="106">
        <v>260995</v>
      </c>
      <c r="O6721" s="107">
        <v>120228</v>
      </c>
      <c r="P6721" s="105">
        <v>154100</v>
      </c>
      <c r="Q6721" s="105">
        <v>209244.94</v>
      </c>
      <c r="R6721" s="106">
        <v>333637</v>
      </c>
      <c r="S6721" s="107">
        <v>323715</v>
      </c>
      <c r="T6721" s="105">
        <v>426229.9</v>
      </c>
      <c r="U6721" s="105">
        <v>381341.4</v>
      </c>
      <c r="V6721" s="106">
        <v>208747.4</v>
      </c>
      <c r="W6721" s="107">
        <v>402738.15</v>
      </c>
      <c r="X6721" s="105"/>
      <c r="Y6721" s="105"/>
      <c r="Z6721" s="106"/>
      <c r="AA6721" s="107"/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1711</v>
      </c>
      <c r="B6722" s="111" t="s">
        <v>420</v>
      </c>
      <c r="C6722" s="112" t="s">
        <v>421</v>
      </c>
      <c r="D6722" s="21">
        <f t="shared" si="208"/>
        <v>2676490.87</v>
      </c>
      <c r="E6722" s="24">
        <f t="shared" si="209"/>
        <v>2831124.91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106">
        <v>81643.06</v>
      </c>
      <c r="K6722" s="107">
        <v>150180.54999999999</v>
      </c>
      <c r="L6722" s="113">
        <v>72630.77</v>
      </c>
      <c r="M6722" s="113">
        <v>114597</v>
      </c>
      <c r="N6722" s="31">
        <v>109288.72</v>
      </c>
      <c r="O6722" s="32">
        <v>28952.37</v>
      </c>
      <c r="P6722" s="105">
        <v>0</v>
      </c>
      <c r="Q6722" s="105">
        <v>10196</v>
      </c>
      <c r="R6722" s="31">
        <v>142818.85</v>
      </c>
      <c r="S6722" s="32">
        <v>37471</v>
      </c>
      <c r="T6722" s="113">
        <v>11000</v>
      </c>
      <c r="U6722" s="113">
        <v>80563.53</v>
      </c>
      <c r="V6722" s="31">
        <v>38822.53</v>
      </c>
      <c r="W6722" s="32">
        <v>73876.95</v>
      </c>
      <c r="X6722" s="113"/>
      <c r="Y6722" s="113"/>
      <c r="Z6722" s="31"/>
      <c r="AA6722" s="32"/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1711</v>
      </c>
      <c r="B6723" s="111" t="s">
        <v>422</v>
      </c>
      <c r="C6723" s="112" t="s">
        <v>423</v>
      </c>
      <c r="D6723" s="21">
        <f t="shared" ref="D6723:D6786" si="210">F6723+H6723+J6724+L6723+N6723+P6723+R6723+T6723+V6723+X6723+Z6723+AB6723</f>
        <v>1174390</v>
      </c>
      <c r="E6723" s="24">
        <f t="shared" ref="E6723:E6786" si="211">G6723+I6723+K6724+M6723+O6723+Q6723+S6723+U6723+W6723+Y6723+AA6723+AC6723</f>
        <v>1006500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>
        <v>2061850</v>
      </c>
      <c r="K6723" s="32">
        <v>2295600</v>
      </c>
      <c r="L6723" s="113">
        <v>655900</v>
      </c>
      <c r="M6723" s="113">
        <v>673000</v>
      </c>
      <c r="N6723" s="31">
        <v>299800</v>
      </c>
      <c r="O6723" s="32">
        <v>1280</v>
      </c>
      <c r="P6723" s="113">
        <v>26780</v>
      </c>
      <c r="Q6723" s="113">
        <v>0</v>
      </c>
      <c r="R6723" s="31">
        <v>75500</v>
      </c>
      <c r="S6723" s="32">
        <v>75500</v>
      </c>
      <c r="T6723" s="113"/>
      <c r="U6723" s="113"/>
      <c r="V6723" s="31">
        <v>0</v>
      </c>
      <c r="W6723" s="32">
        <v>159270</v>
      </c>
      <c r="X6723" s="113"/>
      <c r="Y6723" s="113"/>
      <c r="Z6723" s="31"/>
      <c r="AA6723" s="32"/>
      <c r="AB6723" s="113"/>
      <c r="AC6723" s="113"/>
      <c r="AD6723" s="33"/>
      <c r="AF6723" s="19" t="s">
        <v>1699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1711</v>
      </c>
      <c r="B6724" s="111" t="s">
        <v>424</v>
      </c>
      <c r="C6724" s="112" t="s">
        <v>425</v>
      </c>
      <c r="D6724" s="21">
        <f t="shared" si="210"/>
        <v>0</v>
      </c>
      <c r="E6724" s="24">
        <f t="shared" si="211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1699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1711</v>
      </c>
      <c r="B6725" s="111" t="s">
        <v>426</v>
      </c>
      <c r="C6725" s="112" t="s">
        <v>427</v>
      </c>
      <c r="D6725" s="21">
        <f t="shared" si="210"/>
        <v>0</v>
      </c>
      <c r="E6725" s="24">
        <f t="shared" si="211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1711</v>
      </c>
      <c r="B6726" s="111" t="s">
        <v>428</v>
      </c>
      <c r="C6726" s="112" t="s">
        <v>429</v>
      </c>
      <c r="D6726" s="21">
        <f t="shared" si="210"/>
        <v>0</v>
      </c>
      <c r="E6726" s="24">
        <f t="shared" si="211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1711</v>
      </c>
      <c r="B6727" s="111" t="s">
        <v>430</v>
      </c>
      <c r="C6727" s="112" t="s">
        <v>431</v>
      </c>
      <c r="D6727" s="21">
        <f t="shared" si="210"/>
        <v>274913</v>
      </c>
      <c r="E6727" s="24">
        <f t="shared" si="211"/>
        <v>87888</v>
      </c>
      <c r="F6727" s="104"/>
      <c r="G6727" s="104"/>
      <c r="H6727" s="113"/>
      <c r="I6727" s="113"/>
      <c r="J6727" s="31"/>
      <c r="K6727" s="32"/>
      <c r="L6727" s="113"/>
      <c r="M6727" s="113"/>
      <c r="N6727" s="31">
        <v>59700</v>
      </c>
      <c r="O6727" s="32">
        <v>59700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1711</v>
      </c>
      <c r="B6728" s="111" t="s">
        <v>432</v>
      </c>
      <c r="C6728" s="112" t="s">
        <v>433</v>
      </c>
      <c r="D6728" s="21">
        <f t="shared" si="210"/>
        <v>173531.8</v>
      </c>
      <c r="E6728" s="24">
        <f t="shared" si="211"/>
        <v>96758.8</v>
      </c>
      <c r="F6728" s="104">
        <v>58382</v>
      </c>
      <c r="G6728" s="104">
        <v>6800</v>
      </c>
      <c r="H6728" s="113">
        <v>0</v>
      </c>
      <c r="I6728" s="113">
        <v>0</v>
      </c>
      <c r="J6728" s="31">
        <v>215213</v>
      </c>
      <c r="K6728" s="32">
        <v>28188</v>
      </c>
      <c r="L6728" s="113">
        <v>20456</v>
      </c>
      <c r="M6728" s="113">
        <v>31756</v>
      </c>
      <c r="N6728" s="31">
        <v>27770</v>
      </c>
      <c r="O6728" s="32">
        <v>23820.6</v>
      </c>
      <c r="P6728" s="113">
        <v>0</v>
      </c>
      <c r="Q6728" s="113">
        <v>5190</v>
      </c>
      <c r="R6728" s="31">
        <v>0</v>
      </c>
      <c r="S6728" s="32">
        <v>29192.2</v>
      </c>
      <c r="T6728" s="113">
        <v>30751.8</v>
      </c>
      <c r="U6728" s="113">
        <v>0</v>
      </c>
      <c r="V6728" s="31">
        <v>36172</v>
      </c>
      <c r="W6728" s="32">
        <v>0</v>
      </c>
      <c r="X6728" s="113"/>
      <c r="Y6728" s="113"/>
      <c r="Z6728" s="31"/>
      <c r="AA6728" s="32"/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1711</v>
      </c>
      <c r="B6729" s="111" t="s">
        <v>434</v>
      </c>
      <c r="C6729" s="112" t="s">
        <v>435</v>
      </c>
      <c r="D6729" s="21">
        <f t="shared" si="210"/>
        <v>0</v>
      </c>
      <c r="E6729" s="24">
        <f t="shared" si="211"/>
        <v>0</v>
      </c>
      <c r="F6729" s="104"/>
      <c r="G6729" s="104"/>
      <c r="H6729" s="105"/>
      <c r="I6729" s="105"/>
      <c r="J6729" s="31"/>
      <c r="K6729" s="32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1711</v>
      </c>
      <c r="B6730" s="111" t="s">
        <v>436</v>
      </c>
      <c r="C6730" s="112" t="s">
        <v>437</v>
      </c>
      <c r="D6730" s="21">
        <f t="shared" si="210"/>
        <v>103211.5</v>
      </c>
      <c r="E6730" s="24">
        <f t="shared" si="211"/>
        <v>105044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1711</v>
      </c>
      <c r="B6731" s="111" t="s">
        <v>438</v>
      </c>
      <c r="C6731" s="112" t="s">
        <v>1576</v>
      </c>
      <c r="D6731" s="21">
        <f t="shared" si="210"/>
        <v>164743.5</v>
      </c>
      <c r="E6731" s="24">
        <f t="shared" si="211"/>
        <v>272307.5</v>
      </c>
      <c r="F6731" s="104">
        <v>3595</v>
      </c>
      <c r="G6731" s="104">
        <v>36235.5</v>
      </c>
      <c r="H6731" s="105">
        <v>0</v>
      </c>
      <c r="I6731" s="105">
        <v>4470</v>
      </c>
      <c r="J6731" s="106">
        <v>103211.5</v>
      </c>
      <c r="K6731" s="107">
        <v>105044</v>
      </c>
      <c r="L6731" s="105">
        <v>5170</v>
      </c>
      <c r="M6731" s="105">
        <v>50629.5</v>
      </c>
      <c r="N6731" s="106">
        <v>7215</v>
      </c>
      <c r="O6731" s="107">
        <v>44143</v>
      </c>
      <c r="P6731" s="105">
        <v>0</v>
      </c>
      <c r="Q6731" s="105">
        <v>30270</v>
      </c>
      <c r="R6731" s="106">
        <v>12505</v>
      </c>
      <c r="S6731" s="107">
        <v>42754.5</v>
      </c>
      <c r="T6731" s="105">
        <v>136258.5</v>
      </c>
      <c r="U6731" s="105">
        <v>35288</v>
      </c>
      <c r="V6731" s="106">
        <v>0</v>
      </c>
      <c r="W6731" s="107">
        <v>28517</v>
      </c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1711</v>
      </c>
      <c r="B6732" s="111" t="s">
        <v>439</v>
      </c>
      <c r="C6732" s="112" t="s">
        <v>1577</v>
      </c>
      <c r="D6732" s="21">
        <f t="shared" si="210"/>
        <v>0</v>
      </c>
      <c r="E6732" s="24">
        <f t="shared" si="211"/>
        <v>0</v>
      </c>
      <c r="F6732" s="104"/>
      <c r="G6732" s="104"/>
      <c r="H6732" s="113"/>
      <c r="I6732" s="113"/>
      <c r="J6732" s="106"/>
      <c r="K6732" s="107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1711</v>
      </c>
      <c r="B6733" s="111" t="s">
        <v>440</v>
      </c>
      <c r="C6733" s="112" t="s">
        <v>441</v>
      </c>
      <c r="D6733" s="21">
        <f t="shared" si="210"/>
        <v>0</v>
      </c>
      <c r="E6733" s="24">
        <f t="shared" si="211"/>
        <v>0</v>
      </c>
      <c r="F6733" s="104"/>
      <c r="G6733" s="104"/>
      <c r="H6733" s="105"/>
      <c r="I6733" s="105"/>
      <c r="J6733" s="31"/>
      <c r="K6733" s="32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1711</v>
      </c>
      <c r="B6734" s="111" t="s">
        <v>442</v>
      </c>
      <c r="C6734" s="112" t="s">
        <v>443</v>
      </c>
      <c r="D6734" s="21">
        <f t="shared" si="210"/>
        <v>0</v>
      </c>
      <c r="E6734" s="24">
        <f t="shared" si="211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1711</v>
      </c>
      <c r="B6735" s="111" t="s">
        <v>1578</v>
      </c>
      <c r="C6735" s="112" t="s">
        <v>1579</v>
      </c>
      <c r="D6735" s="21">
        <f t="shared" si="210"/>
        <v>0</v>
      </c>
      <c r="E6735" s="24">
        <f t="shared" si="211"/>
        <v>486000</v>
      </c>
      <c r="F6735" s="104"/>
      <c r="G6735" s="104"/>
      <c r="H6735" s="113"/>
      <c r="I6735" s="113"/>
      <c r="J6735" s="106"/>
      <c r="K6735" s="107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1711</v>
      </c>
      <c r="B6736" s="111" t="s">
        <v>444</v>
      </c>
      <c r="C6736" s="112" t="s">
        <v>445</v>
      </c>
      <c r="D6736" s="21">
        <f t="shared" si="210"/>
        <v>2067500</v>
      </c>
      <c r="E6736" s="24">
        <f t="shared" si="211"/>
        <v>1581500</v>
      </c>
      <c r="F6736" s="104"/>
      <c r="G6736" s="104"/>
      <c r="H6736" s="113"/>
      <c r="I6736" s="113"/>
      <c r="J6736" s="31">
        <v>0</v>
      </c>
      <c r="K6736" s="32">
        <v>486000</v>
      </c>
      <c r="L6736" s="113">
        <v>0</v>
      </c>
      <c r="M6736" s="113">
        <v>550000</v>
      </c>
      <c r="N6736" s="31">
        <v>1036000</v>
      </c>
      <c r="O6736" s="32">
        <v>0</v>
      </c>
      <c r="P6736" s="113"/>
      <c r="Q6736" s="113"/>
      <c r="R6736" s="31">
        <v>300000</v>
      </c>
      <c r="S6736" s="32">
        <v>300000</v>
      </c>
      <c r="T6736" s="113"/>
      <c r="U6736" s="113"/>
      <c r="V6736" s="31">
        <v>549500</v>
      </c>
      <c r="W6736" s="32">
        <v>549500</v>
      </c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1711</v>
      </c>
      <c r="B6737" s="111" t="s">
        <v>446</v>
      </c>
      <c r="C6737" s="112" t="s">
        <v>447</v>
      </c>
      <c r="D6737" s="21">
        <f t="shared" si="210"/>
        <v>1187200</v>
      </c>
      <c r="E6737" s="24">
        <f t="shared" si="211"/>
        <v>1187200</v>
      </c>
      <c r="F6737" s="104"/>
      <c r="G6737" s="104"/>
      <c r="H6737" s="105">
        <v>309600</v>
      </c>
      <c r="I6737" s="105">
        <v>309600</v>
      </c>
      <c r="J6737" s="31">
        <v>182000</v>
      </c>
      <c r="K6737" s="32">
        <v>182000</v>
      </c>
      <c r="L6737" s="105">
        <v>136400</v>
      </c>
      <c r="M6737" s="105">
        <v>136400</v>
      </c>
      <c r="N6737" s="106">
        <v>150800</v>
      </c>
      <c r="O6737" s="107">
        <v>150800</v>
      </c>
      <c r="P6737" s="113">
        <v>178000</v>
      </c>
      <c r="Q6737" s="113">
        <v>178000</v>
      </c>
      <c r="R6737" s="106">
        <v>133600</v>
      </c>
      <c r="S6737" s="107">
        <v>133600</v>
      </c>
      <c r="T6737" s="105">
        <v>122800</v>
      </c>
      <c r="U6737" s="105">
        <v>122800</v>
      </c>
      <c r="V6737" s="106">
        <v>156000</v>
      </c>
      <c r="W6737" s="107">
        <v>156000</v>
      </c>
      <c r="X6737" s="105"/>
      <c r="Y6737" s="105"/>
      <c r="Z6737" s="106"/>
      <c r="AA6737" s="107"/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1711</v>
      </c>
      <c r="B6738" s="111" t="s">
        <v>448</v>
      </c>
      <c r="C6738" s="112" t="s">
        <v>449</v>
      </c>
      <c r="D6738" s="21">
        <f t="shared" si="210"/>
        <v>0</v>
      </c>
      <c r="E6738" s="24">
        <f t="shared" si="211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1711</v>
      </c>
      <c r="B6739" s="111" t="s">
        <v>450</v>
      </c>
      <c r="C6739" s="112" t="s">
        <v>1580</v>
      </c>
      <c r="D6739" s="21">
        <f t="shared" si="210"/>
        <v>0</v>
      </c>
      <c r="E6739" s="24">
        <f t="shared" si="211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1711</v>
      </c>
      <c r="B6740" s="111" t="s">
        <v>452</v>
      </c>
      <c r="C6740" s="112" t="s">
        <v>453</v>
      </c>
      <c r="D6740" s="21">
        <f t="shared" si="210"/>
        <v>0</v>
      </c>
      <c r="E6740" s="24">
        <f t="shared" si="211"/>
        <v>0</v>
      </c>
      <c r="F6740" s="104"/>
      <c r="G6740" s="104"/>
      <c r="H6740" s="113"/>
      <c r="I6740" s="113"/>
      <c r="J6740" s="106"/>
      <c r="K6740" s="107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1711</v>
      </c>
      <c r="B6741" s="111" t="s">
        <v>454</v>
      </c>
      <c r="C6741" s="112" t="s">
        <v>1581</v>
      </c>
      <c r="D6741" s="21">
        <f t="shared" si="210"/>
        <v>0</v>
      </c>
      <c r="E6741" s="24">
        <f t="shared" si="211"/>
        <v>0</v>
      </c>
      <c r="F6741" s="104"/>
      <c r="G6741" s="104"/>
      <c r="H6741" s="105"/>
      <c r="I6741" s="105"/>
      <c r="J6741" s="31"/>
      <c r="K6741" s="32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1711</v>
      </c>
      <c r="B6742" s="111" t="s">
        <v>456</v>
      </c>
      <c r="C6742" s="112" t="s">
        <v>1582</v>
      </c>
      <c r="D6742" s="21">
        <f t="shared" si="210"/>
        <v>0</v>
      </c>
      <c r="E6742" s="24">
        <f t="shared" si="211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1711</v>
      </c>
      <c r="B6743" s="111" t="s">
        <v>458</v>
      </c>
      <c r="C6743" s="112" t="s">
        <v>459</v>
      </c>
      <c r="D6743" s="21">
        <f t="shared" si="210"/>
        <v>0</v>
      </c>
      <c r="E6743" s="24">
        <f t="shared" si="211"/>
        <v>0</v>
      </c>
      <c r="F6743" s="104"/>
      <c r="G6743" s="104"/>
      <c r="H6743" s="113"/>
      <c r="I6743" s="113"/>
      <c r="J6743" s="106"/>
      <c r="K6743" s="107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1711</v>
      </c>
      <c r="B6744" s="111" t="s">
        <v>460</v>
      </c>
      <c r="C6744" s="112" t="s">
        <v>461</v>
      </c>
      <c r="D6744" s="21">
        <f t="shared" si="210"/>
        <v>0</v>
      </c>
      <c r="E6744" s="24">
        <f t="shared" si="211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1711</v>
      </c>
      <c r="B6745" s="111" t="s">
        <v>462</v>
      </c>
      <c r="C6745" s="112" t="s">
        <v>463</v>
      </c>
      <c r="D6745" s="21">
        <f t="shared" si="210"/>
        <v>0</v>
      </c>
      <c r="E6745" s="24">
        <f t="shared" si="211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1711</v>
      </c>
      <c r="B6746" s="111" t="s">
        <v>464</v>
      </c>
      <c r="C6746" s="112" t="s">
        <v>465</v>
      </c>
      <c r="D6746" s="21">
        <f t="shared" si="210"/>
        <v>0</v>
      </c>
      <c r="E6746" s="24">
        <f t="shared" si="211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1711</v>
      </c>
      <c r="B6747" s="111" t="s">
        <v>466</v>
      </c>
      <c r="C6747" s="112" t="s">
        <v>467</v>
      </c>
      <c r="D6747" s="21">
        <f t="shared" si="210"/>
        <v>0</v>
      </c>
      <c r="E6747" s="24">
        <f t="shared" si="211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1711</v>
      </c>
      <c r="B6748" s="111" t="s">
        <v>468</v>
      </c>
      <c r="C6748" s="112" t="s">
        <v>469</v>
      </c>
      <c r="D6748" s="21">
        <f t="shared" si="210"/>
        <v>0</v>
      </c>
      <c r="E6748" s="24">
        <f t="shared" si="211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1711</v>
      </c>
      <c r="B6749" s="111" t="s">
        <v>470</v>
      </c>
      <c r="C6749" s="112" t="s">
        <v>471</v>
      </c>
      <c r="D6749" s="21">
        <f t="shared" si="210"/>
        <v>0</v>
      </c>
      <c r="E6749" s="24">
        <f t="shared" si="211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1711</v>
      </c>
      <c r="B6750" s="111" t="s">
        <v>472</v>
      </c>
      <c r="C6750" s="112" t="s">
        <v>473</v>
      </c>
      <c r="D6750" s="21">
        <f t="shared" si="210"/>
        <v>0</v>
      </c>
      <c r="E6750" s="24">
        <f t="shared" si="211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1711</v>
      </c>
      <c r="B6751" s="111" t="s">
        <v>474</v>
      </c>
      <c r="C6751" s="112" t="s">
        <v>475</v>
      </c>
      <c r="D6751" s="21">
        <f t="shared" si="210"/>
        <v>181260</v>
      </c>
      <c r="E6751" s="24">
        <f t="shared" si="211"/>
        <v>199470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1711</v>
      </c>
      <c r="B6752" s="111" t="s">
        <v>476</v>
      </c>
      <c r="C6752" s="112" t="s">
        <v>477</v>
      </c>
      <c r="D6752" s="21">
        <f t="shared" si="210"/>
        <v>1458585</v>
      </c>
      <c r="E6752" s="24">
        <f t="shared" si="211"/>
        <v>1460210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>
        <v>181260</v>
      </c>
      <c r="K6752" s="32">
        <v>199470</v>
      </c>
      <c r="L6752" s="113">
        <v>199470</v>
      </c>
      <c r="M6752" s="113">
        <v>189640</v>
      </c>
      <c r="N6752" s="31">
        <v>189640</v>
      </c>
      <c r="O6752" s="32">
        <v>170850</v>
      </c>
      <c r="P6752" s="113">
        <v>170850</v>
      </c>
      <c r="Q6752" s="113">
        <v>219420</v>
      </c>
      <c r="R6752" s="31">
        <v>219420</v>
      </c>
      <c r="S6752" s="32">
        <v>158425</v>
      </c>
      <c r="T6752" s="113">
        <v>158425</v>
      </c>
      <c r="U6752" s="113">
        <v>156580</v>
      </c>
      <c r="V6752" s="31">
        <v>156580</v>
      </c>
      <c r="W6752" s="32">
        <v>193235</v>
      </c>
      <c r="X6752" s="113"/>
      <c r="Y6752" s="113"/>
      <c r="Z6752" s="31"/>
      <c r="AA6752" s="32"/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1711</v>
      </c>
      <c r="B6753" s="111" t="s">
        <v>478</v>
      </c>
      <c r="C6753" s="112" t="s">
        <v>479</v>
      </c>
      <c r="D6753" s="21">
        <f t="shared" si="210"/>
        <v>0</v>
      </c>
      <c r="E6753" s="24">
        <f t="shared" si="211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1711</v>
      </c>
      <c r="B6754" s="111" t="s">
        <v>480</v>
      </c>
      <c r="C6754" s="112" t="s">
        <v>481</v>
      </c>
      <c r="D6754" s="21">
        <f t="shared" si="210"/>
        <v>0</v>
      </c>
      <c r="E6754" s="24">
        <f t="shared" si="211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1711</v>
      </c>
      <c r="B6755" s="111" t="s">
        <v>482</v>
      </c>
      <c r="C6755" s="112" t="s">
        <v>483</v>
      </c>
      <c r="D6755" s="21">
        <f t="shared" si="210"/>
        <v>0</v>
      </c>
      <c r="E6755" s="24">
        <f t="shared" si="211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1711</v>
      </c>
      <c r="B6756" s="111" t="s">
        <v>484</v>
      </c>
      <c r="C6756" s="112" t="s">
        <v>485</v>
      </c>
      <c r="D6756" s="21">
        <f t="shared" si="210"/>
        <v>751840</v>
      </c>
      <c r="E6756" s="24">
        <f t="shared" si="211"/>
        <v>1008417.5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1711</v>
      </c>
      <c r="B6757" s="111" t="s">
        <v>486</v>
      </c>
      <c r="C6757" s="112" t="s">
        <v>1583</v>
      </c>
      <c r="D6757" s="21">
        <f t="shared" si="210"/>
        <v>6407225</v>
      </c>
      <c r="E6757" s="24">
        <f t="shared" si="211"/>
        <v>6155165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>
        <v>751840</v>
      </c>
      <c r="K6757" s="32">
        <v>1008417.5</v>
      </c>
      <c r="L6757" s="113">
        <v>1008417.5</v>
      </c>
      <c r="M6757" s="113">
        <v>657635</v>
      </c>
      <c r="N6757" s="31">
        <v>657635</v>
      </c>
      <c r="O6757" s="32">
        <v>693040</v>
      </c>
      <c r="P6757" s="113">
        <v>693040</v>
      </c>
      <c r="Q6757" s="113">
        <v>691712.5</v>
      </c>
      <c r="R6757" s="31">
        <v>691712.5</v>
      </c>
      <c r="S6757" s="32">
        <v>1016245</v>
      </c>
      <c r="T6757" s="113">
        <v>1016245</v>
      </c>
      <c r="U6757" s="113">
        <v>814415</v>
      </c>
      <c r="V6757" s="31">
        <v>814415</v>
      </c>
      <c r="W6757" s="32">
        <v>706052.5</v>
      </c>
      <c r="X6757" s="113"/>
      <c r="Y6757" s="113"/>
      <c r="Z6757" s="31"/>
      <c r="AA6757" s="32"/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1711</v>
      </c>
      <c r="B6758" s="111" t="s">
        <v>488</v>
      </c>
      <c r="C6758" s="112" t="s">
        <v>489</v>
      </c>
      <c r="D6758" s="21">
        <f t="shared" si="210"/>
        <v>633020</v>
      </c>
      <c r="E6758" s="24">
        <f t="shared" si="211"/>
        <v>638440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>
        <v>82740</v>
      </c>
      <c r="K6758" s="32">
        <v>82160</v>
      </c>
      <c r="L6758" s="113">
        <v>82160</v>
      </c>
      <c r="M6758" s="113">
        <v>78150</v>
      </c>
      <c r="N6758" s="31">
        <v>78150</v>
      </c>
      <c r="O6758" s="32">
        <v>77920</v>
      </c>
      <c r="P6758" s="113">
        <v>77920</v>
      </c>
      <c r="Q6758" s="113">
        <v>82830</v>
      </c>
      <c r="R6758" s="31">
        <v>82830</v>
      </c>
      <c r="S6758" s="32">
        <v>78730</v>
      </c>
      <c r="T6758" s="113">
        <v>78730</v>
      </c>
      <c r="U6758" s="113">
        <v>77900</v>
      </c>
      <c r="V6758" s="31">
        <v>77900</v>
      </c>
      <c r="W6758" s="32">
        <v>79440</v>
      </c>
      <c r="X6758" s="113"/>
      <c r="Y6758" s="113"/>
      <c r="Z6758" s="31"/>
      <c r="AA6758" s="32"/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1711</v>
      </c>
      <c r="B6759" s="111" t="s">
        <v>490</v>
      </c>
      <c r="C6759" s="112" t="s">
        <v>1584</v>
      </c>
      <c r="D6759" s="21">
        <f t="shared" si="210"/>
        <v>0</v>
      </c>
      <c r="E6759" s="24">
        <f t="shared" si="21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1711</v>
      </c>
      <c r="B6760" s="111" t="s">
        <v>492</v>
      </c>
      <c r="C6760" s="112" t="s">
        <v>493</v>
      </c>
      <c r="D6760" s="21">
        <f t="shared" si="210"/>
        <v>11200</v>
      </c>
      <c r="E6760" s="24">
        <f t="shared" si="211"/>
        <v>353200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1711</v>
      </c>
      <c r="B6761" s="111" t="s">
        <v>494</v>
      </c>
      <c r="C6761" s="112" t="s">
        <v>495</v>
      </c>
      <c r="D6761" s="21">
        <f t="shared" si="210"/>
        <v>2165600</v>
      </c>
      <c r="E6761" s="24">
        <f t="shared" si="211"/>
        <v>2824300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>
        <v>11200</v>
      </c>
      <c r="K6761" s="32">
        <v>353200</v>
      </c>
      <c r="L6761" s="113">
        <v>11200</v>
      </c>
      <c r="M6761" s="113">
        <v>351700</v>
      </c>
      <c r="N6761" s="31">
        <v>1035700</v>
      </c>
      <c r="O6761" s="32">
        <v>348500</v>
      </c>
      <c r="P6761" s="113">
        <v>11200</v>
      </c>
      <c r="Q6761" s="113">
        <v>348500</v>
      </c>
      <c r="R6761" s="31">
        <v>11200</v>
      </c>
      <c r="S6761" s="32">
        <v>345300</v>
      </c>
      <c r="T6761" s="113">
        <v>689000</v>
      </c>
      <c r="U6761" s="113">
        <v>380500</v>
      </c>
      <c r="V6761" s="31">
        <v>38800</v>
      </c>
      <c r="W6761" s="32">
        <v>344900</v>
      </c>
      <c r="X6761" s="113"/>
      <c r="Y6761" s="113"/>
      <c r="Z6761" s="31"/>
      <c r="AA6761" s="32"/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1711</v>
      </c>
      <c r="B6762" s="111" t="s">
        <v>496</v>
      </c>
      <c r="C6762" s="112" t="s">
        <v>497</v>
      </c>
      <c r="D6762" s="21">
        <f t="shared" si="210"/>
        <v>10075</v>
      </c>
      <c r="E6762" s="24">
        <f t="shared" si="211"/>
        <v>126345.31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1711</v>
      </c>
      <c r="B6763" s="111" t="s">
        <v>498</v>
      </c>
      <c r="C6763" s="112" t="s">
        <v>461</v>
      </c>
      <c r="D6763" s="21">
        <f t="shared" si="210"/>
        <v>2020230.8599999999</v>
      </c>
      <c r="E6763" s="24">
        <f t="shared" si="211"/>
        <v>1545273.24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>
        <v>1045</v>
      </c>
      <c r="K6763" s="32">
        <v>126345.31</v>
      </c>
      <c r="L6763" s="113">
        <v>144080.70000000001</v>
      </c>
      <c r="M6763" s="113">
        <v>117869.8</v>
      </c>
      <c r="N6763" s="31">
        <v>1123</v>
      </c>
      <c r="O6763" s="32">
        <v>9204.4599999999991</v>
      </c>
      <c r="P6763" s="113">
        <v>122935.02</v>
      </c>
      <c r="Q6763" s="113">
        <v>321064.24</v>
      </c>
      <c r="R6763" s="31">
        <v>469583.78</v>
      </c>
      <c r="S6763" s="32">
        <v>159818.69</v>
      </c>
      <c r="T6763" s="113">
        <v>4475.47</v>
      </c>
      <c r="U6763" s="113">
        <v>162247.47</v>
      </c>
      <c r="V6763" s="31">
        <v>458183.73</v>
      </c>
      <c r="W6763" s="32">
        <v>309994.73</v>
      </c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1711</v>
      </c>
      <c r="B6764" s="111" t="s">
        <v>499</v>
      </c>
      <c r="C6764" s="112" t="s">
        <v>500</v>
      </c>
      <c r="D6764" s="21">
        <f t="shared" si="210"/>
        <v>0</v>
      </c>
      <c r="E6764" s="24">
        <f t="shared" si="21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1711</v>
      </c>
      <c r="B6765" s="111" t="s">
        <v>501</v>
      </c>
      <c r="C6765" s="112" t="s">
        <v>502</v>
      </c>
      <c r="D6765" s="21">
        <f t="shared" si="210"/>
        <v>3898.98</v>
      </c>
      <c r="E6765" s="24">
        <f t="shared" si="21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1711</v>
      </c>
      <c r="B6766" s="111" t="s">
        <v>503</v>
      </c>
      <c r="C6766" s="112" t="s">
        <v>504</v>
      </c>
      <c r="D6766" s="21">
        <f t="shared" si="210"/>
        <v>12467.789999999997</v>
      </c>
      <c r="E6766" s="24">
        <f t="shared" si="211"/>
        <v>25592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>
        <v>3898.98</v>
      </c>
      <c r="K6766" s="32">
        <v>0</v>
      </c>
      <c r="L6766" s="113">
        <v>152.33000000000001</v>
      </c>
      <c r="M6766" s="113">
        <v>0</v>
      </c>
      <c r="N6766" s="31">
        <v>152.33000000000001</v>
      </c>
      <c r="O6766" s="32">
        <v>9140</v>
      </c>
      <c r="P6766" s="113">
        <v>913.98</v>
      </c>
      <c r="Q6766" s="113">
        <v>12796</v>
      </c>
      <c r="R6766" s="31">
        <v>1980.29</v>
      </c>
      <c r="S6766" s="32">
        <v>1828</v>
      </c>
      <c r="T6766" s="113">
        <v>2132.62</v>
      </c>
      <c r="U6766" s="113">
        <v>0</v>
      </c>
      <c r="V6766" s="31">
        <v>2132.62</v>
      </c>
      <c r="W6766" s="32">
        <v>0</v>
      </c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1711</v>
      </c>
      <c r="B6767" s="111" t="s">
        <v>505</v>
      </c>
      <c r="C6767" s="112" t="s">
        <v>506</v>
      </c>
      <c r="D6767" s="21">
        <f t="shared" si="210"/>
        <v>0</v>
      </c>
      <c r="E6767" s="24">
        <f t="shared" si="21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1711</v>
      </c>
      <c r="B6768" s="111" t="s">
        <v>507</v>
      </c>
      <c r="C6768" s="112" t="s">
        <v>508</v>
      </c>
      <c r="D6768" s="21">
        <f t="shared" si="210"/>
        <v>0</v>
      </c>
      <c r="E6768" s="24">
        <f t="shared" si="21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1711</v>
      </c>
      <c r="B6769" s="111" t="s">
        <v>509</v>
      </c>
      <c r="C6769" s="112" t="s">
        <v>510</v>
      </c>
      <c r="D6769" s="21">
        <f t="shared" si="210"/>
        <v>0</v>
      </c>
      <c r="E6769" s="24">
        <f t="shared" si="211"/>
        <v>2404.19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1711</v>
      </c>
      <c r="B6770" s="111" t="s">
        <v>511</v>
      </c>
      <c r="C6770" s="112" t="s">
        <v>512</v>
      </c>
      <c r="D6770" s="21">
        <f t="shared" si="210"/>
        <v>0</v>
      </c>
      <c r="E6770" s="24">
        <f t="shared" si="211"/>
        <v>233.21</v>
      </c>
      <c r="F6770" s="104">
        <v>0</v>
      </c>
      <c r="G6770" s="104">
        <v>0</v>
      </c>
      <c r="H6770" s="113">
        <v>0</v>
      </c>
      <c r="I6770" s="113">
        <v>0</v>
      </c>
      <c r="J6770" s="31">
        <v>0</v>
      </c>
      <c r="K6770" s="32">
        <v>2404.19</v>
      </c>
      <c r="L6770" s="113">
        <v>0</v>
      </c>
      <c r="M6770" s="113">
        <v>0</v>
      </c>
      <c r="N6770" s="31">
        <v>0</v>
      </c>
      <c r="O6770" s="32">
        <v>0</v>
      </c>
      <c r="P6770" s="113">
        <v>0</v>
      </c>
      <c r="Q6770" s="113">
        <v>0</v>
      </c>
      <c r="R6770" s="31">
        <v>0</v>
      </c>
      <c r="S6770" s="32">
        <v>0</v>
      </c>
      <c r="T6770" s="113">
        <v>0</v>
      </c>
      <c r="U6770" s="113">
        <v>233.21</v>
      </c>
      <c r="V6770" s="31">
        <v>0</v>
      </c>
      <c r="W6770" s="32">
        <v>0</v>
      </c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1711</v>
      </c>
      <c r="B6771" s="111" t="s">
        <v>513</v>
      </c>
      <c r="C6771" s="112" t="s">
        <v>514</v>
      </c>
      <c r="D6771" s="21">
        <f t="shared" si="210"/>
        <v>5080</v>
      </c>
      <c r="E6771" s="24">
        <f t="shared" si="211"/>
        <v>5159.91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>
        <v>0</v>
      </c>
      <c r="W6771" s="32">
        <v>79.91</v>
      </c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1711</v>
      </c>
      <c r="B6772" s="111" t="s">
        <v>515</v>
      </c>
      <c r="C6772" s="112" t="s">
        <v>516</v>
      </c>
      <c r="D6772" s="21">
        <f t="shared" si="210"/>
        <v>18300</v>
      </c>
      <c r="E6772" s="24">
        <f t="shared" si="21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>
        <v>5080</v>
      </c>
      <c r="K6772" s="32">
        <v>5080</v>
      </c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1711</v>
      </c>
      <c r="B6773" s="111" t="s">
        <v>517</v>
      </c>
      <c r="C6773" s="112" t="s">
        <v>518</v>
      </c>
      <c r="D6773" s="21">
        <f t="shared" si="210"/>
        <v>65136.77</v>
      </c>
      <c r="E6773" s="24">
        <f t="shared" si="211"/>
        <v>66452.92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1711</v>
      </c>
      <c r="B6774" s="111" t="s">
        <v>519</v>
      </c>
      <c r="C6774" s="112" t="s">
        <v>520</v>
      </c>
      <c r="D6774" s="21">
        <f t="shared" si="210"/>
        <v>529061.81999999995</v>
      </c>
      <c r="E6774" s="24">
        <f t="shared" si="211"/>
        <v>526968.73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31">
        <v>65136.77</v>
      </c>
      <c r="K6774" s="32">
        <v>66452.92</v>
      </c>
      <c r="L6774" s="105">
        <v>66452.92</v>
      </c>
      <c r="M6774" s="105">
        <v>13712.5</v>
      </c>
      <c r="N6774" s="106">
        <v>13712.5</v>
      </c>
      <c r="O6774" s="107">
        <v>72037.45</v>
      </c>
      <c r="P6774" s="113">
        <v>72037.45</v>
      </c>
      <c r="Q6774" s="113">
        <v>50643.81</v>
      </c>
      <c r="R6774" s="106">
        <v>50643.81</v>
      </c>
      <c r="S6774" s="107">
        <v>67533.919999999998</v>
      </c>
      <c r="T6774" s="105">
        <v>67533.919999999998</v>
      </c>
      <c r="U6774" s="105">
        <v>66939.98</v>
      </c>
      <c r="V6774" s="106">
        <v>66939.98</v>
      </c>
      <c r="W6774" s="107">
        <v>67510.2</v>
      </c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1711</v>
      </c>
      <c r="B6775" s="111" t="s">
        <v>521</v>
      </c>
      <c r="C6775" s="112" t="s">
        <v>1585</v>
      </c>
      <c r="D6775" s="21">
        <f t="shared" si="210"/>
        <v>561363</v>
      </c>
      <c r="E6775" s="24">
        <f t="shared" si="211"/>
        <v>561363</v>
      </c>
      <c r="F6775" s="104">
        <v>56542</v>
      </c>
      <c r="G6775" s="104">
        <v>56542</v>
      </c>
      <c r="H6775" s="113">
        <v>69020</v>
      </c>
      <c r="I6775" s="113">
        <v>69020</v>
      </c>
      <c r="J6775" s="106">
        <v>63301</v>
      </c>
      <c r="K6775" s="107">
        <v>63301</v>
      </c>
      <c r="L6775" s="113">
        <v>67241</v>
      </c>
      <c r="M6775" s="113">
        <v>67241</v>
      </c>
      <c r="N6775" s="31">
        <v>65766</v>
      </c>
      <c r="O6775" s="32">
        <v>65766</v>
      </c>
      <c r="P6775" s="105">
        <v>67325</v>
      </c>
      <c r="Q6775" s="105">
        <v>67325</v>
      </c>
      <c r="R6775" s="31">
        <v>68144</v>
      </c>
      <c r="S6775" s="32">
        <v>68144</v>
      </c>
      <c r="T6775" s="113">
        <v>88489</v>
      </c>
      <c r="U6775" s="113">
        <v>88489</v>
      </c>
      <c r="V6775" s="31">
        <v>78836</v>
      </c>
      <c r="W6775" s="32">
        <v>78836</v>
      </c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1711</v>
      </c>
      <c r="B6776" s="111" t="s">
        <v>522</v>
      </c>
      <c r="C6776" s="112" t="s">
        <v>1586</v>
      </c>
      <c r="D6776" s="21">
        <f t="shared" si="210"/>
        <v>16230</v>
      </c>
      <c r="E6776" s="24">
        <f t="shared" si="211"/>
        <v>16230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1711</v>
      </c>
      <c r="B6777" s="111" t="s">
        <v>523</v>
      </c>
      <c r="C6777" s="112" t="s">
        <v>1667</v>
      </c>
      <c r="D6777" s="21">
        <f t="shared" si="210"/>
        <v>92596</v>
      </c>
      <c r="E6777" s="24">
        <f t="shared" si="211"/>
        <v>92596</v>
      </c>
      <c r="F6777" s="104">
        <v>8506</v>
      </c>
      <c r="G6777" s="104">
        <v>8506</v>
      </c>
      <c r="H6777" s="113">
        <v>8854</v>
      </c>
      <c r="I6777" s="113">
        <v>8854</v>
      </c>
      <c r="J6777" s="31">
        <v>16230</v>
      </c>
      <c r="K6777" s="32">
        <v>16230</v>
      </c>
      <c r="L6777" s="113">
        <v>17537</v>
      </c>
      <c r="M6777" s="113">
        <v>17537</v>
      </c>
      <c r="N6777" s="31">
        <v>6951</v>
      </c>
      <c r="O6777" s="32">
        <v>6951</v>
      </c>
      <c r="P6777" s="113">
        <v>2111</v>
      </c>
      <c r="Q6777" s="113">
        <v>2111</v>
      </c>
      <c r="R6777" s="31">
        <v>13689</v>
      </c>
      <c r="S6777" s="32">
        <v>13689</v>
      </c>
      <c r="T6777" s="113">
        <v>20525</v>
      </c>
      <c r="U6777" s="113">
        <v>20525</v>
      </c>
      <c r="V6777" s="31">
        <v>14423</v>
      </c>
      <c r="W6777" s="32">
        <v>14423</v>
      </c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1711</v>
      </c>
      <c r="B6778" s="111" t="s">
        <v>524</v>
      </c>
      <c r="C6778" s="112" t="s">
        <v>525</v>
      </c>
      <c r="D6778" s="21">
        <f t="shared" si="210"/>
        <v>24847241.280000001</v>
      </c>
      <c r="E6778" s="24">
        <f t="shared" si="211"/>
        <v>25472627.75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>
        <v>5602822.9500000002</v>
      </c>
      <c r="M6778" s="113">
        <v>5602822.9500000002</v>
      </c>
      <c r="N6778" s="31">
        <v>5602822.9299999997</v>
      </c>
      <c r="O6778" s="32">
        <v>5602822.9299999997</v>
      </c>
      <c r="P6778" s="113"/>
      <c r="Q6778" s="113"/>
      <c r="R6778" s="31"/>
      <c r="S6778" s="32"/>
      <c r="T6778" s="113">
        <v>0</v>
      </c>
      <c r="U6778" s="113">
        <v>10000</v>
      </c>
      <c r="V6778" s="31">
        <v>0</v>
      </c>
      <c r="W6778" s="32">
        <v>0</v>
      </c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1711</v>
      </c>
      <c r="B6779" s="111" t="s">
        <v>526</v>
      </c>
      <c r="C6779" s="112" t="s">
        <v>527</v>
      </c>
      <c r="D6779" s="21">
        <f t="shared" si="210"/>
        <v>794137.46</v>
      </c>
      <c r="E6779" s="24">
        <f t="shared" si="211"/>
        <v>0</v>
      </c>
      <c r="F6779" s="104"/>
      <c r="G6779" s="104"/>
      <c r="H6779" s="105"/>
      <c r="I6779" s="105"/>
      <c r="J6779" s="31">
        <v>1863501.8</v>
      </c>
      <c r="K6779" s="32">
        <v>2478888.27</v>
      </c>
      <c r="L6779" s="105">
        <v>0</v>
      </c>
      <c r="M6779" s="105">
        <v>0</v>
      </c>
      <c r="N6779" s="106">
        <v>615386.47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1711</v>
      </c>
      <c r="B6780" s="111" t="s">
        <v>528</v>
      </c>
      <c r="C6780" s="112" t="s">
        <v>529</v>
      </c>
      <c r="D6780" s="21">
        <f t="shared" si="210"/>
        <v>685949.9</v>
      </c>
      <c r="E6780" s="24">
        <f t="shared" si="211"/>
        <v>1506778</v>
      </c>
      <c r="F6780" s="104"/>
      <c r="G6780" s="104"/>
      <c r="H6780" s="113">
        <v>179617.08</v>
      </c>
      <c r="I6780" s="113">
        <v>1006778</v>
      </c>
      <c r="J6780" s="106">
        <v>178750.99</v>
      </c>
      <c r="K6780" s="107">
        <v>0</v>
      </c>
      <c r="L6780" s="113">
        <v>3280</v>
      </c>
      <c r="M6780" s="113">
        <v>500000</v>
      </c>
      <c r="N6780" s="31">
        <v>202288.95</v>
      </c>
      <c r="O6780" s="32">
        <v>0</v>
      </c>
      <c r="P6780" s="105">
        <v>52983.9</v>
      </c>
      <c r="Q6780" s="105">
        <v>0</v>
      </c>
      <c r="R6780" s="31">
        <v>60486.12</v>
      </c>
      <c r="S6780" s="32">
        <v>0</v>
      </c>
      <c r="T6780" s="113">
        <v>176317.25</v>
      </c>
      <c r="U6780" s="113">
        <v>0</v>
      </c>
      <c r="V6780" s="31">
        <v>10976.6</v>
      </c>
      <c r="W6780" s="32">
        <v>0</v>
      </c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1711</v>
      </c>
      <c r="B6781" s="111" t="s">
        <v>530</v>
      </c>
      <c r="C6781" s="112" t="s">
        <v>531</v>
      </c>
      <c r="D6781" s="21">
        <f t="shared" si="210"/>
        <v>2456850</v>
      </c>
      <c r="E6781" s="24">
        <f t="shared" si="211"/>
        <v>3192500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>
        <v>0</v>
      </c>
      <c r="M6781" s="113">
        <v>1000000</v>
      </c>
      <c r="N6781" s="31">
        <v>728875</v>
      </c>
      <c r="O6781" s="32">
        <v>1200000</v>
      </c>
      <c r="P6781" s="113">
        <v>0</v>
      </c>
      <c r="Q6781" s="113">
        <v>0</v>
      </c>
      <c r="R6781" s="31">
        <v>0</v>
      </c>
      <c r="S6781" s="32">
        <v>0</v>
      </c>
      <c r="T6781" s="113">
        <v>735475</v>
      </c>
      <c r="U6781" s="113">
        <v>0</v>
      </c>
      <c r="V6781" s="31">
        <v>0</v>
      </c>
      <c r="W6781" s="32">
        <v>0</v>
      </c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1711</v>
      </c>
      <c r="B6782" s="111" t="s">
        <v>532</v>
      </c>
      <c r="C6782" s="112" t="s">
        <v>533</v>
      </c>
      <c r="D6782" s="21">
        <f t="shared" si="210"/>
        <v>0</v>
      </c>
      <c r="E6782" s="24">
        <f t="shared" si="211"/>
        <v>0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1711</v>
      </c>
      <c r="B6783" s="111" t="s">
        <v>534</v>
      </c>
      <c r="C6783" s="112" t="s">
        <v>535</v>
      </c>
      <c r="D6783" s="21">
        <f t="shared" si="210"/>
        <v>0</v>
      </c>
      <c r="E6783" s="24">
        <f t="shared" si="21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1711</v>
      </c>
      <c r="B6784" s="111" t="s">
        <v>536</v>
      </c>
      <c r="C6784" s="112" t="s">
        <v>537</v>
      </c>
      <c r="D6784" s="21">
        <f t="shared" si="210"/>
        <v>0</v>
      </c>
      <c r="E6784" s="24">
        <f t="shared" si="21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1711</v>
      </c>
      <c r="B6785" s="111" t="s">
        <v>538</v>
      </c>
      <c r="C6785" s="112" t="s">
        <v>1668</v>
      </c>
      <c r="D6785" s="21">
        <f t="shared" si="210"/>
        <v>3640</v>
      </c>
      <c r="E6785" s="24">
        <f t="shared" si="211"/>
        <v>3640</v>
      </c>
      <c r="F6785" s="104">
        <v>0</v>
      </c>
      <c r="G6785" s="104">
        <v>260</v>
      </c>
      <c r="H6785" s="113">
        <v>0</v>
      </c>
      <c r="I6785" s="113">
        <v>0</v>
      </c>
      <c r="J6785" s="31">
        <v>0</v>
      </c>
      <c r="K6785" s="32">
        <v>0</v>
      </c>
      <c r="L6785" s="113">
        <v>0</v>
      </c>
      <c r="M6785" s="113">
        <v>0</v>
      </c>
      <c r="N6785" s="31">
        <v>260</v>
      </c>
      <c r="O6785" s="32">
        <v>1300</v>
      </c>
      <c r="P6785" s="113">
        <v>0</v>
      </c>
      <c r="Q6785" s="113">
        <v>1820</v>
      </c>
      <c r="R6785" s="31">
        <v>0</v>
      </c>
      <c r="S6785" s="32">
        <v>260</v>
      </c>
      <c r="T6785" s="113">
        <v>0</v>
      </c>
      <c r="U6785" s="113">
        <v>0</v>
      </c>
      <c r="V6785" s="31">
        <v>3380</v>
      </c>
      <c r="W6785" s="32">
        <v>0</v>
      </c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1711</v>
      </c>
      <c r="B6786" s="111" t="s">
        <v>539</v>
      </c>
      <c r="C6786" s="112" t="s">
        <v>540</v>
      </c>
      <c r="D6786" s="21">
        <f t="shared" si="210"/>
        <v>9800</v>
      </c>
      <c r="E6786" s="24">
        <f t="shared" si="211"/>
        <v>9800</v>
      </c>
      <c r="F6786" s="104">
        <v>0</v>
      </c>
      <c r="G6786" s="104">
        <v>700</v>
      </c>
      <c r="H6786" s="105">
        <v>0</v>
      </c>
      <c r="I6786" s="105">
        <v>0</v>
      </c>
      <c r="J6786" s="31">
        <v>0</v>
      </c>
      <c r="K6786" s="32">
        <v>0</v>
      </c>
      <c r="L6786" s="105">
        <v>0</v>
      </c>
      <c r="M6786" s="105">
        <v>0</v>
      </c>
      <c r="N6786" s="106">
        <v>700</v>
      </c>
      <c r="O6786" s="107">
        <v>3500</v>
      </c>
      <c r="P6786" s="113">
        <v>0</v>
      </c>
      <c r="Q6786" s="113">
        <v>4900</v>
      </c>
      <c r="R6786" s="106">
        <v>0</v>
      </c>
      <c r="S6786" s="107">
        <v>700</v>
      </c>
      <c r="T6786" s="105">
        <v>0</v>
      </c>
      <c r="U6786" s="105">
        <v>0</v>
      </c>
      <c r="V6786" s="106">
        <v>9100</v>
      </c>
      <c r="W6786" s="107">
        <v>0</v>
      </c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1711</v>
      </c>
      <c r="B6787" s="111" t="s">
        <v>541</v>
      </c>
      <c r="C6787" s="112" t="s">
        <v>542</v>
      </c>
      <c r="D6787" s="21">
        <f t="shared" ref="D6787:D6850" si="212">F6787+H6787+J6788+L6787+N6787+P6787+R6787+T6787+V6787+X6787+Z6787+AB6787</f>
        <v>5768</v>
      </c>
      <c r="E6787" s="24">
        <f t="shared" ref="E6787:E6850" si="213">G6787+I6787+K6788+M6787+O6787+Q6787+S6787+U6787+W6787+Y6787+AA6787+AC6787</f>
        <v>5768</v>
      </c>
      <c r="F6787" s="104">
        <v>0</v>
      </c>
      <c r="G6787" s="104">
        <v>412</v>
      </c>
      <c r="H6787" s="113">
        <v>0</v>
      </c>
      <c r="I6787" s="113">
        <v>0</v>
      </c>
      <c r="J6787" s="106">
        <v>0</v>
      </c>
      <c r="K6787" s="107">
        <v>0</v>
      </c>
      <c r="L6787" s="113">
        <v>0</v>
      </c>
      <c r="M6787" s="113">
        <v>0</v>
      </c>
      <c r="N6787" s="31">
        <v>412</v>
      </c>
      <c r="O6787" s="32">
        <v>2060</v>
      </c>
      <c r="P6787" s="105">
        <v>0</v>
      </c>
      <c r="Q6787" s="105">
        <v>2884</v>
      </c>
      <c r="R6787" s="31">
        <v>0</v>
      </c>
      <c r="S6787" s="32">
        <v>412</v>
      </c>
      <c r="T6787" s="113">
        <v>0</v>
      </c>
      <c r="U6787" s="113">
        <v>0</v>
      </c>
      <c r="V6787" s="31">
        <v>5356</v>
      </c>
      <c r="W6787" s="32">
        <v>0</v>
      </c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1711</v>
      </c>
      <c r="B6788" s="111" t="s">
        <v>543</v>
      </c>
      <c r="C6788" s="112" t="s">
        <v>544</v>
      </c>
      <c r="D6788" s="21">
        <f t="shared" si="212"/>
        <v>0</v>
      </c>
      <c r="E6788" s="24">
        <f t="shared" si="213"/>
        <v>0</v>
      </c>
      <c r="F6788" s="104"/>
      <c r="G6788" s="104"/>
      <c r="H6788" s="105"/>
      <c r="I6788" s="105"/>
      <c r="J6788" s="31"/>
      <c r="K6788" s="32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1711</v>
      </c>
      <c r="B6789" s="111" t="s">
        <v>545</v>
      </c>
      <c r="C6789" s="112" t="s">
        <v>546</v>
      </c>
      <c r="D6789" s="21">
        <f t="shared" si="212"/>
        <v>0</v>
      </c>
      <c r="E6789" s="24">
        <f t="shared" si="213"/>
        <v>0</v>
      </c>
      <c r="F6789" s="104"/>
      <c r="G6789" s="104"/>
      <c r="H6789" s="113"/>
      <c r="I6789" s="113"/>
      <c r="J6789" s="106"/>
      <c r="K6789" s="107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1711</v>
      </c>
      <c r="B6790" s="111" t="s">
        <v>547</v>
      </c>
      <c r="C6790" s="112" t="s">
        <v>548</v>
      </c>
      <c r="D6790" s="21">
        <f t="shared" si="212"/>
        <v>0</v>
      </c>
      <c r="E6790" s="24">
        <f t="shared" si="213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1711</v>
      </c>
      <c r="B6791" s="111" t="s">
        <v>549</v>
      </c>
      <c r="C6791" s="112" t="s">
        <v>550</v>
      </c>
      <c r="D6791" s="21">
        <f t="shared" si="212"/>
        <v>0</v>
      </c>
      <c r="E6791" s="24">
        <f t="shared" si="213"/>
        <v>126970</v>
      </c>
      <c r="F6791" s="104"/>
      <c r="G6791" s="104"/>
      <c r="H6791" s="105">
        <v>0</v>
      </c>
      <c r="I6791" s="105">
        <v>99495</v>
      </c>
      <c r="J6791" s="31">
        <v>0</v>
      </c>
      <c r="K6791" s="32">
        <v>0</v>
      </c>
      <c r="L6791" s="105">
        <v>0</v>
      </c>
      <c r="M6791" s="105">
        <v>0</v>
      </c>
      <c r="N6791" s="106">
        <v>0</v>
      </c>
      <c r="O6791" s="107">
        <v>0</v>
      </c>
      <c r="P6791" s="113">
        <v>0</v>
      </c>
      <c r="Q6791" s="113">
        <v>27475</v>
      </c>
      <c r="R6791" s="106">
        <v>0</v>
      </c>
      <c r="S6791" s="107">
        <v>0</v>
      </c>
      <c r="T6791" s="105">
        <v>0</v>
      </c>
      <c r="U6791" s="105">
        <v>0</v>
      </c>
      <c r="V6791" s="106">
        <v>0</v>
      </c>
      <c r="W6791" s="107">
        <v>0</v>
      </c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1711</v>
      </c>
      <c r="B6792" s="111" t="s">
        <v>551</v>
      </c>
      <c r="C6792" s="112" t="s">
        <v>552</v>
      </c>
      <c r="D6792" s="21">
        <f t="shared" si="212"/>
        <v>0</v>
      </c>
      <c r="E6792" s="24">
        <f t="shared" si="213"/>
        <v>0</v>
      </c>
      <c r="F6792" s="104"/>
      <c r="G6792" s="104"/>
      <c r="H6792" s="113"/>
      <c r="I6792" s="113"/>
      <c r="J6792" s="106"/>
      <c r="K6792" s="107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1711</v>
      </c>
      <c r="B6793" s="111" t="s">
        <v>553</v>
      </c>
      <c r="C6793" s="112" t="s">
        <v>554</v>
      </c>
      <c r="D6793" s="21">
        <f t="shared" si="212"/>
        <v>0</v>
      </c>
      <c r="E6793" s="24">
        <f t="shared" si="213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1711</v>
      </c>
      <c r="B6794" s="111" t="s">
        <v>555</v>
      </c>
      <c r="C6794" s="112" t="s">
        <v>556</v>
      </c>
      <c r="D6794" s="21">
        <f t="shared" si="212"/>
        <v>0</v>
      </c>
      <c r="E6794" s="24">
        <f t="shared" si="213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1711</v>
      </c>
      <c r="B6795" s="111" t="s">
        <v>557</v>
      </c>
      <c r="C6795" s="112" t="s">
        <v>558</v>
      </c>
      <c r="D6795" s="21">
        <f t="shared" si="212"/>
        <v>0</v>
      </c>
      <c r="E6795" s="24">
        <f t="shared" si="213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1711</v>
      </c>
      <c r="B6796" s="111" t="s">
        <v>559</v>
      </c>
      <c r="C6796" s="112" t="s">
        <v>560</v>
      </c>
      <c r="D6796" s="21">
        <f t="shared" si="212"/>
        <v>0</v>
      </c>
      <c r="E6796" s="24">
        <f t="shared" si="213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1711</v>
      </c>
      <c r="B6797" s="111" t="s">
        <v>561</v>
      </c>
      <c r="C6797" s="112" t="s">
        <v>562</v>
      </c>
      <c r="D6797" s="21">
        <f t="shared" si="212"/>
        <v>0</v>
      </c>
      <c r="E6797" s="24">
        <f t="shared" si="213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1711</v>
      </c>
      <c r="B6798" s="111" t="s">
        <v>563</v>
      </c>
      <c r="C6798" s="112" t="s">
        <v>564</v>
      </c>
      <c r="D6798" s="21">
        <f t="shared" si="212"/>
        <v>0</v>
      </c>
      <c r="E6798" s="24">
        <f t="shared" si="213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1711</v>
      </c>
      <c r="B6799" s="111" t="s">
        <v>565</v>
      </c>
      <c r="C6799" s="112" t="s">
        <v>566</v>
      </c>
      <c r="D6799" s="21">
        <f t="shared" si="212"/>
        <v>0</v>
      </c>
      <c r="E6799" s="24">
        <f t="shared" si="213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1711</v>
      </c>
      <c r="B6800" s="111" t="s">
        <v>567</v>
      </c>
      <c r="C6800" s="112" t="s">
        <v>568</v>
      </c>
      <c r="D6800" s="21">
        <f t="shared" si="212"/>
        <v>0</v>
      </c>
      <c r="E6800" s="24">
        <f t="shared" si="213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1711</v>
      </c>
      <c r="B6801" s="111" t="s">
        <v>569</v>
      </c>
      <c r="C6801" s="112" t="s">
        <v>570</v>
      </c>
      <c r="D6801" s="21">
        <f t="shared" si="212"/>
        <v>117860</v>
      </c>
      <c r="E6801" s="24">
        <f t="shared" si="213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>
        <v>0</v>
      </c>
      <c r="K6801" s="32">
        <v>0</v>
      </c>
      <c r="L6801" s="113">
        <v>0</v>
      </c>
      <c r="M6801" s="113">
        <v>0</v>
      </c>
      <c r="N6801" s="31">
        <v>0</v>
      </c>
      <c r="O6801" s="32">
        <v>0</v>
      </c>
      <c r="P6801" s="113">
        <v>0</v>
      </c>
      <c r="Q6801" s="113">
        <v>0</v>
      </c>
      <c r="R6801" s="31">
        <v>117860</v>
      </c>
      <c r="S6801" s="32">
        <v>0</v>
      </c>
      <c r="T6801" s="113">
        <v>0</v>
      </c>
      <c r="U6801" s="113">
        <v>0</v>
      </c>
      <c r="V6801" s="31">
        <v>0</v>
      </c>
      <c r="W6801" s="32">
        <v>0</v>
      </c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1711</v>
      </c>
      <c r="B6802" s="111" t="s">
        <v>571</v>
      </c>
      <c r="C6802" s="112" t="s">
        <v>572</v>
      </c>
      <c r="D6802" s="21">
        <f t="shared" si="212"/>
        <v>0</v>
      </c>
      <c r="E6802" s="24">
        <f t="shared" si="213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1711</v>
      </c>
      <c r="B6803" s="111" t="s">
        <v>573</v>
      </c>
      <c r="C6803" s="112" t="s">
        <v>574</v>
      </c>
      <c r="D6803" s="21">
        <f t="shared" si="212"/>
        <v>0</v>
      </c>
      <c r="E6803" s="24">
        <f t="shared" si="213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1711</v>
      </c>
      <c r="B6804" s="111" t="s">
        <v>575</v>
      </c>
      <c r="C6804" s="112" t="s">
        <v>576</v>
      </c>
      <c r="D6804" s="21">
        <f t="shared" si="212"/>
        <v>0</v>
      </c>
      <c r="E6804" s="24">
        <f t="shared" si="213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1711</v>
      </c>
      <c r="B6805" s="111" t="s">
        <v>577</v>
      </c>
      <c r="C6805" s="112" t="s">
        <v>1587</v>
      </c>
      <c r="D6805" s="21">
        <f t="shared" si="212"/>
        <v>0</v>
      </c>
      <c r="E6805" s="24">
        <f t="shared" si="213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1711</v>
      </c>
      <c r="B6806" s="111" t="s">
        <v>578</v>
      </c>
      <c r="C6806" s="112" t="s">
        <v>579</v>
      </c>
      <c r="D6806" s="21">
        <f t="shared" si="212"/>
        <v>0</v>
      </c>
      <c r="E6806" s="24">
        <f t="shared" si="213"/>
        <v>182033.19</v>
      </c>
      <c r="F6806" s="104">
        <v>0</v>
      </c>
      <c r="G6806" s="104">
        <v>0</v>
      </c>
      <c r="H6806" s="105">
        <v>0</v>
      </c>
      <c r="I6806" s="105">
        <v>0</v>
      </c>
      <c r="J6806" s="31">
        <v>0</v>
      </c>
      <c r="K6806" s="32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>
        <v>0</v>
      </c>
      <c r="S6806" s="107">
        <v>0</v>
      </c>
      <c r="T6806" s="105">
        <v>0</v>
      </c>
      <c r="U6806" s="105">
        <v>0</v>
      </c>
      <c r="V6806" s="106">
        <v>0</v>
      </c>
      <c r="W6806" s="107">
        <v>0</v>
      </c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1711</v>
      </c>
      <c r="B6807" s="111" t="s">
        <v>580</v>
      </c>
      <c r="C6807" s="112" t="s">
        <v>581</v>
      </c>
      <c r="D6807" s="21">
        <f t="shared" si="212"/>
        <v>86657.87999999999</v>
      </c>
      <c r="E6807" s="24">
        <f t="shared" si="213"/>
        <v>963491.17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106">
        <v>0</v>
      </c>
      <c r="K6807" s="107">
        <v>182033.19</v>
      </c>
      <c r="L6807" s="113">
        <v>18615.87</v>
      </c>
      <c r="M6807" s="113">
        <v>16610.5</v>
      </c>
      <c r="N6807" s="31">
        <v>0</v>
      </c>
      <c r="O6807" s="32">
        <v>0</v>
      </c>
      <c r="P6807" s="105">
        <v>17991.73</v>
      </c>
      <c r="Q6807" s="105">
        <v>0</v>
      </c>
      <c r="R6807" s="31">
        <v>0</v>
      </c>
      <c r="S6807" s="32">
        <v>0</v>
      </c>
      <c r="T6807" s="113">
        <v>0</v>
      </c>
      <c r="U6807" s="113">
        <v>0</v>
      </c>
      <c r="V6807" s="31">
        <v>0</v>
      </c>
      <c r="W6807" s="32">
        <v>0.01</v>
      </c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1711</v>
      </c>
      <c r="B6808" s="111" t="s">
        <v>582</v>
      </c>
      <c r="C6808" s="112" t="s">
        <v>1588</v>
      </c>
      <c r="D6808" s="21">
        <f t="shared" si="212"/>
        <v>109778.59999999999</v>
      </c>
      <c r="E6808" s="24">
        <f t="shared" si="213"/>
        <v>635386.55000000005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>
        <v>40714.28</v>
      </c>
      <c r="K6808" s="32">
        <v>58674.99</v>
      </c>
      <c r="L6808" s="113">
        <v>4965.49</v>
      </c>
      <c r="M6808" s="113">
        <v>0</v>
      </c>
      <c r="N6808" s="31">
        <v>92</v>
      </c>
      <c r="O6808" s="32">
        <v>0</v>
      </c>
      <c r="P6808" s="113">
        <v>14.5</v>
      </c>
      <c r="Q6808" s="113">
        <v>0</v>
      </c>
      <c r="R6808" s="31">
        <v>27847.97</v>
      </c>
      <c r="S6808" s="32">
        <v>0</v>
      </c>
      <c r="T6808" s="113">
        <v>16858.64</v>
      </c>
      <c r="U6808" s="113">
        <v>1896</v>
      </c>
      <c r="V6808" s="31">
        <v>0</v>
      </c>
      <c r="W6808" s="32">
        <v>0</v>
      </c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1711</v>
      </c>
      <c r="B6809" s="111" t="s">
        <v>583</v>
      </c>
      <c r="C6809" s="112" t="s">
        <v>584</v>
      </c>
      <c r="D6809" s="21">
        <f t="shared" si="212"/>
        <v>0</v>
      </c>
      <c r="E6809" s="24">
        <f t="shared" si="213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>
        <v>0</v>
      </c>
      <c r="S6809" s="32">
        <v>0</v>
      </c>
      <c r="T6809" s="113">
        <v>0</v>
      </c>
      <c r="U6809" s="113">
        <v>0</v>
      </c>
      <c r="V6809" s="31">
        <v>0</v>
      </c>
      <c r="W6809" s="32">
        <v>0</v>
      </c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1711</v>
      </c>
      <c r="B6810" s="111" t="s">
        <v>585</v>
      </c>
      <c r="C6810" s="112" t="s">
        <v>586</v>
      </c>
      <c r="D6810" s="21">
        <f t="shared" si="212"/>
        <v>0</v>
      </c>
      <c r="E6810" s="24">
        <f t="shared" si="213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1711</v>
      </c>
      <c r="B6811" s="111" t="s">
        <v>587</v>
      </c>
      <c r="C6811" s="112" t="s">
        <v>588</v>
      </c>
      <c r="D6811" s="21">
        <f t="shared" si="212"/>
        <v>0</v>
      </c>
      <c r="E6811" s="24">
        <f t="shared" si="213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1711</v>
      </c>
      <c r="B6812" s="111" t="s">
        <v>589</v>
      </c>
      <c r="C6812" s="112" t="s">
        <v>590</v>
      </c>
      <c r="D6812" s="21">
        <f t="shared" si="212"/>
        <v>0</v>
      </c>
      <c r="E6812" s="24">
        <f t="shared" si="213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1711</v>
      </c>
      <c r="B6813" s="111" t="s">
        <v>591</v>
      </c>
      <c r="C6813" s="112" t="s">
        <v>592</v>
      </c>
      <c r="D6813" s="21">
        <f t="shared" si="212"/>
        <v>0</v>
      </c>
      <c r="E6813" s="24">
        <f t="shared" si="213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1711</v>
      </c>
      <c r="B6814" s="111" t="s">
        <v>593</v>
      </c>
      <c r="C6814" s="112" t="s">
        <v>1589</v>
      </c>
      <c r="D6814" s="21">
        <f t="shared" si="212"/>
        <v>0</v>
      </c>
      <c r="E6814" s="24">
        <f t="shared" si="213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1711</v>
      </c>
      <c r="B6815" s="111" t="s">
        <v>594</v>
      </c>
      <c r="C6815" s="112" t="s">
        <v>595</v>
      </c>
      <c r="D6815" s="21">
        <f t="shared" si="212"/>
        <v>0</v>
      </c>
      <c r="E6815" s="24">
        <f t="shared" si="213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1711</v>
      </c>
      <c r="B6816" s="111" t="s">
        <v>596</v>
      </c>
      <c r="C6816" s="112" t="s">
        <v>597</v>
      </c>
      <c r="D6816" s="21">
        <f t="shared" si="212"/>
        <v>0</v>
      </c>
      <c r="E6816" s="24">
        <f t="shared" si="213"/>
        <v>0</v>
      </c>
      <c r="F6816" s="104"/>
      <c r="G6816" s="104"/>
      <c r="H6816" s="105"/>
      <c r="I6816" s="105"/>
      <c r="J6816" s="31"/>
      <c r="K6816" s="32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1711</v>
      </c>
      <c r="B6817" s="111" t="s">
        <v>598</v>
      </c>
      <c r="C6817" s="112" t="s">
        <v>599</v>
      </c>
      <c r="D6817" s="21">
        <f t="shared" si="212"/>
        <v>0</v>
      </c>
      <c r="E6817" s="24">
        <f t="shared" si="213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1711</v>
      </c>
      <c r="B6818" s="111" t="s">
        <v>600</v>
      </c>
      <c r="C6818" s="112" t="s">
        <v>601</v>
      </c>
      <c r="D6818" s="21">
        <f t="shared" si="212"/>
        <v>0</v>
      </c>
      <c r="E6818" s="24">
        <f t="shared" si="213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1711</v>
      </c>
      <c r="B6819" s="111" t="s">
        <v>602</v>
      </c>
      <c r="C6819" s="112" t="s">
        <v>1669</v>
      </c>
      <c r="D6819" s="21">
        <f t="shared" si="212"/>
        <v>0</v>
      </c>
      <c r="E6819" s="24">
        <f t="shared" si="213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1711</v>
      </c>
      <c r="B6820" s="111" t="s">
        <v>1590</v>
      </c>
      <c r="C6820" s="112" t="s">
        <v>1591</v>
      </c>
      <c r="D6820" s="21">
        <f t="shared" si="212"/>
        <v>0</v>
      </c>
      <c r="E6820" s="24">
        <f t="shared" si="213"/>
        <v>0</v>
      </c>
      <c r="F6820" s="104"/>
      <c r="G6820" s="104"/>
      <c r="H6820" s="113"/>
      <c r="I6820" s="113"/>
      <c r="J6820" s="106"/>
      <c r="K6820" s="107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1711</v>
      </c>
      <c r="B6821" s="111" t="s">
        <v>603</v>
      </c>
      <c r="C6821" s="112" t="s">
        <v>604</v>
      </c>
      <c r="D6821" s="21">
        <f t="shared" si="212"/>
        <v>0</v>
      </c>
      <c r="E6821" s="24">
        <f t="shared" si="213"/>
        <v>0</v>
      </c>
      <c r="F6821" s="104"/>
      <c r="G6821" s="104"/>
      <c r="H6821" s="105"/>
      <c r="I6821" s="105"/>
      <c r="J6821" s="31"/>
      <c r="K6821" s="32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1711</v>
      </c>
      <c r="B6822" s="111" t="s">
        <v>605</v>
      </c>
      <c r="C6822" s="112" t="s">
        <v>606</v>
      </c>
      <c r="D6822" s="21">
        <f t="shared" si="212"/>
        <v>0</v>
      </c>
      <c r="E6822" s="24">
        <f t="shared" si="213"/>
        <v>0</v>
      </c>
      <c r="F6822" s="104"/>
      <c r="G6822" s="104"/>
      <c r="H6822" s="113"/>
      <c r="I6822" s="113"/>
      <c r="J6822" s="106"/>
      <c r="K6822" s="107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1711</v>
      </c>
      <c r="B6823" s="111" t="s">
        <v>607</v>
      </c>
      <c r="C6823" s="112" t="s">
        <v>608</v>
      </c>
      <c r="D6823" s="21">
        <f t="shared" si="212"/>
        <v>0</v>
      </c>
      <c r="E6823" s="24">
        <f t="shared" si="21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1711</v>
      </c>
      <c r="B6824" s="111" t="s">
        <v>609</v>
      </c>
      <c r="C6824" s="112" t="s">
        <v>610</v>
      </c>
      <c r="D6824" s="21">
        <f t="shared" si="212"/>
        <v>0</v>
      </c>
      <c r="E6824" s="24">
        <f t="shared" si="21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1711</v>
      </c>
      <c r="B6825" s="111" t="s">
        <v>611</v>
      </c>
      <c r="C6825" s="112" t="s">
        <v>612</v>
      </c>
      <c r="D6825" s="21">
        <f t="shared" si="212"/>
        <v>0</v>
      </c>
      <c r="E6825" s="24">
        <f t="shared" si="21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1711</v>
      </c>
      <c r="B6826" s="111" t="s">
        <v>613</v>
      </c>
      <c r="C6826" s="112" t="s">
        <v>614</v>
      </c>
      <c r="D6826" s="21">
        <f t="shared" si="212"/>
        <v>0</v>
      </c>
      <c r="E6826" s="24">
        <f t="shared" si="21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1711</v>
      </c>
      <c r="B6827" s="111" t="s">
        <v>615</v>
      </c>
      <c r="C6827" s="112" t="s">
        <v>616</v>
      </c>
      <c r="D6827" s="21">
        <f t="shared" si="212"/>
        <v>0</v>
      </c>
      <c r="E6827" s="24">
        <f t="shared" si="21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1711</v>
      </c>
      <c r="B6828" s="111" t="s">
        <v>617</v>
      </c>
      <c r="C6828" s="112" t="s">
        <v>618</v>
      </c>
      <c r="D6828" s="21">
        <f t="shared" si="212"/>
        <v>0</v>
      </c>
      <c r="E6828" s="24">
        <f t="shared" si="213"/>
        <v>0</v>
      </c>
      <c r="F6828" s="104"/>
      <c r="G6828" s="104"/>
      <c r="H6828" s="105"/>
      <c r="I6828" s="105"/>
      <c r="J6828" s="31"/>
      <c r="K6828" s="32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1711</v>
      </c>
      <c r="B6829" s="111" t="s">
        <v>619</v>
      </c>
      <c r="C6829" s="112" t="s">
        <v>620</v>
      </c>
      <c r="D6829" s="21">
        <f t="shared" si="212"/>
        <v>300</v>
      </c>
      <c r="E6829" s="24">
        <f t="shared" si="213"/>
        <v>30200</v>
      </c>
      <c r="F6829" s="104"/>
      <c r="G6829" s="104"/>
      <c r="H6829" s="105"/>
      <c r="I6829" s="105"/>
      <c r="J6829" s="106"/>
      <c r="K6829" s="107"/>
      <c r="L6829" s="105">
        <v>300</v>
      </c>
      <c r="M6829" s="105">
        <v>300</v>
      </c>
      <c r="N6829" s="106"/>
      <c r="O6829" s="107"/>
      <c r="P6829" s="105"/>
      <c r="Q6829" s="105"/>
      <c r="R6829" s="106"/>
      <c r="S6829" s="107"/>
      <c r="T6829" s="105">
        <v>0</v>
      </c>
      <c r="U6829" s="105">
        <v>1600</v>
      </c>
      <c r="V6829" s="106">
        <v>0</v>
      </c>
      <c r="W6829" s="107">
        <v>0</v>
      </c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1711</v>
      </c>
      <c r="B6830" s="111" t="s">
        <v>621</v>
      </c>
      <c r="C6830" s="112" t="s">
        <v>622</v>
      </c>
      <c r="D6830" s="21">
        <f t="shared" si="212"/>
        <v>0</v>
      </c>
      <c r="E6830" s="24">
        <f t="shared" si="213"/>
        <v>148100</v>
      </c>
      <c r="F6830" s="104">
        <v>0</v>
      </c>
      <c r="G6830" s="104">
        <v>25600</v>
      </c>
      <c r="H6830" s="105">
        <v>0</v>
      </c>
      <c r="I6830" s="105">
        <v>25600</v>
      </c>
      <c r="J6830" s="106">
        <v>0</v>
      </c>
      <c r="K6830" s="107">
        <v>28300</v>
      </c>
      <c r="L6830" s="105">
        <v>0</v>
      </c>
      <c r="M6830" s="105">
        <v>23950</v>
      </c>
      <c r="N6830" s="106">
        <v>0</v>
      </c>
      <c r="O6830" s="107">
        <v>13050</v>
      </c>
      <c r="P6830" s="105">
        <v>0</v>
      </c>
      <c r="Q6830" s="105">
        <v>11500</v>
      </c>
      <c r="R6830" s="106">
        <v>0</v>
      </c>
      <c r="S6830" s="107">
        <v>20850</v>
      </c>
      <c r="T6830" s="105">
        <v>0</v>
      </c>
      <c r="U6830" s="105">
        <v>13700</v>
      </c>
      <c r="V6830" s="106">
        <v>0</v>
      </c>
      <c r="W6830" s="107">
        <v>13850</v>
      </c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1711</v>
      </c>
      <c r="B6831" s="111" t="s">
        <v>623</v>
      </c>
      <c r="C6831" s="112" t="s">
        <v>624</v>
      </c>
      <c r="D6831" s="21">
        <f t="shared" si="212"/>
        <v>0</v>
      </c>
      <c r="E6831" s="24">
        <f t="shared" si="21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1711</v>
      </c>
      <c r="B6832" s="111" t="s">
        <v>625</v>
      </c>
      <c r="C6832" s="112" t="s">
        <v>626</v>
      </c>
      <c r="D6832" s="21">
        <f t="shared" si="212"/>
        <v>0</v>
      </c>
      <c r="E6832" s="24">
        <f t="shared" si="213"/>
        <v>5053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1711</v>
      </c>
      <c r="B6833" s="111" t="s">
        <v>627</v>
      </c>
      <c r="C6833" s="112" t="s">
        <v>628</v>
      </c>
      <c r="D6833" s="21">
        <f t="shared" si="212"/>
        <v>2484</v>
      </c>
      <c r="E6833" s="24">
        <f t="shared" si="213"/>
        <v>180871</v>
      </c>
      <c r="F6833" s="104"/>
      <c r="G6833" s="104"/>
      <c r="H6833" s="105">
        <v>0</v>
      </c>
      <c r="I6833" s="105">
        <v>4224</v>
      </c>
      <c r="J6833" s="106">
        <v>0</v>
      </c>
      <c r="K6833" s="107">
        <v>5053</v>
      </c>
      <c r="L6833" s="105">
        <v>0</v>
      </c>
      <c r="M6833" s="105">
        <v>0</v>
      </c>
      <c r="N6833" s="106">
        <v>0</v>
      </c>
      <c r="O6833" s="107">
        <v>4710</v>
      </c>
      <c r="P6833" s="105">
        <v>0</v>
      </c>
      <c r="Q6833" s="105">
        <v>0</v>
      </c>
      <c r="R6833" s="106">
        <v>0</v>
      </c>
      <c r="S6833" s="107">
        <v>4180</v>
      </c>
      <c r="T6833" s="105">
        <v>2484</v>
      </c>
      <c r="U6833" s="105">
        <v>0</v>
      </c>
      <c r="V6833" s="106">
        <v>0</v>
      </c>
      <c r="W6833" s="107">
        <v>0</v>
      </c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1711</v>
      </c>
      <c r="B6834" s="111" t="s">
        <v>629</v>
      </c>
      <c r="C6834" s="112" t="s">
        <v>630</v>
      </c>
      <c r="D6834" s="21">
        <f t="shared" si="212"/>
        <v>10751</v>
      </c>
      <c r="E6834" s="24">
        <f t="shared" si="213"/>
        <v>1001965</v>
      </c>
      <c r="F6834" s="104">
        <v>1670</v>
      </c>
      <c r="G6834" s="104">
        <v>114935</v>
      </c>
      <c r="H6834" s="113">
        <v>0</v>
      </c>
      <c r="I6834" s="113">
        <v>129019</v>
      </c>
      <c r="J6834" s="106">
        <v>0</v>
      </c>
      <c r="K6834" s="107">
        <v>167757</v>
      </c>
      <c r="L6834" s="113">
        <v>7965</v>
      </c>
      <c r="M6834" s="113">
        <v>104876</v>
      </c>
      <c r="N6834" s="31">
        <v>0</v>
      </c>
      <c r="O6834" s="32">
        <v>100153</v>
      </c>
      <c r="P6834" s="105">
        <v>253</v>
      </c>
      <c r="Q6834" s="105">
        <v>147044</v>
      </c>
      <c r="R6834" s="31">
        <v>0</v>
      </c>
      <c r="S6834" s="32">
        <v>99376</v>
      </c>
      <c r="T6834" s="113">
        <v>0</v>
      </c>
      <c r="U6834" s="113">
        <v>94451</v>
      </c>
      <c r="V6834" s="31">
        <v>863</v>
      </c>
      <c r="W6834" s="32">
        <v>121278</v>
      </c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1711</v>
      </c>
      <c r="B6835" s="111" t="s">
        <v>631</v>
      </c>
      <c r="C6835" s="112" t="s">
        <v>632</v>
      </c>
      <c r="D6835" s="21">
        <f t="shared" si="212"/>
        <v>1950</v>
      </c>
      <c r="E6835" s="24">
        <f t="shared" si="213"/>
        <v>501160</v>
      </c>
      <c r="F6835" s="104">
        <v>0</v>
      </c>
      <c r="G6835" s="104">
        <v>62919</v>
      </c>
      <c r="H6835" s="113">
        <v>0</v>
      </c>
      <c r="I6835" s="113">
        <v>72869</v>
      </c>
      <c r="J6835" s="31">
        <v>0</v>
      </c>
      <c r="K6835" s="32">
        <v>90833</v>
      </c>
      <c r="L6835" s="113">
        <v>0</v>
      </c>
      <c r="M6835" s="113">
        <v>84053</v>
      </c>
      <c r="N6835" s="31">
        <v>0</v>
      </c>
      <c r="O6835" s="32">
        <v>30671</v>
      </c>
      <c r="P6835" s="113">
        <v>1950</v>
      </c>
      <c r="Q6835" s="113">
        <v>54927</v>
      </c>
      <c r="R6835" s="31">
        <v>0</v>
      </c>
      <c r="S6835" s="32">
        <v>46410</v>
      </c>
      <c r="T6835" s="113">
        <v>0</v>
      </c>
      <c r="U6835" s="113">
        <v>83541</v>
      </c>
      <c r="V6835" s="31">
        <v>0</v>
      </c>
      <c r="W6835" s="32">
        <v>65770</v>
      </c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1711</v>
      </c>
      <c r="B6836" s="111" t="s">
        <v>633</v>
      </c>
      <c r="C6836" s="112" t="s">
        <v>1592</v>
      </c>
      <c r="D6836" s="21">
        <f t="shared" si="212"/>
        <v>0</v>
      </c>
      <c r="E6836" s="24">
        <f t="shared" si="21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1711</v>
      </c>
      <c r="B6837" s="111" t="s">
        <v>634</v>
      </c>
      <c r="C6837" s="112" t="s">
        <v>1593</v>
      </c>
      <c r="D6837" s="21">
        <f t="shared" si="212"/>
        <v>0</v>
      </c>
      <c r="E6837" s="24">
        <f t="shared" si="213"/>
        <v>0</v>
      </c>
      <c r="F6837" s="104"/>
      <c r="G6837" s="104"/>
      <c r="H6837" s="105"/>
      <c r="I6837" s="105"/>
      <c r="J6837" s="31"/>
      <c r="K6837" s="32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1711</v>
      </c>
      <c r="B6838" s="111" t="s">
        <v>635</v>
      </c>
      <c r="C6838" s="112" t="s">
        <v>636</v>
      </c>
      <c r="D6838" s="21">
        <f t="shared" si="212"/>
        <v>0</v>
      </c>
      <c r="E6838" s="24">
        <f t="shared" si="21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1711</v>
      </c>
      <c r="B6839" s="111" t="s">
        <v>637</v>
      </c>
      <c r="C6839" s="112" t="s">
        <v>638</v>
      </c>
      <c r="D6839" s="21">
        <f t="shared" si="212"/>
        <v>2752</v>
      </c>
      <c r="E6839" s="24">
        <f t="shared" si="213"/>
        <v>271724</v>
      </c>
      <c r="F6839" s="104"/>
      <c r="G6839" s="104"/>
      <c r="H6839" s="113"/>
      <c r="I6839" s="113"/>
      <c r="J6839" s="106"/>
      <c r="K6839" s="107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1711</v>
      </c>
      <c r="B6840" s="111" t="s">
        <v>639</v>
      </c>
      <c r="C6840" s="112" t="s">
        <v>640</v>
      </c>
      <c r="D6840" s="21">
        <f t="shared" si="212"/>
        <v>48195</v>
      </c>
      <c r="E6840" s="24">
        <f t="shared" si="213"/>
        <v>1770005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>
        <v>2752</v>
      </c>
      <c r="K6840" s="32">
        <v>271724</v>
      </c>
      <c r="L6840" s="113">
        <v>6529</v>
      </c>
      <c r="M6840" s="113">
        <v>156828</v>
      </c>
      <c r="N6840" s="31">
        <v>3346</v>
      </c>
      <c r="O6840" s="32">
        <v>195803</v>
      </c>
      <c r="P6840" s="113">
        <v>3455</v>
      </c>
      <c r="Q6840" s="113">
        <v>242064</v>
      </c>
      <c r="R6840" s="31">
        <v>1386</v>
      </c>
      <c r="S6840" s="32">
        <v>206071</v>
      </c>
      <c r="T6840" s="113">
        <v>0</v>
      </c>
      <c r="U6840" s="113">
        <v>189569</v>
      </c>
      <c r="V6840" s="31">
        <v>21141</v>
      </c>
      <c r="W6840" s="32">
        <v>228120</v>
      </c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1711</v>
      </c>
      <c r="B6841" s="111" t="s">
        <v>641</v>
      </c>
      <c r="C6841" s="112" t="s">
        <v>642</v>
      </c>
      <c r="D6841" s="21">
        <f t="shared" si="212"/>
        <v>22618.83</v>
      </c>
      <c r="E6841" s="24">
        <f t="shared" si="213"/>
        <v>726397</v>
      </c>
      <c r="F6841" s="104">
        <v>0</v>
      </c>
      <c r="G6841" s="104">
        <v>68186</v>
      </c>
      <c r="H6841" s="113">
        <v>0</v>
      </c>
      <c r="I6841" s="113">
        <v>111008</v>
      </c>
      <c r="J6841" s="31">
        <v>0</v>
      </c>
      <c r="K6841" s="32">
        <v>105442</v>
      </c>
      <c r="L6841" s="113">
        <v>0</v>
      </c>
      <c r="M6841" s="113">
        <v>79968</v>
      </c>
      <c r="N6841" s="31">
        <v>3397</v>
      </c>
      <c r="O6841" s="32">
        <v>107736</v>
      </c>
      <c r="P6841" s="113">
        <v>0</v>
      </c>
      <c r="Q6841" s="113">
        <v>83636</v>
      </c>
      <c r="R6841" s="31">
        <v>0</v>
      </c>
      <c r="S6841" s="32">
        <v>95018</v>
      </c>
      <c r="T6841" s="113">
        <v>0</v>
      </c>
      <c r="U6841" s="113">
        <v>86672</v>
      </c>
      <c r="V6841" s="31">
        <v>0</v>
      </c>
      <c r="W6841" s="32">
        <v>94173</v>
      </c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1711</v>
      </c>
      <c r="B6842" s="111" t="s">
        <v>643</v>
      </c>
      <c r="C6842" s="112" t="s">
        <v>644</v>
      </c>
      <c r="D6842" s="21">
        <f t="shared" si="212"/>
        <v>75863.5</v>
      </c>
      <c r="E6842" s="24">
        <f t="shared" si="213"/>
        <v>10689.28</v>
      </c>
      <c r="F6842" s="104">
        <v>10102.5</v>
      </c>
      <c r="G6842" s="104">
        <v>0</v>
      </c>
      <c r="H6842" s="113">
        <v>4238.45</v>
      </c>
      <c r="I6842" s="113">
        <v>0</v>
      </c>
      <c r="J6842" s="31">
        <v>19221.830000000002</v>
      </c>
      <c r="K6842" s="32">
        <v>0</v>
      </c>
      <c r="L6842" s="113">
        <v>0</v>
      </c>
      <c r="M6842" s="113">
        <v>0</v>
      </c>
      <c r="N6842" s="31">
        <v>0</v>
      </c>
      <c r="O6842" s="32">
        <v>0</v>
      </c>
      <c r="P6842" s="113">
        <v>0</v>
      </c>
      <c r="Q6842" s="113">
        <v>0</v>
      </c>
      <c r="R6842" s="31">
        <v>20078.47</v>
      </c>
      <c r="S6842" s="32">
        <v>0</v>
      </c>
      <c r="T6842" s="113">
        <v>17258.34</v>
      </c>
      <c r="U6842" s="113">
        <v>0</v>
      </c>
      <c r="V6842" s="31">
        <v>24185.74</v>
      </c>
      <c r="W6842" s="32">
        <v>0</v>
      </c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1711</v>
      </c>
      <c r="B6843" s="111" t="s">
        <v>645</v>
      </c>
      <c r="C6843" s="112" t="s">
        <v>646</v>
      </c>
      <c r="D6843" s="21">
        <f t="shared" si="212"/>
        <v>0</v>
      </c>
      <c r="E6843" s="24">
        <f t="shared" si="213"/>
        <v>121135.44</v>
      </c>
      <c r="F6843" s="104">
        <v>0</v>
      </c>
      <c r="G6843" s="104">
        <v>14230.01</v>
      </c>
      <c r="H6843" s="113">
        <v>0</v>
      </c>
      <c r="I6843" s="113">
        <v>10813.6</v>
      </c>
      <c r="J6843" s="31">
        <v>0</v>
      </c>
      <c r="K6843" s="32">
        <v>10689.28</v>
      </c>
      <c r="L6843" s="113">
        <v>0</v>
      </c>
      <c r="M6843" s="113">
        <v>0</v>
      </c>
      <c r="N6843" s="31">
        <v>0</v>
      </c>
      <c r="O6843" s="32">
        <v>10689.28</v>
      </c>
      <c r="P6843" s="113">
        <v>0</v>
      </c>
      <c r="Q6843" s="113">
        <v>0</v>
      </c>
      <c r="R6843" s="31">
        <v>0</v>
      </c>
      <c r="S6843" s="32">
        <v>27679.119999999999</v>
      </c>
      <c r="T6843" s="113">
        <v>0</v>
      </c>
      <c r="U6843" s="113">
        <v>12592.35</v>
      </c>
      <c r="V6843" s="31">
        <v>0</v>
      </c>
      <c r="W6843" s="32">
        <v>31687.08</v>
      </c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1711</v>
      </c>
      <c r="B6844" s="111" t="s">
        <v>647</v>
      </c>
      <c r="C6844" s="112" t="s">
        <v>648</v>
      </c>
      <c r="D6844" s="21">
        <f t="shared" si="212"/>
        <v>0</v>
      </c>
      <c r="E6844" s="24">
        <f t="shared" si="213"/>
        <v>78626</v>
      </c>
      <c r="F6844" s="104">
        <v>0</v>
      </c>
      <c r="G6844" s="104">
        <v>5704</v>
      </c>
      <c r="H6844" s="105">
        <v>0</v>
      </c>
      <c r="I6844" s="105">
        <v>15226</v>
      </c>
      <c r="J6844" s="31">
        <v>0</v>
      </c>
      <c r="K6844" s="32">
        <v>13444</v>
      </c>
      <c r="L6844" s="105">
        <v>0</v>
      </c>
      <c r="M6844" s="105">
        <v>11107</v>
      </c>
      <c r="N6844" s="106">
        <v>0</v>
      </c>
      <c r="O6844" s="107">
        <v>16830</v>
      </c>
      <c r="P6844" s="113">
        <v>0</v>
      </c>
      <c r="Q6844" s="113">
        <v>9930</v>
      </c>
      <c r="R6844" s="106">
        <v>0</v>
      </c>
      <c r="S6844" s="107">
        <v>6647</v>
      </c>
      <c r="T6844" s="105">
        <v>0</v>
      </c>
      <c r="U6844" s="105">
        <v>643</v>
      </c>
      <c r="V6844" s="106">
        <v>0</v>
      </c>
      <c r="W6844" s="107">
        <v>5457</v>
      </c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1711</v>
      </c>
      <c r="B6845" s="111" t="s">
        <v>649</v>
      </c>
      <c r="C6845" s="112" t="s">
        <v>650</v>
      </c>
      <c r="D6845" s="21">
        <f t="shared" si="212"/>
        <v>2684</v>
      </c>
      <c r="E6845" s="24">
        <f t="shared" si="213"/>
        <v>123774</v>
      </c>
      <c r="F6845" s="104">
        <v>0</v>
      </c>
      <c r="G6845" s="104">
        <v>3709</v>
      </c>
      <c r="H6845" s="113">
        <v>0</v>
      </c>
      <c r="I6845" s="113">
        <v>36775</v>
      </c>
      <c r="J6845" s="106">
        <v>0</v>
      </c>
      <c r="K6845" s="107">
        <v>7082</v>
      </c>
      <c r="L6845" s="113">
        <v>0</v>
      </c>
      <c r="M6845" s="113">
        <v>6725</v>
      </c>
      <c r="N6845" s="31">
        <v>0</v>
      </c>
      <c r="O6845" s="32">
        <v>1646</v>
      </c>
      <c r="P6845" s="105">
        <v>0</v>
      </c>
      <c r="Q6845" s="105">
        <v>6590</v>
      </c>
      <c r="R6845" s="31">
        <v>0</v>
      </c>
      <c r="S6845" s="32">
        <v>13832</v>
      </c>
      <c r="T6845" s="113">
        <v>0</v>
      </c>
      <c r="U6845" s="113">
        <v>12738</v>
      </c>
      <c r="V6845" s="31">
        <v>0</v>
      </c>
      <c r="W6845" s="32">
        <v>3452</v>
      </c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1711</v>
      </c>
      <c r="B6846" s="111" t="s">
        <v>651</v>
      </c>
      <c r="C6846" s="112" t="s">
        <v>652</v>
      </c>
      <c r="D6846" s="21">
        <f t="shared" si="212"/>
        <v>9227</v>
      </c>
      <c r="E6846" s="24">
        <f t="shared" si="213"/>
        <v>323481</v>
      </c>
      <c r="F6846" s="104">
        <v>912</v>
      </c>
      <c r="G6846" s="104">
        <v>50558</v>
      </c>
      <c r="H6846" s="105">
        <v>1613</v>
      </c>
      <c r="I6846" s="105">
        <v>58888</v>
      </c>
      <c r="J6846" s="31">
        <v>2684</v>
      </c>
      <c r="K6846" s="32">
        <v>38307</v>
      </c>
      <c r="L6846" s="105">
        <v>737</v>
      </c>
      <c r="M6846" s="105">
        <v>32366</v>
      </c>
      <c r="N6846" s="106">
        <v>1608</v>
      </c>
      <c r="O6846" s="107">
        <v>34679</v>
      </c>
      <c r="P6846" s="113">
        <v>775</v>
      </c>
      <c r="Q6846" s="113">
        <v>33076</v>
      </c>
      <c r="R6846" s="106">
        <v>1097</v>
      </c>
      <c r="S6846" s="107">
        <v>47244</v>
      </c>
      <c r="T6846" s="105">
        <v>0</v>
      </c>
      <c r="U6846" s="105">
        <v>25271</v>
      </c>
      <c r="V6846" s="106">
        <v>2485</v>
      </c>
      <c r="W6846" s="107">
        <v>30399</v>
      </c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1711</v>
      </c>
      <c r="B6847" s="111" t="s">
        <v>653</v>
      </c>
      <c r="C6847" s="112" t="s">
        <v>1594</v>
      </c>
      <c r="D6847" s="21">
        <f t="shared" si="212"/>
        <v>4247.54</v>
      </c>
      <c r="E6847" s="24">
        <f t="shared" si="213"/>
        <v>121858</v>
      </c>
      <c r="F6847" s="104">
        <v>0</v>
      </c>
      <c r="G6847" s="104">
        <v>22008</v>
      </c>
      <c r="H6847" s="113">
        <v>0</v>
      </c>
      <c r="I6847" s="113">
        <v>21148</v>
      </c>
      <c r="J6847" s="106">
        <v>0</v>
      </c>
      <c r="K6847" s="107">
        <v>11000</v>
      </c>
      <c r="L6847" s="113">
        <v>0</v>
      </c>
      <c r="M6847" s="113">
        <v>20155</v>
      </c>
      <c r="N6847" s="31">
        <v>0</v>
      </c>
      <c r="O6847" s="32">
        <v>9119</v>
      </c>
      <c r="P6847" s="105">
        <v>0</v>
      </c>
      <c r="Q6847" s="105">
        <v>17027</v>
      </c>
      <c r="R6847" s="31">
        <v>0</v>
      </c>
      <c r="S6847" s="32">
        <v>7498</v>
      </c>
      <c r="T6847" s="113">
        <v>0</v>
      </c>
      <c r="U6847" s="113">
        <v>13859</v>
      </c>
      <c r="V6847" s="31">
        <v>0</v>
      </c>
      <c r="W6847" s="32">
        <v>11044</v>
      </c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1711</v>
      </c>
      <c r="B6848" s="111" t="s">
        <v>654</v>
      </c>
      <c r="C6848" s="112" t="s">
        <v>1595</v>
      </c>
      <c r="D6848" s="21">
        <f t="shared" si="212"/>
        <v>5736.9800000000005</v>
      </c>
      <c r="E6848" s="24">
        <f t="shared" si="213"/>
        <v>1633.56</v>
      </c>
      <c r="F6848" s="104">
        <v>383.21</v>
      </c>
      <c r="G6848" s="104">
        <v>0</v>
      </c>
      <c r="H6848" s="113">
        <v>0</v>
      </c>
      <c r="I6848" s="113">
        <v>0</v>
      </c>
      <c r="J6848" s="31">
        <v>4247.54</v>
      </c>
      <c r="K6848" s="32">
        <v>0</v>
      </c>
      <c r="L6848" s="113">
        <v>1910.64</v>
      </c>
      <c r="M6848" s="113">
        <v>0</v>
      </c>
      <c r="N6848" s="31">
        <v>0</v>
      </c>
      <c r="O6848" s="32">
        <v>0</v>
      </c>
      <c r="P6848" s="113">
        <v>1824.93</v>
      </c>
      <c r="Q6848" s="113">
        <v>0</v>
      </c>
      <c r="R6848" s="31">
        <v>807.1</v>
      </c>
      <c r="S6848" s="32">
        <v>0</v>
      </c>
      <c r="T6848" s="113">
        <v>0</v>
      </c>
      <c r="U6848" s="113">
        <v>0</v>
      </c>
      <c r="V6848" s="31">
        <v>811.1</v>
      </c>
      <c r="W6848" s="32">
        <v>0</v>
      </c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1711</v>
      </c>
      <c r="B6849" s="111" t="s">
        <v>655</v>
      </c>
      <c r="C6849" s="112" t="s">
        <v>1596</v>
      </c>
      <c r="D6849" s="21">
        <f t="shared" si="212"/>
        <v>18615.87</v>
      </c>
      <c r="E6849" s="24">
        <f t="shared" si="213"/>
        <v>51259.509999999995</v>
      </c>
      <c r="F6849" s="104">
        <v>0</v>
      </c>
      <c r="G6849" s="104">
        <v>27052.07</v>
      </c>
      <c r="H6849" s="105">
        <v>18615.87</v>
      </c>
      <c r="I6849" s="105">
        <v>0</v>
      </c>
      <c r="J6849" s="31">
        <v>0</v>
      </c>
      <c r="K6849" s="32">
        <v>1633.56</v>
      </c>
      <c r="L6849" s="105">
        <v>0</v>
      </c>
      <c r="M6849" s="105">
        <v>2021.3</v>
      </c>
      <c r="N6849" s="106">
        <v>0</v>
      </c>
      <c r="O6849" s="107">
        <v>6274.06</v>
      </c>
      <c r="P6849" s="113">
        <v>0</v>
      </c>
      <c r="Q6849" s="113">
        <v>1827.75</v>
      </c>
      <c r="R6849" s="106">
        <v>0</v>
      </c>
      <c r="S6849" s="107">
        <v>11155.77</v>
      </c>
      <c r="T6849" s="105">
        <v>0</v>
      </c>
      <c r="U6849" s="105">
        <v>0</v>
      </c>
      <c r="V6849" s="106">
        <v>0</v>
      </c>
      <c r="W6849" s="107">
        <v>2928.56</v>
      </c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1711</v>
      </c>
      <c r="B6850" s="111" t="s">
        <v>656</v>
      </c>
      <c r="C6850" s="112" t="s">
        <v>1597</v>
      </c>
      <c r="D6850" s="21">
        <f t="shared" si="212"/>
        <v>0</v>
      </c>
      <c r="E6850" s="24">
        <f t="shared" si="21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1711</v>
      </c>
      <c r="B6851" s="111" t="s">
        <v>657</v>
      </c>
      <c r="C6851" s="112" t="s">
        <v>658</v>
      </c>
      <c r="D6851" s="21">
        <f t="shared" ref="D6851:D6914" si="214">F6851+H6851+J6852+L6851+N6851+P6851+R6851+T6851+V6851+X6851+Z6851+AB6851</f>
        <v>0</v>
      </c>
      <c r="E6851" s="24">
        <f t="shared" ref="E6851:E6914" si="215">G6851+I6851+K6852+M6851+O6851+Q6851+S6851+U6851+W6851+Y6851+AA6851+AC6851</f>
        <v>10766</v>
      </c>
      <c r="F6851" s="104"/>
      <c r="G6851" s="104"/>
      <c r="H6851" s="105"/>
      <c r="I6851" s="105"/>
      <c r="J6851" s="106"/>
      <c r="K6851" s="107"/>
      <c r="L6851" s="105">
        <v>0</v>
      </c>
      <c r="M6851" s="105">
        <v>4776</v>
      </c>
      <c r="N6851" s="106">
        <v>0</v>
      </c>
      <c r="O6851" s="107">
        <v>0</v>
      </c>
      <c r="P6851" s="105">
        <v>0</v>
      </c>
      <c r="Q6851" s="105">
        <v>0</v>
      </c>
      <c r="R6851" s="106">
        <v>0</v>
      </c>
      <c r="S6851" s="107">
        <v>0</v>
      </c>
      <c r="T6851" s="105">
        <v>0</v>
      </c>
      <c r="U6851" s="105">
        <v>4546</v>
      </c>
      <c r="V6851" s="106">
        <v>0</v>
      </c>
      <c r="W6851" s="107">
        <v>1444</v>
      </c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1711</v>
      </c>
      <c r="B6852" s="111" t="s">
        <v>659</v>
      </c>
      <c r="C6852" s="112" t="s">
        <v>660</v>
      </c>
      <c r="D6852" s="21">
        <f t="shared" si="214"/>
        <v>0</v>
      </c>
      <c r="E6852" s="24">
        <f t="shared" si="215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1711</v>
      </c>
      <c r="B6853" s="111" t="s">
        <v>661</v>
      </c>
      <c r="C6853" s="112" t="s">
        <v>662</v>
      </c>
      <c r="D6853" s="21">
        <f t="shared" si="214"/>
        <v>65233</v>
      </c>
      <c r="E6853" s="24">
        <f t="shared" si="215"/>
        <v>1883057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1711</v>
      </c>
      <c r="B6854" s="111" t="s">
        <v>663</v>
      </c>
      <c r="C6854" s="112" t="s">
        <v>664</v>
      </c>
      <c r="D6854" s="21">
        <f t="shared" si="214"/>
        <v>265132</v>
      </c>
      <c r="E6854" s="24">
        <f t="shared" si="215"/>
        <v>15308852</v>
      </c>
      <c r="F6854" s="104">
        <v>0</v>
      </c>
      <c r="G6854" s="104">
        <v>2019618</v>
      </c>
      <c r="H6854" s="113">
        <v>13334</v>
      </c>
      <c r="I6854" s="113">
        <v>1934918</v>
      </c>
      <c r="J6854" s="106">
        <v>65233</v>
      </c>
      <c r="K6854" s="107">
        <v>1883057</v>
      </c>
      <c r="L6854" s="113">
        <v>69628</v>
      </c>
      <c r="M6854" s="113">
        <v>1917380</v>
      </c>
      <c r="N6854" s="31">
        <v>10520</v>
      </c>
      <c r="O6854" s="32">
        <v>1443067</v>
      </c>
      <c r="P6854" s="105">
        <v>52540</v>
      </c>
      <c r="Q6854" s="105">
        <v>1699152</v>
      </c>
      <c r="R6854" s="31">
        <v>71159</v>
      </c>
      <c r="S6854" s="32">
        <v>1934313</v>
      </c>
      <c r="T6854" s="113">
        <v>38400</v>
      </c>
      <c r="U6854" s="113">
        <v>1577954</v>
      </c>
      <c r="V6854" s="31">
        <v>1571</v>
      </c>
      <c r="W6854" s="32">
        <v>1573741</v>
      </c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1711</v>
      </c>
      <c r="B6855" s="111" t="s">
        <v>665</v>
      </c>
      <c r="C6855" s="112" t="s">
        <v>666</v>
      </c>
      <c r="D6855" s="21">
        <f t="shared" si="214"/>
        <v>153352</v>
      </c>
      <c r="E6855" s="24">
        <f t="shared" si="215"/>
        <v>9089882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>
        <v>7980</v>
      </c>
      <c r="K6855" s="32">
        <v>1208709</v>
      </c>
      <c r="L6855" s="113">
        <v>22297</v>
      </c>
      <c r="M6855" s="113">
        <v>1000726</v>
      </c>
      <c r="N6855" s="31">
        <v>48906</v>
      </c>
      <c r="O6855" s="32">
        <v>881833</v>
      </c>
      <c r="P6855" s="113">
        <v>14749</v>
      </c>
      <c r="Q6855" s="113">
        <v>1267939</v>
      </c>
      <c r="R6855" s="31">
        <v>20097</v>
      </c>
      <c r="S6855" s="32">
        <v>1138394</v>
      </c>
      <c r="T6855" s="113">
        <v>28173</v>
      </c>
      <c r="U6855" s="113">
        <v>1206044</v>
      </c>
      <c r="V6855" s="31">
        <v>0</v>
      </c>
      <c r="W6855" s="32">
        <v>978977</v>
      </c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1711</v>
      </c>
      <c r="B6856" s="111" t="s">
        <v>667</v>
      </c>
      <c r="C6856" s="112" t="s">
        <v>668</v>
      </c>
      <c r="D6856" s="21">
        <f t="shared" si="214"/>
        <v>0</v>
      </c>
      <c r="E6856" s="24">
        <f t="shared" si="215"/>
        <v>65717</v>
      </c>
      <c r="F6856" s="104">
        <v>0</v>
      </c>
      <c r="G6856" s="104">
        <v>3433</v>
      </c>
      <c r="H6856" s="113">
        <v>0</v>
      </c>
      <c r="I6856" s="113">
        <v>2755</v>
      </c>
      <c r="J6856" s="31">
        <v>0</v>
      </c>
      <c r="K6856" s="32">
        <v>3466</v>
      </c>
      <c r="L6856" s="113">
        <v>0</v>
      </c>
      <c r="M6856" s="113">
        <v>6184</v>
      </c>
      <c r="N6856" s="31">
        <v>0</v>
      </c>
      <c r="O6856" s="32">
        <v>1817</v>
      </c>
      <c r="P6856" s="113">
        <v>0</v>
      </c>
      <c r="Q6856" s="113">
        <v>7527</v>
      </c>
      <c r="R6856" s="31">
        <v>0</v>
      </c>
      <c r="S6856" s="32">
        <v>15918</v>
      </c>
      <c r="T6856" s="113">
        <v>0</v>
      </c>
      <c r="U6856" s="113">
        <v>20075</v>
      </c>
      <c r="V6856" s="31">
        <v>0</v>
      </c>
      <c r="W6856" s="32">
        <v>8008</v>
      </c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1711</v>
      </c>
      <c r="B6857" s="111" t="s">
        <v>669</v>
      </c>
      <c r="C6857" s="112" t="s">
        <v>670</v>
      </c>
      <c r="D6857" s="21">
        <f t="shared" si="214"/>
        <v>0</v>
      </c>
      <c r="E6857" s="24">
        <f t="shared" si="215"/>
        <v>0</v>
      </c>
      <c r="F6857" s="104"/>
      <c r="G6857" s="104"/>
      <c r="H6857" s="105"/>
      <c r="I6857" s="105"/>
      <c r="J6857" s="31"/>
      <c r="K6857" s="32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1711</v>
      </c>
      <c r="B6858" s="111" t="s">
        <v>671</v>
      </c>
      <c r="C6858" s="112" t="s">
        <v>1598</v>
      </c>
      <c r="D6858" s="21">
        <f t="shared" si="214"/>
        <v>0</v>
      </c>
      <c r="E6858" s="24">
        <f t="shared" si="215"/>
        <v>1863501.8</v>
      </c>
      <c r="F6858" s="104"/>
      <c r="G6858" s="104"/>
      <c r="H6858" s="113"/>
      <c r="I6858" s="113"/>
      <c r="J6858" s="106"/>
      <c r="K6858" s="107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1711</v>
      </c>
      <c r="B6859" s="111" t="s">
        <v>672</v>
      </c>
      <c r="C6859" s="112" t="s">
        <v>673</v>
      </c>
      <c r="D6859" s="21">
        <f t="shared" si="214"/>
        <v>1883057</v>
      </c>
      <c r="E6859" s="24">
        <f t="shared" si="215"/>
        <v>65233</v>
      </c>
      <c r="F6859" s="104"/>
      <c r="G6859" s="104"/>
      <c r="H6859" s="113"/>
      <c r="I6859" s="113"/>
      <c r="J6859" s="31">
        <v>0</v>
      </c>
      <c r="K6859" s="32">
        <v>1863501.8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>
        <v>0</v>
      </c>
      <c r="S6859" s="32">
        <v>0</v>
      </c>
      <c r="T6859" s="113">
        <v>0</v>
      </c>
      <c r="U6859" s="113">
        <v>0</v>
      </c>
      <c r="V6859" s="31">
        <v>0</v>
      </c>
      <c r="W6859" s="32">
        <v>0</v>
      </c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1711</v>
      </c>
      <c r="B6860" s="111" t="s">
        <v>674</v>
      </c>
      <c r="C6860" s="112" t="s">
        <v>675</v>
      </c>
      <c r="D6860" s="21">
        <f t="shared" si="214"/>
        <v>14100143</v>
      </c>
      <c r="E6860" s="24">
        <f t="shared" si="215"/>
        <v>34554344.789999999</v>
      </c>
      <c r="F6860" s="104"/>
      <c r="G6860" s="104"/>
      <c r="H6860" s="113">
        <v>3954536</v>
      </c>
      <c r="I6860" s="113">
        <v>27711138.09</v>
      </c>
      <c r="J6860" s="31">
        <v>1883057</v>
      </c>
      <c r="K6860" s="32">
        <v>65233</v>
      </c>
      <c r="L6860" s="113">
        <v>1917380</v>
      </c>
      <c r="M6860" s="113">
        <v>3149891.46</v>
      </c>
      <c r="N6860" s="31">
        <v>1443067</v>
      </c>
      <c r="O6860" s="32">
        <v>3390783.45</v>
      </c>
      <c r="P6860" s="113">
        <v>1699152</v>
      </c>
      <c r="Q6860" s="113">
        <v>98364.79</v>
      </c>
      <c r="R6860" s="31">
        <v>1934313</v>
      </c>
      <c r="S6860" s="32">
        <v>71159</v>
      </c>
      <c r="T6860" s="113">
        <v>1577954</v>
      </c>
      <c r="U6860" s="113">
        <v>131437</v>
      </c>
      <c r="V6860" s="31">
        <v>1573741</v>
      </c>
      <c r="W6860" s="32">
        <v>1571</v>
      </c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1711</v>
      </c>
      <c r="B6861" s="111" t="s">
        <v>676</v>
      </c>
      <c r="C6861" s="112" t="s">
        <v>677</v>
      </c>
      <c r="D6861" s="21">
        <f t="shared" si="214"/>
        <v>168330</v>
      </c>
      <c r="E6861" s="24">
        <f t="shared" si="215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1711</v>
      </c>
      <c r="B6862" s="111" t="s">
        <v>678</v>
      </c>
      <c r="C6862" s="112" t="s">
        <v>679</v>
      </c>
      <c r="D6862" s="21">
        <f t="shared" si="214"/>
        <v>2250622</v>
      </c>
      <c r="E6862" s="24">
        <f t="shared" si="215"/>
        <v>7472325.2100000009</v>
      </c>
      <c r="F6862" s="104"/>
      <c r="G6862" s="104"/>
      <c r="H6862" s="113">
        <v>228496</v>
      </c>
      <c r="I6862" s="113">
        <v>5423996.2400000002</v>
      </c>
      <c r="J6862" s="31">
        <v>168330</v>
      </c>
      <c r="K6862" s="32">
        <v>0</v>
      </c>
      <c r="L6862" s="113">
        <v>295980</v>
      </c>
      <c r="M6862" s="113">
        <v>1022559.49</v>
      </c>
      <c r="N6862" s="31">
        <v>132872</v>
      </c>
      <c r="O6862" s="32">
        <v>1022559.48</v>
      </c>
      <c r="P6862" s="113">
        <v>236209</v>
      </c>
      <c r="Q6862" s="113">
        <v>0</v>
      </c>
      <c r="R6862" s="31">
        <v>373143</v>
      </c>
      <c r="S6862" s="32">
        <v>0</v>
      </c>
      <c r="T6862" s="113">
        <v>382348</v>
      </c>
      <c r="U6862" s="113">
        <v>0</v>
      </c>
      <c r="V6862" s="31">
        <v>601574</v>
      </c>
      <c r="W6862" s="32">
        <v>0</v>
      </c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1711</v>
      </c>
      <c r="B6863" s="111" t="s">
        <v>680</v>
      </c>
      <c r="C6863" s="112" t="s">
        <v>681</v>
      </c>
      <c r="D6863" s="21">
        <f t="shared" si="214"/>
        <v>0</v>
      </c>
      <c r="E6863" s="24">
        <f t="shared" si="215"/>
        <v>648380</v>
      </c>
      <c r="F6863" s="104"/>
      <c r="G6863" s="104"/>
      <c r="H6863" s="113"/>
      <c r="I6863" s="113"/>
      <c r="J6863" s="31">
        <v>0</v>
      </c>
      <c r="K6863" s="32">
        <v>3210</v>
      </c>
      <c r="L6863" s="113">
        <v>0</v>
      </c>
      <c r="M6863" s="113">
        <v>500</v>
      </c>
      <c r="N6863" s="31">
        <v>0</v>
      </c>
      <c r="O6863" s="32">
        <v>3820</v>
      </c>
      <c r="P6863" s="113">
        <v>0</v>
      </c>
      <c r="Q6863" s="113">
        <v>638193</v>
      </c>
      <c r="R6863" s="31">
        <v>0</v>
      </c>
      <c r="S6863" s="32">
        <v>3687</v>
      </c>
      <c r="T6863" s="113">
        <v>0</v>
      </c>
      <c r="U6863" s="113">
        <v>1840</v>
      </c>
      <c r="V6863" s="31">
        <v>0</v>
      </c>
      <c r="W6863" s="32">
        <v>340</v>
      </c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1711</v>
      </c>
      <c r="B6864" s="111" t="s">
        <v>682</v>
      </c>
      <c r="C6864" s="112" t="s">
        <v>683</v>
      </c>
      <c r="D6864" s="21">
        <f t="shared" si="214"/>
        <v>0</v>
      </c>
      <c r="E6864" s="24">
        <f t="shared" si="215"/>
        <v>137060</v>
      </c>
      <c r="F6864" s="104"/>
      <c r="G6864" s="104"/>
      <c r="H6864" s="105"/>
      <c r="I6864" s="105"/>
      <c r="J6864" s="31"/>
      <c r="K6864" s="32"/>
      <c r="L6864" s="105"/>
      <c r="M6864" s="105"/>
      <c r="N6864" s="106"/>
      <c r="O6864" s="107"/>
      <c r="P6864" s="113">
        <v>0</v>
      </c>
      <c r="Q6864" s="113">
        <v>1200</v>
      </c>
      <c r="R6864" s="106">
        <v>0</v>
      </c>
      <c r="S6864" s="107">
        <v>73000</v>
      </c>
      <c r="T6864" s="105">
        <v>0</v>
      </c>
      <c r="U6864" s="105">
        <v>0</v>
      </c>
      <c r="V6864" s="106">
        <v>0</v>
      </c>
      <c r="W6864" s="107">
        <v>0</v>
      </c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1711</v>
      </c>
      <c r="B6865" s="111" t="s">
        <v>684</v>
      </c>
      <c r="C6865" s="112" t="s">
        <v>685</v>
      </c>
      <c r="D6865" s="21">
        <f t="shared" si="214"/>
        <v>0</v>
      </c>
      <c r="E6865" s="24">
        <f t="shared" si="215"/>
        <v>234199</v>
      </c>
      <c r="F6865" s="104"/>
      <c r="G6865" s="104"/>
      <c r="H6865" s="113"/>
      <c r="I6865" s="113"/>
      <c r="J6865" s="106">
        <v>0</v>
      </c>
      <c r="K6865" s="107">
        <v>62860</v>
      </c>
      <c r="L6865" s="113">
        <v>0</v>
      </c>
      <c r="M6865" s="113">
        <v>0</v>
      </c>
      <c r="N6865" s="31">
        <v>0</v>
      </c>
      <c r="O6865" s="32">
        <v>12525</v>
      </c>
      <c r="P6865" s="105">
        <v>0</v>
      </c>
      <c r="Q6865" s="105">
        <v>12750</v>
      </c>
      <c r="R6865" s="31">
        <v>0</v>
      </c>
      <c r="S6865" s="32">
        <v>32625</v>
      </c>
      <c r="T6865" s="113">
        <v>0</v>
      </c>
      <c r="U6865" s="113">
        <v>110824</v>
      </c>
      <c r="V6865" s="31">
        <v>0</v>
      </c>
      <c r="W6865" s="32">
        <v>65475</v>
      </c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1711</v>
      </c>
      <c r="B6866" s="111" t="s">
        <v>686</v>
      </c>
      <c r="C6866" s="112" t="s">
        <v>687</v>
      </c>
      <c r="D6866" s="21">
        <f t="shared" si="214"/>
        <v>2250997.63</v>
      </c>
      <c r="E6866" s="24">
        <f t="shared" si="215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1711</v>
      </c>
      <c r="B6867" s="111" t="s">
        <v>688</v>
      </c>
      <c r="C6867" s="112" t="s">
        <v>689</v>
      </c>
      <c r="D6867" s="21">
        <f t="shared" si="214"/>
        <v>1877316.65</v>
      </c>
      <c r="E6867" s="24">
        <f t="shared" si="215"/>
        <v>537298.09</v>
      </c>
      <c r="F6867" s="104"/>
      <c r="G6867" s="104"/>
      <c r="H6867" s="113">
        <v>322816.82</v>
      </c>
      <c r="I6867" s="113">
        <v>0</v>
      </c>
      <c r="J6867" s="31">
        <v>231379.63</v>
      </c>
      <c r="K6867" s="32">
        <v>0</v>
      </c>
      <c r="L6867" s="113">
        <v>208818.63</v>
      </c>
      <c r="M6867" s="113">
        <v>0</v>
      </c>
      <c r="N6867" s="31">
        <v>501740.95</v>
      </c>
      <c r="O6867" s="32">
        <v>0</v>
      </c>
      <c r="P6867" s="113">
        <v>183598.13</v>
      </c>
      <c r="Q6867" s="113">
        <v>0</v>
      </c>
      <c r="R6867" s="31">
        <v>173569.24</v>
      </c>
      <c r="S6867" s="32">
        <v>0</v>
      </c>
      <c r="T6867" s="113">
        <v>206403.57</v>
      </c>
      <c r="U6867" s="113">
        <v>0</v>
      </c>
      <c r="V6867" s="31">
        <v>280369.31</v>
      </c>
      <c r="W6867" s="32">
        <v>340736.98</v>
      </c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1711</v>
      </c>
      <c r="B6868" s="111" t="s">
        <v>690</v>
      </c>
      <c r="C6868" s="112" t="s">
        <v>691</v>
      </c>
      <c r="D6868" s="21">
        <f t="shared" si="214"/>
        <v>0</v>
      </c>
      <c r="E6868" s="24">
        <f t="shared" si="215"/>
        <v>2391793.71</v>
      </c>
      <c r="F6868" s="104"/>
      <c r="G6868" s="104"/>
      <c r="H6868" s="113">
        <v>0</v>
      </c>
      <c r="I6868" s="113">
        <v>417212.36</v>
      </c>
      <c r="J6868" s="31">
        <v>0</v>
      </c>
      <c r="K6868" s="32">
        <v>196561.11</v>
      </c>
      <c r="L6868" s="113">
        <v>0</v>
      </c>
      <c r="M6868" s="113">
        <v>291147.82</v>
      </c>
      <c r="N6868" s="31">
        <v>0</v>
      </c>
      <c r="O6868" s="32">
        <v>231989.01</v>
      </c>
      <c r="P6868" s="113">
        <v>0</v>
      </c>
      <c r="Q6868" s="113">
        <v>328967.40000000002</v>
      </c>
      <c r="R6868" s="31">
        <v>0</v>
      </c>
      <c r="S6868" s="32">
        <v>289230.43</v>
      </c>
      <c r="T6868" s="113">
        <v>0</v>
      </c>
      <c r="U6868" s="113">
        <v>453965.56</v>
      </c>
      <c r="V6868" s="31">
        <v>0</v>
      </c>
      <c r="W6868" s="32">
        <v>379281.13</v>
      </c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1711</v>
      </c>
      <c r="B6869" s="111" t="s">
        <v>692</v>
      </c>
      <c r="C6869" s="112" t="s">
        <v>693</v>
      </c>
      <c r="D6869" s="21">
        <f t="shared" si="214"/>
        <v>0</v>
      </c>
      <c r="E6869" s="24">
        <f t="shared" si="215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1711</v>
      </c>
      <c r="B6870" s="111" t="s">
        <v>694</v>
      </c>
      <c r="C6870" s="112" t="s">
        <v>695</v>
      </c>
      <c r="D6870" s="21">
        <f t="shared" si="214"/>
        <v>0</v>
      </c>
      <c r="E6870" s="24">
        <f t="shared" si="215"/>
        <v>168330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1711</v>
      </c>
      <c r="B6871" s="111" t="s">
        <v>696</v>
      </c>
      <c r="C6871" s="112" t="s">
        <v>697</v>
      </c>
      <c r="D6871" s="21">
        <f t="shared" si="214"/>
        <v>50</v>
      </c>
      <c r="E6871" s="24">
        <f t="shared" si="215"/>
        <v>2250672</v>
      </c>
      <c r="F6871" s="104">
        <v>0</v>
      </c>
      <c r="G6871" s="104">
        <v>124375</v>
      </c>
      <c r="H6871" s="113">
        <v>0</v>
      </c>
      <c r="I6871" s="113">
        <v>104121</v>
      </c>
      <c r="J6871" s="31">
        <v>0</v>
      </c>
      <c r="K6871" s="32">
        <v>168330</v>
      </c>
      <c r="L6871" s="113">
        <v>0</v>
      </c>
      <c r="M6871" s="113">
        <v>295980</v>
      </c>
      <c r="N6871" s="31">
        <v>50</v>
      </c>
      <c r="O6871" s="32">
        <v>132922</v>
      </c>
      <c r="P6871" s="113">
        <v>0</v>
      </c>
      <c r="Q6871" s="113">
        <v>236209</v>
      </c>
      <c r="R6871" s="31">
        <v>0</v>
      </c>
      <c r="S6871" s="32">
        <v>373143</v>
      </c>
      <c r="T6871" s="113">
        <v>0</v>
      </c>
      <c r="U6871" s="113">
        <v>382348</v>
      </c>
      <c r="V6871" s="31">
        <v>0</v>
      </c>
      <c r="W6871" s="32">
        <v>601574</v>
      </c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1711</v>
      </c>
      <c r="B6872" s="111" t="s">
        <v>698</v>
      </c>
      <c r="C6872" s="112" t="s">
        <v>699</v>
      </c>
      <c r="D6872" s="21">
        <f t="shared" si="214"/>
        <v>0</v>
      </c>
      <c r="E6872" s="24">
        <f t="shared" si="215"/>
        <v>0</v>
      </c>
      <c r="F6872" s="104"/>
      <c r="G6872" s="104"/>
      <c r="H6872" s="105"/>
      <c r="I6872" s="105"/>
      <c r="J6872" s="31"/>
      <c r="K6872" s="32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1711</v>
      </c>
      <c r="B6873" s="111" t="s">
        <v>700</v>
      </c>
      <c r="C6873" s="112" t="s">
        <v>701</v>
      </c>
      <c r="D6873" s="21">
        <f t="shared" si="214"/>
        <v>0</v>
      </c>
      <c r="E6873" s="24">
        <f t="shared" si="215"/>
        <v>606615.33000000007</v>
      </c>
      <c r="F6873" s="104"/>
      <c r="G6873" s="104"/>
      <c r="H6873" s="113"/>
      <c r="I6873" s="113"/>
      <c r="J6873" s="106"/>
      <c r="K6873" s="107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>
        <v>0</v>
      </c>
      <c r="W6873" s="32">
        <v>522126.33</v>
      </c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1711</v>
      </c>
      <c r="B6874" s="111" t="s">
        <v>702</v>
      </c>
      <c r="C6874" s="112" t="s">
        <v>1599</v>
      </c>
      <c r="D6874" s="21">
        <f t="shared" si="214"/>
        <v>0</v>
      </c>
      <c r="E6874" s="24">
        <f t="shared" si="215"/>
        <v>430094</v>
      </c>
      <c r="F6874" s="104">
        <v>0</v>
      </c>
      <c r="G6874" s="104">
        <v>12391</v>
      </c>
      <c r="H6874" s="113">
        <v>0</v>
      </c>
      <c r="I6874" s="113">
        <v>53467</v>
      </c>
      <c r="J6874" s="31">
        <v>0</v>
      </c>
      <c r="K6874" s="32">
        <v>84489</v>
      </c>
      <c r="L6874" s="113">
        <v>0</v>
      </c>
      <c r="M6874" s="113">
        <v>83991</v>
      </c>
      <c r="N6874" s="31">
        <v>0</v>
      </c>
      <c r="O6874" s="32">
        <v>21918</v>
      </c>
      <c r="P6874" s="113">
        <v>0</v>
      </c>
      <c r="Q6874" s="113">
        <v>81487</v>
      </c>
      <c r="R6874" s="31">
        <v>0</v>
      </c>
      <c r="S6874" s="32">
        <v>97020</v>
      </c>
      <c r="T6874" s="113">
        <v>0</v>
      </c>
      <c r="U6874" s="113">
        <v>48621</v>
      </c>
      <c r="V6874" s="31">
        <v>0</v>
      </c>
      <c r="W6874" s="32">
        <v>23219</v>
      </c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1711</v>
      </c>
      <c r="B6875" s="111" t="s">
        <v>703</v>
      </c>
      <c r="C6875" s="112" t="s">
        <v>704</v>
      </c>
      <c r="D6875" s="21">
        <f t="shared" si="214"/>
        <v>0</v>
      </c>
      <c r="E6875" s="24">
        <f t="shared" si="215"/>
        <v>226713.57</v>
      </c>
      <c r="F6875" s="104"/>
      <c r="G6875" s="104"/>
      <c r="H6875" s="113">
        <v>0</v>
      </c>
      <c r="I6875" s="113">
        <v>19130</v>
      </c>
      <c r="J6875" s="31">
        <v>0</v>
      </c>
      <c r="K6875" s="32">
        <v>7980</v>
      </c>
      <c r="L6875" s="113">
        <v>0</v>
      </c>
      <c r="M6875" s="113">
        <v>14539</v>
      </c>
      <c r="N6875" s="31">
        <v>0</v>
      </c>
      <c r="O6875" s="32">
        <v>47966</v>
      </c>
      <c r="P6875" s="113">
        <v>0</v>
      </c>
      <c r="Q6875" s="113">
        <v>14749</v>
      </c>
      <c r="R6875" s="31">
        <v>0</v>
      </c>
      <c r="S6875" s="32">
        <v>20097</v>
      </c>
      <c r="T6875" s="113">
        <v>0</v>
      </c>
      <c r="U6875" s="113">
        <v>28173</v>
      </c>
      <c r="V6875" s="31">
        <v>0</v>
      </c>
      <c r="W6875" s="32">
        <v>82059.570000000007</v>
      </c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1711</v>
      </c>
      <c r="B6876" s="111" t="s">
        <v>705</v>
      </c>
      <c r="C6876" s="112" t="s">
        <v>1670</v>
      </c>
      <c r="D6876" s="21">
        <f t="shared" si="214"/>
        <v>33970.199999999997</v>
      </c>
      <c r="E6876" s="24">
        <f t="shared" si="215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>
        <v>33970.199999999997</v>
      </c>
      <c r="O6876" s="32">
        <v>0</v>
      </c>
      <c r="P6876" s="113">
        <v>0</v>
      </c>
      <c r="Q6876" s="113">
        <v>0</v>
      </c>
      <c r="R6876" s="31">
        <v>0</v>
      </c>
      <c r="S6876" s="32">
        <v>0</v>
      </c>
      <c r="T6876" s="113">
        <v>0</v>
      </c>
      <c r="U6876" s="113">
        <v>0</v>
      </c>
      <c r="V6876" s="31">
        <v>0</v>
      </c>
      <c r="W6876" s="32">
        <v>0</v>
      </c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1711</v>
      </c>
      <c r="B6877" s="111" t="s">
        <v>706</v>
      </c>
      <c r="C6877" s="112" t="s">
        <v>1671</v>
      </c>
      <c r="D6877" s="21">
        <f t="shared" si="214"/>
        <v>0</v>
      </c>
      <c r="E6877" s="24">
        <f t="shared" si="215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1711</v>
      </c>
      <c r="B6878" s="111" t="s">
        <v>707</v>
      </c>
      <c r="C6878" s="112" t="s">
        <v>708</v>
      </c>
      <c r="D6878" s="21">
        <f t="shared" si="214"/>
        <v>0</v>
      </c>
      <c r="E6878" s="24">
        <f t="shared" si="215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1711</v>
      </c>
      <c r="B6879" s="111" t="s">
        <v>709</v>
      </c>
      <c r="C6879" s="112" t="s">
        <v>710</v>
      </c>
      <c r="D6879" s="21">
        <f t="shared" si="214"/>
        <v>0</v>
      </c>
      <c r="E6879" s="24">
        <f t="shared" si="215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1711</v>
      </c>
      <c r="B6880" s="111" t="s">
        <v>711</v>
      </c>
      <c r="C6880" s="112" t="s">
        <v>712</v>
      </c>
      <c r="D6880" s="21">
        <f t="shared" si="214"/>
        <v>177090</v>
      </c>
      <c r="E6880" s="24">
        <f t="shared" si="215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31"/>
      <c r="K6880" s="32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1711</v>
      </c>
      <c r="B6881" s="111" t="s">
        <v>713</v>
      </c>
      <c r="C6881" s="112" t="s">
        <v>714</v>
      </c>
      <c r="D6881" s="21">
        <f t="shared" si="214"/>
        <v>195539</v>
      </c>
      <c r="E6881" s="24">
        <f t="shared" si="215"/>
        <v>0</v>
      </c>
      <c r="F6881" s="104"/>
      <c r="G6881" s="104"/>
      <c r="H6881" s="113">
        <v>1822</v>
      </c>
      <c r="I6881" s="113">
        <v>0</v>
      </c>
      <c r="J6881" s="106">
        <v>52715</v>
      </c>
      <c r="K6881" s="107">
        <v>0</v>
      </c>
      <c r="L6881" s="113">
        <v>69628</v>
      </c>
      <c r="M6881" s="113">
        <v>0</v>
      </c>
      <c r="N6881" s="31">
        <v>508</v>
      </c>
      <c r="O6881" s="32">
        <v>0</v>
      </c>
      <c r="P6881" s="105">
        <v>52540</v>
      </c>
      <c r="Q6881" s="105">
        <v>0</v>
      </c>
      <c r="R6881" s="31">
        <v>46285</v>
      </c>
      <c r="S6881" s="32">
        <v>0</v>
      </c>
      <c r="T6881" s="113">
        <v>23185</v>
      </c>
      <c r="U6881" s="113">
        <v>0</v>
      </c>
      <c r="V6881" s="31">
        <v>1571</v>
      </c>
      <c r="W6881" s="32">
        <v>0</v>
      </c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1711</v>
      </c>
      <c r="B6882" s="111" t="s">
        <v>715</v>
      </c>
      <c r="C6882" s="112" t="s">
        <v>716</v>
      </c>
      <c r="D6882" s="21">
        <f t="shared" si="214"/>
        <v>0</v>
      </c>
      <c r="E6882" s="24">
        <f t="shared" si="215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1711</v>
      </c>
      <c r="B6883" s="111" t="s">
        <v>717</v>
      </c>
      <c r="C6883" s="112" t="s">
        <v>718</v>
      </c>
      <c r="D6883" s="21">
        <f t="shared" si="214"/>
        <v>0</v>
      </c>
      <c r="E6883" s="24">
        <f t="shared" si="215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1711</v>
      </c>
      <c r="B6884" s="111" t="s">
        <v>719</v>
      </c>
      <c r="C6884" s="112" t="s">
        <v>720</v>
      </c>
      <c r="D6884" s="21">
        <f t="shared" si="214"/>
        <v>16289572.629999999</v>
      </c>
      <c r="E6884" s="24">
        <f t="shared" si="215"/>
        <v>0</v>
      </c>
      <c r="F6884" s="104"/>
      <c r="G6884" s="104"/>
      <c r="H6884" s="113">
        <v>15814741.289999999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>
        <v>0</v>
      </c>
      <c r="S6884" s="32">
        <v>0</v>
      </c>
      <c r="T6884" s="113">
        <v>0</v>
      </c>
      <c r="U6884" s="113">
        <v>0</v>
      </c>
      <c r="V6884" s="31">
        <v>0</v>
      </c>
      <c r="W6884" s="32">
        <v>0</v>
      </c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1711</v>
      </c>
      <c r="B6885" s="111" t="s">
        <v>721</v>
      </c>
      <c r="C6885" s="112" t="s">
        <v>722</v>
      </c>
      <c r="D6885" s="21">
        <f t="shared" si="214"/>
        <v>3323819.4299999997</v>
      </c>
      <c r="E6885" s="24">
        <f t="shared" si="215"/>
        <v>0</v>
      </c>
      <c r="F6885" s="104"/>
      <c r="G6885" s="104"/>
      <c r="H6885" s="113">
        <v>474831.35</v>
      </c>
      <c r="I6885" s="113">
        <v>0</v>
      </c>
      <c r="J6885" s="31">
        <v>474831.34</v>
      </c>
      <c r="K6885" s="32">
        <v>0</v>
      </c>
      <c r="L6885" s="113">
        <v>474831.35999999999</v>
      </c>
      <c r="M6885" s="113">
        <v>0</v>
      </c>
      <c r="N6885" s="31">
        <v>474831.34</v>
      </c>
      <c r="O6885" s="32">
        <v>0</v>
      </c>
      <c r="P6885" s="113">
        <v>474831.35</v>
      </c>
      <c r="Q6885" s="113">
        <v>0</v>
      </c>
      <c r="R6885" s="31">
        <v>474831.34</v>
      </c>
      <c r="S6885" s="32">
        <v>0</v>
      </c>
      <c r="T6885" s="113">
        <v>474831.35</v>
      </c>
      <c r="U6885" s="113">
        <v>0</v>
      </c>
      <c r="V6885" s="31">
        <v>474831.34</v>
      </c>
      <c r="W6885" s="32">
        <v>0</v>
      </c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1711</v>
      </c>
      <c r="B6886" s="111" t="s">
        <v>723</v>
      </c>
      <c r="C6886" s="112" t="s">
        <v>724</v>
      </c>
      <c r="D6886" s="21">
        <f t="shared" si="214"/>
        <v>2806429.56</v>
      </c>
      <c r="E6886" s="24">
        <f t="shared" si="215"/>
        <v>0</v>
      </c>
      <c r="F6886" s="104"/>
      <c r="G6886" s="104"/>
      <c r="H6886" s="113">
        <v>2806429.56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>
        <v>0</v>
      </c>
      <c r="S6886" s="32">
        <v>0</v>
      </c>
      <c r="T6886" s="113">
        <v>0</v>
      </c>
      <c r="U6886" s="113">
        <v>0</v>
      </c>
      <c r="V6886" s="31">
        <v>0</v>
      </c>
      <c r="W6886" s="32">
        <v>0</v>
      </c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1711</v>
      </c>
      <c r="B6887" s="111" t="s">
        <v>1600</v>
      </c>
      <c r="C6887" s="112" t="s">
        <v>1601</v>
      </c>
      <c r="D6887" s="21">
        <f t="shared" si="214"/>
        <v>0</v>
      </c>
      <c r="E6887" s="24">
        <f t="shared" si="215"/>
        <v>0</v>
      </c>
      <c r="F6887" s="104"/>
      <c r="G6887" s="104"/>
      <c r="H6887" s="105"/>
      <c r="I6887" s="105"/>
      <c r="J6887" s="31"/>
      <c r="K6887" s="32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1711</v>
      </c>
      <c r="B6888" s="111" t="s">
        <v>1602</v>
      </c>
      <c r="C6888" s="112" t="s">
        <v>1603</v>
      </c>
      <c r="D6888" s="21">
        <f t="shared" si="214"/>
        <v>0</v>
      </c>
      <c r="E6888" s="24">
        <f t="shared" si="215"/>
        <v>124884.66</v>
      </c>
      <c r="F6888" s="104"/>
      <c r="G6888" s="104"/>
      <c r="H6888" s="113"/>
      <c r="I6888" s="113"/>
      <c r="J6888" s="106"/>
      <c r="K6888" s="107"/>
      <c r="L6888" s="113"/>
      <c r="M6888" s="113"/>
      <c r="N6888" s="31"/>
      <c r="O6888" s="32"/>
      <c r="P6888" s="105"/>
      <c r="Q6888" s="105"/>
      <c r="R6888" s="31"/>
      <c r="S6888" s="32"/>
      <c r="T6888" s="113">
        <v>0</v>
      </c>
      <c r="U6888" s="113">
        <v>48720.54</v>
      </c>
      <c r="V6888" s="31">
        <v>0</v>
      </c>
      <c r="W6888" s="32">
        <v>76164.12</v>
      </c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1711</v>
      </c>
      <c r="B6889" s="111" t="s">
        <v>725</v>
      </c>
      <c r="C6889" s="112" t="s">
        <v>726</v>
      </c>
      <c r="D6889" s="21">
        <f t="shared" si="214"/>
        <v>0</v>
      </c>
      <c r="E6889" s="24">
        <f t="shared" si="215"/>
        <v>72501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1711</v>
      </c>
      <c r="B6890" s="111" t="s">
        <v>727</v>
      </c>
      <c r="C6890" s="112" t="s">
        <v>728</v>
      </c>
      <c r="D6890" s="21">
        <f t="shared" si="214"/>
        <v>0</v>
      </c>
      <c r="E6890" s="24">
        <f t="shared" si="215"/>
        <v>571947</v>
      </c>
      <c r="F6890" s="104">
        <v>0</v>
      </c>
      <c r="G6890" s="104">
        <v>90738</v>
      </c>
      <c r="H6890" s="113">
        <v>0</v>
      </c>
      <c r="I6890" s="113">
        <v>83872</v>
      </c>
      <c r="J6890" s="31">
        <v>0</v>
      </c>
      <c r="K6890" s="32">
        <v>72501</v>
      </c>
      <c r="L6890" s="113">
        <v>0</v>
      </c>
      <c r="M6890" s="113">
        <v>70469</v>
      </c>
      <c r="N6890" s="31">
        <v>0</v>
      </c>
      <c r="O6890" s="32">
        <v>53686</v>
      </c>
      <c r="P6890" s="113">
        <v>0</v>
      </c>
      <c r="Q6890" s="113">
        <v>61568</v>
      </c>
      <c r="R6890" s="31">
        <v>0</v>
      </c>
      <c r="S6890" s="32">
        <v>61555</v>
      </c>
      <c r="T6890" s="113">
        <v>0</v>
      </c>
      <c r="U6890" s="113">
        <v>49428</v>
      </c>
      <c r="V6890" s="31">
        <v>0</v>
      </c>
      <c r="W6890" s="32">
        <v>55891</v>
      </c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1711</v>
      </c>
      <c r="B6891" s="111" t="s">
        <v>729</v>
      </c>
      <c r="C6891" s="112" t="s">
        <v>730</v>
      </c>
      <c r="D6891" s="21">
        <f t="shared" si="214"/>
        <v>0</v>
      </c>
      <c r="E6891" s="24">
        <f t="shared" si="215"/>
        <v>305095</v>
      </c>
      <c r="F6891" s="104">
        <v>0</v>
      </c>
      <c r="G6891" s="104">
        <v>21905</v>
      </c>
      <c r="H6891" s="113">
        <v>0</v>
      </c>
      <c r="I6891" s="113">
        <v>44629</v>
      </c>
      <c r="J6891" s="31">
        <v>0</v>
      </c>
      <c r="K6891" s="32">
        <v>44740</v>
      </c>
      <c r="L6891" s="113">
        <v>0</v>
      </c>
      <c r="M6891" s="113">
        <v>79668</v>
      </c>
      <c r="N6891" s="31">
        <v>0</v>
      </c>
      <c r="O6891" s="32">
        <v>43293</v>
      </c>
      <c r="P6891" s="113">
        <v>0</v>
      </c>
      <c r="Q6891" s="113">
        <v>23313</v>
      </c>
      <c r="R6891" s="31">
        <v>0</v>
      </c>
      <c r="S6891" s="32">
        <v>31053</v>
      </c>
      <c r="T6891" s="113">
        <v>0</v>
      </c>
      <c r="U6891" s="113">
        <v>19713</v>
      </c>
      <c r="V6891" s="31">
        <v>0</v>
      </c>
      <c r="W6891" s="32">
        <v>41521</v>
      </c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1711</v>
      </c>
      <c r="B6892" s="111" t="s">
        <v>731</v>
      </c>
      <c r="C6892" s="112" t="s">
        <v>732</v>
      </c>
      <c r="D6892" s="21">
        <f t="shared" si="214"/>
        <v>0</v>
      </c>
      <c r="E6892" s="24">
        <f t="shared" si="215"/>
        <v>8325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1711</v>
      </c>
      <c r="B6893" s="111" t="s">
        <v>733</v>
      </c>
      <c r="C6893" s="112" t="s">
        <v>734</v>
      </c>
      <c r="D6893" s="21">
        <f t="shared" si="214"/>
        <v>0</v>
      </c>
      <c r="E6893" s="24">
        <f t="shared" si="215"/>
        <v>52640</v>
      </c>
      <c r="F6893" s="104">
        <v>0</v>
      </c>
      <c r="G6893" s="104">
        <v>10292</v>
      </c>
      <c r="H6893" s="113">
        <v>0</v>
      </c>
      <c r="I6893" s="113">
        <v>5948</v>
      </c>
      <c r="J6893" s="31">
        <v>0</v>
      </c>
      <c r="K6893" s="32">
        <v>8325</v>
      </c>
      <c r="L6893" s="113">
        <v>0</v>
      </c>
      <c r="M6893" s="113">
        <v>15441</v>
      </c>
      <c r="N6893" s="31">
        <v>0</v>
      </c>
      <c r="O6893" s="32">
        <v>11729</v>
      </c>
      <c r="P6893" s="113">
        <v>0</v>
      </c>
      <c r="Q6893" s="113">
        <v>6223</v>
      </c>
      <c r="R6893" s="31">
        <v>0</v>
      </c>
      <c r="S6893" s="32">
        <v>3007</v>
      </c>
      <c r="T6893" s="113">
        <v>0</v>
      </c>
      <c r="U6893" s="113">
        <v>0</v>
      </c>
      <c r="V6893" s="31">
        <v>0</v>
      </c>
      <c r="W6893" s="32">
        <v>0</v>
      </c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1711</v>
      </c>
      <c r="B6894" s="111" t="s">
        <v>1604</v>
      </c>
      <c r="C6894" s="112" t="s">
        <v>1605</v>
      </c>
      <c r="D6894" s="21">
        <f t="shared" si="214"/>
        <v>0</v>
      </c>
      <c r="E6894" s="24">
        <f t="shared" si="215"/>
        <v>253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>
        <v>0</v>
      </c>
      <c r="Q6894" s="113">
        <v>253</v>
      </c>
      <c r="R6894" s="31">
        <v>0</v>
      </c>
      <c r="S6894" s="32">
        <v>0</v>
      </c>
      <c r="T6894" s="113">
        <v>0</v>
      </c>
      <c r="U6894" s="113">
        <v>0</v>
      </c>
      <c r="V6894" s="31">
        <v>0</v>
      </c>
      <c r="W6894" s="32">
        <v>0</v>
      </c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1711</v>
      </c>
      <c r="B6895" s="111" t="s">
        <v>1606</v>
      </c>
      <c r="C6895" s="112" t="s">
        <v>1607</v>
      </c>
      <c r="D6895" s="21">
        <f t="shared" si="214"/>
        <v>0</v>
      </c>
      <c r="E6895" s="24">
        <f t="shared" si="215"/>
        <v>9790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1711</v>
      </c>
      <c r="B6896" s="111" t="s">
        <v>735</v>
      </c>
      <c r="C6896" s="112" t="s">
        <v>736</v>
      </c>
      <c r="D6896" s="21">
        <f t="shared" si="214"/>
        <v>7451</v>
      </c>
      <c r="E6896" s="24">
        <f t="shared" si="215"/>
        <v>118807</v>
      </c>
      <c r="F6896" s="104">
        <v>0</v>
      </c>
      <c r="G6896" s="104">
        <v>7114</v>
      </c>
      <c r="H6896" s="105">
        <v>0</v>
      </c>
      <c r="I6896" s="105">
        <v>29997</v>
      </c>
      <c r="J6896" s="31">
        <v>0</v>
      </c>
      <c r="K6896" s="32">
        <v>9790</v>
      </c>
      <c r="L6896" s="105">
        <v>0</v>
      </c>
      <c r="M6896" s="105">
        <v>4271</v>
      </c>
      <c r="N6896" s="106">
        <v>0</v>
      </c>
      <c r="O6896" s="107">
        <v>13755</v>
      </c>
      <c r="P6896" s="113">
        <v>0</v>
      </c>
      <c r="Q6896" s="113">
        <v>22827</v>
      </c>
      <c r="R6896" s="106">
        <v>0</v>
      </c>
      <c r="S6896" s="107">
        <v>20727</v>
      </c>
      <c r="T6896" s="105">
        <v>0</v>
      </c>
      <c r="U6896" s="105">
        <v>6377</v>
      </c>
      <c r="V6896" s="106">
        <v>7451</v>
      </c>
      <c r="W6896" s="107">
        <v>13739</v>
      </c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1711</v>
      </c>
      <c r="B6897" s="111" t="s">
        <v>737</v>
      </c>
      <c r="C6897" s="112" t="s">
        <v>738</v>
      </c>
      <c r="D6897" s="21">
        <f t="shared" si="214"/>
        <v>0</v>
      </c>
      <c r="E6897" s="24">
        <f t="shared" si="215"/>
        <v>0</v>
      </c>
      <c r="F6897" s="104"/>
      <c r="G6897" s="104"/>
      <c r="H6897" s="113"/>
      <c r="I6897" s="113"/>
      <c r="J6897" s="106"/>
      <c r="K6897" s="107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1711</v>
      </c>
      <c r="B6898" s="111" t="s">
        <v>739</v>
      </c>
      <c r="C6898" s="112" t="s">
        <v>740</v>
      </c>
      <c r="D6898" s="21">
        <f t="shared" si="214"/>
        <v>0</v>
      </c>
      <c r="E6898" s="24">
        <f t="shared" si="215"/>
        <v>0</v>
      </c>
      <c r="F6898" s="104"/>
      <c r="G6898" s="104"/>
      <c r="H6898" s="105"/>
      <c r="I6898" s="105"/>
      <c r="J6898" s="31"/>
      <c r="K6898" s="32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1711</v>
      </c>
      <c r="B6899" s="111" t="s">
        <v>741</v>
      </c>
      <c r="C6899" s="112" t="s">
        <v>742</v>
      </c>
      <c r="D6899" s="21">
        <f t="shared" si="214"/>
        <v>0</v>
      </c>
      <c r="E6899" s="24">
        <f t="shared" si="215"/>
        <v>0</v>
      </c>
      <c r="F6899" s="104"/>
      <c r="G6899" s="104"/>
      <c r="H6899" s="113"/>
      <c r="I6899" s="113"/>
      <c r="J6899" s="106"/>
      <c r="K6899" s="107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1711</v>
      </c>
      <c r="B6900" s="111" t="s">
        <v>743</v>
      </c>
      <c r="C6900" s="112" t="s">
        <v>744</v>
      </c>
      <c r="D6900" s="21">
        <f t="shared" si="214"/>
        <v>188228.28</v>
      </c>
      <c r="E6900" s="24">
        <f t="shared" si="215"/>
        <v>0</v>
      </c>
      <c r="F6900" s="104"/>
      <c r="G6900" s="104"/>
      <c r="H6900" s="105"/>
      <c r="I6900" s="105"/>
      <c r="J6900" s="31"/>
      <c r="K6900" s="32"/>
      <c r="L6900" s="105"/>
      <c r="M6900" s="105"/>
      <c r="N6900" s="106"/>
      <c r="O6900" s="107"/>
      <c r="P6900" s="113"/>
      <c r="Q6900" s="113"/>
      <c r="R6900" s="106">
        <v>80058.69</v>
      </c>
      <c r="S6900" s="107">
        <v>0</v>
      </c>
      <c r="T6900" s="105">
        <v>48941.77</v>
      </c>
      <c r="U6900" s="105">
        <v>0</v>
      </c>
      <c r="V6900" s="106">
        <v>59227.82</v>
      </c>
      <c r="W6900" s="107">
        <v>0</v>
      </c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1711</v>
      </c>
      <c r="B6901" s="111" t="s">
        <v>745</v>
      </c>
      <c r="C6901" s="112" t="s">
        <v>746</v>
      </c>
      <c r="D6901" s="21">
        <f t="shared" si="214"/>
        <v>136438.88</v>
      </c>
      <c r="E6901" s="24">
        <f t="shared" si="215"/>
        <v>26278.799999999999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>
        <v>35323.96</v>
      </c>
      <c r="S6901" s="107">
        <v>0</v>
      </c>
      <c r="T6901" s="105">
        <v>87210.94</v>
      </c>
      <c r="U6901" s="105">
        <v>0</v>
      </c>
      <c r="V6901" s="106">
        <v>13903.98</v>
      </c>
      <c r="W6901" s="107">
        <v>26278.799999999999</v>
      </c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1711</v>
      </c>
      <c r="B6902" s="111" t="s">
        <v>747</v>
      </c>
      <c r="C6902" s="112" t="s">
        <v>748</v>
      </c>
      <c r="D6902" s="21">
        <f t="shared" si="214"/>
        <v>0</v>
      </c>
      <c r="E6902" s="24">
        <f t="shared" si="21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1711</v>
      </c>
      <c r="B6903" s="111" t="s">
        <v>749</v>
      </c>
      <c r="C6903" s="112" t="s">
        <v>750</v>
      </c>
      <c r="D6903" s="21">
        <f t="shared" si="214"/>
        <v>0</v>
      </c>
      <c r="E6903" s="24">
        <f t="shared" si="215"/>
        <v>8492.2000000000007</v>
      </c>
      <c r="F6903" s="104"/>
      <c r="G6903" s="104"/>
      <c r="H6903" s="113"/>
      <c r="I6903" s="113"/>
      <c r="J6903" s="106"/>
      <c r="K6903" s="107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>
        <v>0</v>
      </c>
      <c r="W6903" s="32">
        <v>8492.2000000000007</v>
      </c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1711</v>
      </c>
      <c r="B6904" s="111" t="s">
        <v>751</v>
      </c>
      <c r="C6904" s="112" t="s">
        <v>752</v>
      </c>
      <c r="D6904" s="21">
        <f t="shared" si="214"/>
        <v>0</v>
      </c>
      <c r="E6904" s="24">
        <f t="shared" si="21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1711</v>
      </c>
      <c r="B6905" s="111" t="s">
        <v>753</v>
      </c>
      <c r="C6905" s="112" t="s">
        <v>754</v>
      </c>
      <c r="D6905" s="21">
        <f t="shared" si="214"/>
        <v>0</v>
      </c>
      <c r="E6905" s="24">
        <f t="shared" si="215"/>
        <v>0</v>
      </c>
      <c r="F6905" s="104"/>
      <c r="G6905" s="104"/>
      <c r="H6905" s="105"/>
      <c r="I6905" s="105"/>
      <c r="J6905" s="31"/>
      <c r="K6905" s="32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1711</v>
      </c>
      <c r="B6906" s="111" t="s">
        <v>755</v>
      </c>
      <c r="C6906" s="112" t="s">
        <v>756</v>
      </c>
      <c r="D6906" s="21">
        <f t="shared" si="214"/>
        <v>0</v>
      </c>
      <c r="E6906" s="24">
        <f t="shared" si="215"/>
        <v>1038</v>
      </c>
      <c r="F6906" s="104"/>
      <c r="G6906" s="104"/>
      <c r="H6906" s="113"/>
      <c r="I6906" s="113"/>
      <c r="J6906" s="106"/>
      <c r="K6906" s="107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1711</v>
      </c>
      <c r="B6907" s="111" t="s">
        <v>757</v>
      </c>
      <c r="C6907" s="112" t="s">
        <v>758</v>
      </c>
      <c r="D6907" s="21">
        <f t="shared" si="214"/>
        <v>0</v>
      </c>
      <c r="E6907" s="24">
        <f t="shared" si="215"/>
        <v>6047</v>
      </c>
      <c r="F6907" s="104">
        <v>0</v>
      </c>
      <c r="G6907" s="104">
        <v>2119</v>
      </c>
      <c r="H6907" s="105">
        <v>0</v>
      </c>
      <c r="I6907" s="105">
        <v>623</v>
      </c>
      <c r="J6907" s="31">
        <v>0</v>
      </c>
      <c r="K6907" s="32">
        <v>1038</v>
      </c>
      <c r="L6907" s="105">
        <v>0</v>
      </c>
      <c r="M6907" s="105">
        <v>64</v>
      </c>
      <c r="N6907" s="106">
        <v>0</v>
      </c>
      <c r="O6907" s="107">
        <v>765</v>
      </c>
      <c r="P6907" s="113">
        <v>0</v>
      </c>
      <c r="Q6907" s="113">
        <v>1607</v>
      </c>
      <c r="R6907" s="106">
        <v>0</v>
      </c>
      <c r="S6907" s="107">
        <v>56</v>
      </c>
      <c r="T6907" s="105">
        <v>0</v>
      </c>
      <c r="U6907" s="105">
        <v>298</v>
      </c>
      <c r="V6907" s="106">
        <v>0</v>
      </c>
      <c r="W6907" s="107">
        <v>515</v>
      </c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1711</v>
      </c>
      <c r="B6908" s="111" t="s">
        <v>759</v>
      </c>
      <c r="C6908" s="112" t="s">
        <v>760</v>
      </c>
      <c r="D6908" s="21">
        <f t="shared" si="214"/>
        <v>1038</v>
      </c>
      <c r="E6908" s="24">
        <f t="shared" si="215"/>
        <v>4028</v>
      </c>
      <c r="F6908" s="104"/>
      <c r="G6908" s="104"/>
      <c r="H6908" s="113"/>
      <c r="I6908" s="113"/>
      <c r="J6908" s="106"/>
      <c r="K6908" s="107"/>
      <c r="L6908" s="113"/>
      <c r="M6908" s="113"/>
      <c r="N6908" s="31"/>
      <c r="O6908" s="32"/>
      <c r="P6908" s="105"/>
      <c r="Q6908" s="105"/>
      <c r="R6908" s="31">
        <v>0</v>
      </c>
      <c r="S6908" s="32">
        <v>4028</v>
      </c>
      <c r="T6908" s="113">
        <v>0</v>
      </c>
      <c r="U6908" s="113">
        <v>0</v>
      </c>
      <c r="V6908" s="31">
        <v>0</v>
      </c>
      <c r="W6908" s="32">
        <v>0</v>
      </c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1711</v>
      </c>
      <c r="B6909" s="111" t="s">
        <v>761</v>
      </c>
      <c r="C6909" s="112" t="s">
        <v>762</v>
      </c>
      <c r="D6909" s="21">
        <f t="shared" si="214"/>
        <v>3409.4</v>
      </c>
      <c r="E6909" s="24">
        <f t="shared" si="215"/>
        <v>88.33</v>
      </c>
      <c r="F6909" s="104"/>
      <c r="G6909" s="104"/>
      <c r="H6909" s="113"/>
      <c r="I6909" s="113"/>
      <c r="J6909" s="31">
        <v>1038</v>
      </c>
      <c r="K6909" s="32">
        <v>0</v>
      </c>
      <c r="L6909" s="113">
        <v>0</v>
      </c>
      <c r="M6909" s="113">
        <v>88.33</v>
      </c>
      <c r="N6909" s="31">
        <v>612.66999999999996</v>
      </c>
      <c r="O6909" s="32">
        <v>0</v>
      </c>
      <c r="P6909" s="113">
        <v>693.02</v>
      </c>
      <c r="Q6909" s="113">
        <v>0</v>
      </c>
      <c r="R6909" s="31">
        <v>2103.71</v>
      </c>
      <c r="S6909" s="32">
        <v>0</v>
      </c>
      <c r="T6909" s="113">
        <v>0</v>
      </c>
      <c r="U6909" s="113">
        <v>0</v>
      </c>
      <c r="V6909" s="31">
        <v>0</v>
      </c>
      <c r="W6909" s="32">
        <v>0</v>
      </c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1711</v>
      </c>
      <c r="B6910" s="111" t="s">
        <v>763</v>
      </c>
      <c r="C6910" s="112" t="s">
        <v>764</v>
      </c>
      <c r="D6910" s="21">
        <f t="shared" si="214"/>
        <v>0</v>
      </c>
      <c r="E6910" s="24">
        <f t="shared" si="215"/>
        <v>0</v>
      </c>
      <c r="F6910" s="104"/>
      <c r="G6910" s="104"/>
      <c r="H6910" s="105"/>
      <c r="I6910" s="105"/>
      <c r="J6910" s="31"/>
      <c r="K6910" s="32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1711</v>
      </c>
      <c r="B6911" s="111" t="s">
        <v>765</v>
      </c>
      <c r="C6911" s="112" t="s">
        <v>1672</v>
      </c>
      <c r="D6911" s="21">
        <f t="shared" si="214"/>
        <v>0</v>
      </c>
      <c r="E6911" s="24">
        <f t="shared" si="215"/>
        <v>0</v>
      </c>
      <c r="F6911" s="104"/>
      <c r="G6911" s="104"/>
      <c r="H6911" s="113"/>
      <c r="I6911" s="113"/>
      <c r="J6911" s="106"/>
      <c r="K6911" s="107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1711</v>
      </c>
      <c r="B6912" s="111" t="s">
        <v>766</v>
      </c>
      <c r="C6912" s="112" t="s">
        <v>767</v>
      </c>
      <c r="D6912" s="21">
        <f t="shared" si="214"/>
        <v>0</v>
      </c>
      <c r="E6912" s="24">
        <f t="shared" si="215"/>
        <v>0</v>
      </c>
      <c r="F6912" s="104"/>
      <c r="G6912" s="104"/>
      <c r="H6912" s="105"/>
      <c r="I6912" s="105"/>
      <c r="J6912" s="31"/>
      <c r="K6912" s="32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1711</v>
      </c>
      <c r="B6913" s="111" t="s">
        <v>768</v>
      </c>
      <c r="C6913" s="112" t="s">
        <v>1673</v>
      </c>
      <c r="D6913" s="21">
        <f t="shared" si="214"/>
        <v>0</v>
      </c>
      <c r="E6913" s="24">
        <f t="shared" si="215"/>
        <v>0</v>
      </c>
      <c r="F6913" s="104"/>
      <c r="G6913" s="104"/>
      <c r="H6913" s="113"/>
      <c r="I6913" s="113"/>
      <c r="J6913" s="106"/>
      <c r="K6913" s="107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1711</v>
      </c>
      <c r="B6914" s="111" t="s">
        <v>769</v>
      </c>
      <c r="C6914" s="112" t="s">
        <v>1674</v>
      </c>
      <c r="D6914" s="21">
        <f t="shared" si="214"/>
        <v>0</v>
      </c>
      <c r="E6914" s="24">
        <f t="shared" si="21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1711</v>
      </c>
      <c r="B6915" s="111" t="s">
        <v>770</v>
      </c>
      <c r="C6915" s="112" t="s">
        <v>771</v>
      </c>
      <c r="D6915" s="21">
        <f t="shared" ref="D6915:D6978" si="216">F6915+H6915+J6916+L6915+N6915+P6915+R6915+T6915+V6915+X6915+Z6915+AB6915</f>
        <v>0</v>
      </c>
      <c r="E6915" s="24">
        <f t="shared" ref="E6915:E6978" si="217">G6915+I6915+K6916+M6915+O6915+Q6915+S6915+U6915+W6915+Y6915+AA6915+AC6915</f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1711</v>
      </c>
      <c r="B6916" s="111" t="s">
        <v>772</v>
      </c>
      <c r="C6916" s="112" t="s">
        <v>1675</v>
      </c>
      <c r="D6916" s="21">
        <f t="shared" si="216"/>
        <v>0</v>
      </c>
      <c r="E6916" s="24">
        <f t="shared" si="217"/>
        <v>0</v>
      </c>
      <c r="F6916" s="104"/>
      <c r="G6916" s="104"/>
      <c r="H6916" s="105"/>
      <c r="I6916" s="105"/>
      <c r="J6916" s="31"/>
      <c r="K6916" s="32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1711</v>
      </c>
      <c r="B6917" s="111" t="s">
        <v>773</v>
      </c>
      <c r="C6917" s="112" t="s">
        <v>774</v>
      </c>
      <c r="D6917" s="21">
        <f t="shared" si="216"/>
        <v>0</v>
      </c>
      <c r="E6917" s="24">
        <f t="shared" si="217"/>
        <v>0</v>
      </c>
      <c r="F6917" s="104"/>
      <c r="G6917" s="104"/>
      <c r="H6917" s="113"/>
      <c r="I6917" s="113"/>
      <c r="J6917" s="106"/>
      <c r="K6917" s="107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1711</v>
      </c>
      <c r="B6918" s="111" t="s">
        <v>775</v>
      </c>
      <c r="C6918" s="112" t="s">
        <v>776</v>
      </c>
      <c r="D6918" s="21">
        <f t="shared" si="216"/>
        <v>0</v>
      </c>
      <c r="E6918" s="24">
        <f t="shared" si="217"/>
        <v>7000</v>
      </c>
      <c r="F6918" s="104">
        <v>0</v>
      </c>
      <c r="G6918" s="104">
        <v>500</v>
      </c>
      <c r="H6918" s="105">
        <v>0</v>
      </c>
      <c r="I6918" s="105">
        <v>0</v>
      </c>
      <c r="J6918" s="31">
        <v>0</v>
      </c>
      <c r="K6918" s="32">
        <v>0</v>
      </c>
      <c r="L6918" s="105">
        <v>0</v>
      </c>
      <c r="M6918" s="105">
        <v>0</v>
      </c>
      <c r="N6918" s="106">
        <v>0</v>
      </c>
      <c r="O6918" s="107">
        <v>2500</v>
      </c>
      <c r="P6918" s="113">
        <v>0</v>
      </c>
      <c r="Q6918" s="113">
        <v>3500</v>
      </c>
      <c r="R6918" s="106">
        <v>0</v>
      </c>
      <c r="S6918" s="107">
        <v>500</v>
      </c>
      <c r="T6918" s="105">
        <v>0</v>
      </c>
      <c r="U6918" s="105">
        <v>0</v>
      </c>
      <c r="V6918" s="106">
        <v>0</v>
      </c>
      <c r="W6918" s="107">
        <v>0</v>
      </c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1711</v>
      </c>
      <c r="B6919" s="111" t="s">
        <v>777</v>
      </c>
      <c r="C6919" s="112" t="s">
        <v>778</v>
      </c>
      <c r="D6919" s="21">
        <f t="shared" si="216"/>
        <v>0</v>
      </c>
      <c r="E6919" s="24">
        <f t="shared" si="217"/>
        <v>0</v>
      </c>
      <c r="F6919" s="104"/>
      <c r="G6919" s="104"/>
      <c r="H6919" s="113"/>
      <c r="I6919" s="113"/>
      <c r="J6919" s="106"/>
      <c r="K6919" s="107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1711</v>
      </c>
      <c r="B6920" s="111" t="s">
        <v>779</v>
      </c>
      <c r="C6920" s="112" t="s">
        <v>780</v>
      </c>
      <c r="D6920" s="21">
        <f t="shared" si="216"/>
        <v>0</v>
      </c>
      <c r="E6920" s="24">
        <f t="shared" si="217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1711</v>
      </c>
      <c r="B6921" s="111" t="s">
        <v>781</v>
      </c>
      <c r="C6921" s="112" t="s">
        <v>782</v>
      </c>
      <c r="D6921" s="21">
        <f t="shared" si="216"/>
        <v>0</v>
      </c>
      <c r="E6921" s="24">
        <f t="shared" si="217"/>
        <v>3452.24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>
        <v>0</v>
      </c>
      <c r="U6921" s="113">
        <v>1834.62</v>
      </c>
      <c r="V6921" s="31">
        <v>0</v>
      </c>
      <c r="W6921" s="32">
        <v>1617.62</v>
      </c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1711</v>
      </c>
      <c r="B6922" s="111" t="s">
        <v>783</v>
      </c>
      <c r="C6922" s="112" t="s">
        <v>784</v>
      </c>
      <c r="D6922" s="21">
        <f t="shared" si="216"/>
        <v>0</v>
      </c>
      <c r="E6922" s="24">
        <f t="shared" si="217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1711</v>
      </c>
      <c r="B6923" s="111" t="s">
        <v>785</v>
      </c>
      <c r="C6923" s="112" t="s">
        <v>786</v>
      </c>
      <c r="D6923" s="21">
        <f t="shared" si="216"/>
        <v>0</v>
      </c>
      <c r="E6923" s="24">
        <f t="shared" si="217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1711</v>
      </c>
      <c r="B6924" s="111" t="s">
        <v>787</v>
      </c>
      <c r="C6924" s="112" t="s">
        <v>788</v>
      </c>
      <c r="D6924" s="21">
        <f t="shared" si="216"/>
        <v>1037</v>
      </c>
      <c r="E6924" s="24">
        <f t="shared" si="217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31">
        <v>0</v>
      </c>
      <c r="K6924" s="32">
        <v>0</v>
      </c>
      <c r="L6924" s="105">
        <v>0</v>
      </c>
      <c r="M6924" s="105">
        <v>0</v>
      </c>
      <c r="N6924" s="106">
        <v>0</v>
      </c>
      <c r="O6924" s="107">
        <v>0</v>
      </c>
      <c r="P6924" s="113">
        <v>0</v>
      </c>
      <c r="Q6924" s="113">
        <v>0</v>
      </c>
      <c r="R6924" s="106">
        <v>0</v>
      </c>
      <c r="S6924" s="107">
        <v>0</v>
      </c>
      <c r="T6924" s="105">
        <v>0</v>
      </c>
      <c r="U6924" s="105">
        <v>0</v>
      </c>
      <c r="V6924" s="106">
        <v>0</v>
      </c>
      <c r="W6924" s="107">
        <v>0</v>
      </c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1711</v>
      </c>
      <c r="B6925" s="111" t="s">
        <v>789</v>
      </c>
      <c r="C6925" s="112" t="s">
        <v>790</v>
      </c>
      <c r="D6925" s="21">
        <f t="shared" si="216"/>
        <v>1903</v>
      </c>
      <c r="E6925" s="24">
        <f t="shared" si="217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106">
        <v>0</v>
      </c>
      <c r="K6925" s="107">
        <v>0</v>
      </c>
      <c r="L6925" s="113">
        <v>0</v>
      </c>
      <c r="M6925" s="113">
        <v>0</v>
      </c>
      <c r="N6925" s="31">
        <v>0</v>
      </c>
      <c r="O6925" s="32">
        <v>0</v>
      </c>
      <c r="P6925" s="105">
        <v>0</v>
      </c>
      <c r="Q6925" s="105">
        <v>0</v>
      </c>
      <c r="R6925" s="31">
        <v>0</v>
      </c>
      <c r="S6925" s="32">
        <v>0</v>
      </c>
      <c r="T6925" s="113">
        <v>0</v>
      </c>
      <c r="U6925" s="113">
        <v>0</v>
      </c>
      <c r="V6925" s="31">
        <v>0</v>
      </c>
      <c r="W6925" s="32">
        <v>0</v>
      </c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1711</v>
      </c>
      <c r="B6926" s="111" t="s">
        <v>791</v>
      </c>
      <c r="C6926" s="112" t="s">
        <v>792</v>
      </c>
      <c r="D6926" s="21">
        <f t="shared" si="216"/>
        <v>0</v>
      </c>
      <c r="E6926" s="24">
        <f t="shared" si="217"/>
        <v>50</v>
      </c>
      <c r="F6926" s="104"/>
      <c r="G6926" s="104"/>
      <c r="H6926" s="105"/>
      <c r="I6926" s="105"/>
      <c r="J6926" s="31"/>
      <c r="K6926" s="32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1711</v>
      </c>
      <c r="B6927" s="111" t="s">
        <v>793</v>
      </c>
      <c r="C6927" s="112" t="s">
        <v>794</v>
      </c>
      <c r="D6927" s="21">
        <f t="shared" si="216"/>
        <v>0</v>
      </c>
      <c r="E6927" s="24">
        <f t="shared" si="217"/>
        <v>2338</v>
      </c>
      <c r="F6927" s="104">
        <v>0</v>
      </c>
      <c r="G6927" s="104">
        <v>1037</v>
      </c>
      <c r="H6927" s="105">
        <v>0</v>
      </c>
      <c r="I6927" s="105">
        <v>230</v>
      </c>
      <c r="J6927" s="106">
        <v>0</v>
      </c>
      <c r="K6927" s="107">
        <v>50</v>
      </c>
      <c r="L6927" s="105">
        <v>0</v>
      </c>
      <c r="M6927" s="105">
        <v>230</v>
      </c>
      <c r="N6927" s="106">
        <v>0</v>
      </c>
      <c r="O6927" s="107">
        <v>76</v>
      </c>
      <c r="P6927" s="105">
        <v>0</v>
      </c>
      <c r="Q6927" s="105">
        <v>446</v>
      </c>
      <c r="R6927" s="106">
        <v>0</v>
      </c>
      <c r="S6927" s="107">
        <v>230</v>
      </c>
      <c r="T6927" s="105">
        <v>0</v>
      </c>
      <c r="U6927" s="105">
        <v>0</v>
      </c>
      <c r="V6927" s="106">
        <v>0</v>
      </c>
      <c r="W6927" s="107">
        <v>89</v>
      </c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1711</v>
      </c>
      <c r="B6928" s="111" t="s">
        <v>795</v>
      </c>
      <c r="C6928" s="112" t="s">
        <v>796</v>
      </c>
      <c r="D6928" s="21">
        <f t="shared" si="216"/>
        <v>50</v>
      </c>
      <c r="E6928" s="24">
        <f t="shared" si="217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106">
        <v>0</v>
      </c>
      <c r="K6928" s="107">
        <v>0</v>
      </c>
      <c r="L6928" s="113">
        <v>0</v>
      </c>
      <c r="M6928" s="113">
        <v>0</v>
      </c>
      <c r="N6928" s="31">
        <v>0</v>
      </c>
      <c r="O6928" s="32">
        <v>0</v>
      </c>
      <c r="P6928" s="105">
        <v>0</v>
      </c>
      <c r="Q6928" s="105">
        <v>0</v>
      </c>
      <c r="R6928" s="31">
        <v>0</v>
      </c>
      <c r="S6928" s="32">
        <v>0</v>
      </c>
      <c r="T6928" s="113">
        <v>0</v>
      </c>
      <c r="U6928" s="113">
        <v>0</v>
      </c>
      <c r="V6928" s="31">
        <v>0</v>
      </c>
      <c r="W6928" s="32">
        <v>0</v>
      </c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1711</v>
      </c>
      <c r="B6929" s="111" t="s">
        <v>797</v>
      </c>
      <c r="C6929" s="112" t="s">
        <v>798</v>
      </c>
      <c r="D6929" s="21">
        <f t="shared" si="216"/>
        <v>12999</v>
      </c>
      <c r="E6929" s="24">
        <f t="shared" si="217"/>
        <v>0</v>
      </c>
      <c r="F6929" s="104"/>
      <c r="G6929" s="104"/>
      <c r="H6929" s="113">
        <v>11928</v>
      </c>
      <c r="I6929" s="113">
        <v>0</v>
      </c>
      <c r="J6929" s="31">
        <v>50</v>
      </c>
      <c r="K6929" s="32">
        <v>0</v>
      </c>
      <c r="L6929" s="113">
        <v>230</v>
      </c>
      <c r="M6929" s="113">
        <v>0</v>
      </c>
      <c r="N6929" s="31">
        <v>76</v>
      </c>
      <c r="O6929" s="32">
        <v>0</v>
      </c>
      <c r="P6929" s="113">
        <v>446</v>
      </c>
      <c r="Q6929" s="113">
        <v>0</v>
      </c>
      <c r="R6929" s="31">
        <v>230</v>
      </c>
      <c r="S6929" s="32">
        <v>0</v>
      </c>
      <c r="T6929" s="113">
        <v>0</v>
      </c>
      <c r="U6929" s="113">
        <v>0</v>
      </c>
      <c r="V6929" s="31">
        <v>89</v>
      </c>
      <c r="W6929" s="32">
        <v>0</v>
      </c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1711</v>
      </c>
      <c r="B6930" s="111" t="s">
        <v>799</v>
      </c>
      <c r="C6930" s="112" t="s">
        <v>800</v>
      </c>
      <c r="D6930" s="21">
        <f t="shared" si="216"/>
        <v>0</v>
      </c>
      <c r="E6930" s="24">
        <f t="shared" si="217"/>
        <v>0</v>
      </c>
      <c r="F6930" s="104"/>
      <c r="G6930" s="104"/>
      <c r="H6930" s="105"/>
      <c r="I6930" s="105"/>
      <c r="J6930" s="31"/>
      <c r="K6930" s="32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1711</v>
      </c>
      <c r="B6931" s="111" t="s">
        <v>801</v>
      </c>
      <c r="C6931" s="112" t="s">
        <v>802</v>
      </c>
      <c r="D6931" s="21">
        <f t="shared" si="216"/>
        <v>0</v>
      </c>
      <c r="E6931" s="24">
        <f t="shared" si="217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1711</v>
      </c>
      <c r="B6932" s="111" t="s">
        <v>803</v>
      </c>
      <c r="C6932" s="112" t="s">
        <v>804</v>
      </c>
      <c r="D6932" s="21">
        <f t="shared" si="216"/>
        <v>0</v>
      </c>
      <c r="E6932" s="24">
        <f t="shared" si="217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1711</v>
      </c>
      <c r="B6933" s="111" t="s">
        <v>805</v>
      </c>
      <c r="C6933" s="112" t="s">
        <v>806</v>
      </c>
      <c r="D6933" s="21">
        <f t="shared" si="216"/>
        <v>0</v>
      </c>
      <c r="E6933" s="24">
        <f t="shared" si="217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1711</v>
      </c>
      <c r="B6934" s="111" t="s">
        <v>807</v>
      </c>
      <c r="C6934" s="112" t="s">
        <v>808</v>
      </c>
      <c r="D6934" s="21">
        <f t="shared" si="216"/>
        <v>0</v>
      </c>
      <c r="E6934" s="24">
        <f t="shared" si="217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1711</v>
      </c>
      <c r="B6935" s="111" t="s">
        <v>809</v>
      </c>
      <c r="C6935" s="112" t="s">
        <v>1676</v>
      </c>
      <c r="D6935" s="21">
        <f t="shared" si="216"/>
        <v>0</v>
      </c>
      <c r="E6935" s="24">
        <f t="shared" si="217"/>
        <v>0</v>
      </c>
      <c r="F6935" s="104"/>
      <c r="G6935" s="104"/>
      <c r="H6935" s="113"/>
      <c r="I6935" s="113"/>
      <c r="J6935" s="106"/>
      <c r="K6935" s="107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1711</v>
      </c>
      <c r="B6936" s="111" t="s">
        <v>810</v>
      </c>
      <c r="C6936" s="112" t="s">
        <v>811</v>
      </c>
      <c r="D6936" s="21">
        <f t="shared" si="216"/>
        <v>0</v>
      </c>
      <c r="E6936" s="24">
        <f t="shared" si="217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1711</v>
      </c>
      <c r="B6937" s="111" t="s">
        <v>812</v>
      </c>
      <c r="C6937" s="112" t="s">
        <v>813</v>
      </c>
      <c r="D6937" s="21">
        <f t="shared" si="216"/>
        <v>0</v>
      </c>
      <c r="E6937" s="24">
        <f t="shared" si="217"/>
        <v>300000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1711</v>
      </c>
      <c r="B6938" s="111" t="s">
        <v>814</v>
      </c>
      <c r="C6938" s="112" t="s">
        <v>815</v>
      </c>
      <c r="D6938" s="21">
        <f t="shared" si="216"/>
        <v>0</v>
      </c>
      <c r="E6938" s="24">
        <f t="shared" si="217"/>
        <v>304066</v>
      </c>
      <c r="F6938" s="104"/>
      <c r="G6938" s="104"/>
      <c r="H6938" s="105">
        <v>0</v>
      </c>
      <c r="I6938" s="105">
        <v>15000</v>
      </c>
      <c r="J6938" s="31">
        <v>0</v>
      </c>
      <c r="K6938" s="32">
        <v>300000</v>
      </c>
      <c r="L6938" s="105">
        <v>0</v>
      </c>
      <c r="M6938" s="105">
        <v>25000</v>
      </c>
      <c r="N6938" s="106">
        <v>0</v>
      </c>
      <c r="O6938" s="107">
        <v>3000</v>
      </c>
      <c r="P6938" s="113">
        <v>0</v>
      </c>
      <c r="Q6938" s="113">
        <v>0</v>
      </c>
      <c r="R6938" s="106">
        <v>0</v>
      </c>
      <c r="S6938" s="107">
        <v>120860</v>
      </c>
      <c r="T6938" s="105">
        <v>0</v>
      </c>
      <c r="U6938" s="105">
        <v>12000</v>
      </c>
      <c r="V6938" s="106">
        <v>0</v>
      </c>
      <c r="W6938" s="107">
        <v>128206</v>
      </c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1711</v>
      </c>
      <c r="B6939" s="111" t="s">
        <v>816</v>
      </c>
      <c r="C6939" s="112" t="s">
        <v>817</v>
      </c>
      <c r="D6939" s="21">
        <f t="shared" si="216"/>
        <v>0</v>
      </c>
      <c r="E6939" s="24">
        <f t="shared" si="217"/>
        <v>0</v>
      </c>
      <c r="F6939" s="104"/>
      <c r="G6939" s="104"/>
      <c r="H6939" s="113"/>
      <c r="I6939" s="113"/>
      <c r="J6939" s="106"/>
      <c r="K6939" s="107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1711</v>
      </c>
      <c r="B6940" s="111" t="s">
        <v>818</v>
      </c>
      <c r="C6940" s="112" t="s">
        <v>819</v>
      </c>
      <c r="D6940" s="21">
        <f t="shared" si="216"/>
        <v>0</v>
      </c>
      <c r="E6940" s="24">
        <f t="shared" si="217"/>
        <v>0</v>
      </c>
      <c r="F6940" s="104"/>
      <c r="G6940" s="104"/>
      <c r="H6940" s="105"/>
      <c r="I6940" s="105"/>
      <c r="J6940" s="31"/>
      <c r="K6940" s="32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1711</v>
      </c>
      <c r="B6941" s="111" t="s">
        <v>820</v>
      </c>
      <c r="C6941" s="112" t="s">
        <v>821</v>
      </c>
      <c r="D6941" s="21">
        <f t="shared" si="216"/>
        <v>0</v>
      </c>
      <c r="E6941" s="24">
        <f t="shared" si="217"/>
        <v>26995.84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9122.5499999999993</v>
      </c>
      <c r="N6941" s="106">
        <v>0</v>
      </c>
      <c r="O6941" s="107">
        <v>0</v>
      </c>
      <c r="P6941" s="105">
        <v>0</v>
      </c>
      <c r="Q6941" s="105">
        <v>9768.11</v>
      </c>
      <c r="R6941" s="106">
        <v>0</v>
      </c>
      <c r="S6941" s="107">
        <v>0</v>
      </c>
      <c r="T6941" s="105">
        <v>0</v>
      </c>
      <c r="U6941" s="105">
        <v>0</v>
      </c>
      <c r="V6941" s="106">
        <v>0</v>
      </c>
      <c r="W6941" s="107">
        <v>8105.18</v>
      </c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1711</v>
      </c>
      <c r="B6942" s="111" t="s">
        <v>822</v>
      </c>
      <c r="C6942" s="112" t="s">
        <v>599</v>
      </c>
      <c r="D6942" s="21">
        <f t="shared" si="216"/>
        <v>0</v>
      </c>
      <c r="E6942" s="24">
        <f t="shared" si="217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1711</v>
      </c>
      <c r="B6943" s="111" t="s">
        <v>823</v>
      </c>
      <c r="C6943" s="112" t="s">
        <v>601</v>
      </c>
      <c r="D6943" s="21">
        <f t="shared" si="216"/>
        <v>0</v>
      </c>
      <c r="E6943" s="24">
        <f t="shared" si="217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1711</v>
      </c>
      <c r="B6944" s="111" t="s">
        <v>824</v>
      </c>
      <c r="C6944" s="112" t="s">
        <v>825</v>
      </c>
      <c r="D6944" s="21">
        <f t="shared" si="216"/>
        <v>0</v>
      </c>
      <c r="E6944" s="24">
        <f t="shared" si="217"/>
        <v>2703595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1711</v>
      </c>
      <c r="B6945" s="111" t="s">
        <v>826</v>
      </c>
      <c r="C6945" s="112" t="s">
        <v>827</v>
      </c>
      <c r="D6945" s="21">
        <f t="shared" si="216"/>
        <v>0</v>
      </c>
      <c r="E6945" s="24">
        <f t="shared" si="217"/>
        <v>21539991.659999996</v>
      </c>
      <c r="F6945" s="104">
        <v>0</v>
      </c>
      <c r="G6945" s="104">
        <v>2738835</v>
      </c>
      <c r="H6945" s="113">
        <v>0</v>
      </c>
      <c r="I6945" s="113">
        <v>2742895</v>
      </c>
      <c r="J6945" s="106">
        <v>0</v>
      </c>
      <c r="K6945" s="107">
        <v>2703595</v>
      </c>
      <c r="L6945" s="113">
        <v>0</v>
      </c>
      <c r="M6945" s="113">
        <v>2703595</v>
      </c>
      <c r="N6945" s="31">
        <v>0</v>
      </c>
      <c r="O6945" s="32">
        <v>2655625</v>
      </c>
      <c r="P6945" s="105">
        <v>0</v>
      </c>
      <c r="Q6945" s="105">
        <v>2664905</v>
      </c>
      <c r="R6945" s="31">
        <v>0</v>
      </c>
      <c r="S6945" s="32">
        <v>2611118.33</v>
      </c>
      <c r="T6945" s="113">
        <v>0</v>
      </c>
      <c r="U6945" s="113">
        <v>2610290</v>
      </c>
      <c r="V6945" s="31">
        <v>0</v>
      </c>
      <c r="W6945" s="32">
        <v>2812728.33</v>
      </c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1711</v>
      </c>
      <c r="B6946" s="111" t="s">
        <v>828</v>
      </c>
      <c r="C6946" s="112" t="s">
        <v>829</v>
      </c>
      <c r="D6946" s="21">
        <f t="shared" si="216"/>
        <v>0</v>
      </c>
      <c r="E6946" s="24">
        <f t="shared" si="217"/>
        <v>1504.57</v>
      </c>
      <c r="F6946" s="104"/>
      <c r="G6946" s="104"/>
      <c r="H6946" s="105"/>
      <c r="I6946" s="105"/>
      <c r="J6946" s="31"/>
      <c r="K6946" s="32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1711</v>
      </c>
      <c r="B6947" s="111" t="s">
        <v>830</v>
      </c>
      <c r="C6947" s="112" t="s">
        <v>831</v>
      </c>
      <c r="D6947" s="21">
        <f t="shared" si="216"/>
        <v>0</v>
      </c>
      <c r="E6947" s="24">
        <f t="shared" si="217"/>
        <v>11977.34</v>
      </c>
      <c r="F6947" s="104">
        <v>0</v>
      </c>
      <c r="G6947" s="104">
        <v>1504.57</v>
      </c>
      <c r="H6947" s="113">
        <v>0</v>
      </c>
      <c r="I6947" s="113">
        <v>1504.57</v>
      </c>
      <c r="J6947" s="106">
        <v>0</v>
      </c>
      <c r="K6947" s="107">
        <v>1504.57</v>
      </c>
      <c r="L6947" s="113">
        <v>0</v>
      </c>
      <c r="M6947" s="113">
        <v>1504.57</v>
      </c>
      <c r="N6947" s="31">
        <v>0</v>
      </c>
      <c r="O6947" s="32">
        <v>1504.57</v>
      </c>
      <c r="P6947" s="105">
        <v>0</v>
      </c>
      <c r="Q6947" s="105">
        <v>1504.57</v>
      </c>
      <c r="R6947" s="31">
        <v>0</v>
      </c>
      <c r="S6947" s="32">
        <v>0</v>
      </c>
      <c r="T6947" s="113">
        <v>0</v>
      </c>
      <c r="U6947" s="113">
        <v>0</v>
      </c>
      <c r="V6947" s="31">
        <v>0</v>
      </c>
      <c r="W6947" s="32">
        <v>4454.49</v>
      </c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1711</v>
      </c>
      <c r="B6948" s="111" t="s">
        <v>832</v>
      </c>
      <c r="C6948" s="112" t="s">
        <v>833</v>
      </c>
      <c r="D6948" s="21">
        <f t="shared" si="216"/>
        <v>0</v>
      </c>
      <c r="E6948" s="24">
        <f t="shared" si="217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1711</v>
      </c>
      <c r="B6949" s="111" t="s">
        <v>834</v>
      </c>
      <c r="C6949" s="112" t="s">
        <v>835</v>
      </c>
      <c r="D6949" s="21">
        <f t="shared" si="216"/>
        <v>0</v>
      </c>
      <c r="E6949" s="24">
        <f t="shared" si="217"/>
        <v>91794.2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1711</v>
      </c>
      <c r="B6950" s="111" t="s">
        <v>836</v>
      </c>
      <c r="C6950" s="112" t="s">
        <v>837</v>
      </c>
      <c r="D6950" s="21">
        <f t="shared" si="216"/>
        <v>0</v>
      </c>
      <c r="E6950" s="24">
        <f t="shared" si="217"/>
        <v>727274.89999999991</v>
      </c>
      <c r="F6950" s="104">
        <v>0</v>
      </c>
      <c r="G6950" s="104">
        <v>93381.2</v>
      </c>
      <c r="H6950" s="113">
        <v>0</v>
      </c>
      <c r="I6950" s="113">
        <v>93584.2</v>
      </c>
      <c r="J6950" s="31">
        <v>0</v>
      </c>
      <c r="K6950" s="32">
        <v>91794.2</v>
      </c>
      <c r="L6950" s="113">
        <v>0</v>
      </c>
      <c r="M6950" s="113">
        <v>91794.2</v>
      </c>
      <c r="N6950" s="31">
        <v>0</v>
      </c>
      <c r="O6950" s="32">
        <v>89570.7</v>
      </c>
      <c r="P6950" s="113">
        <v>0</v>
      </c>
      <c r="Q6950" s="113">
        <v>88424.7</v>
      </c>
      <c r="R6950" s="31">
        <v>0</v>
      </c>
      <c r="S6950" s="32">
        <v>87679.2</v>
      </c>
      <c r="T6950" s="113">
        <v>0</v>
      </c>
      <c r="U6950" s="113">
        <v>87679.2</v>
      </c>
      <c r="V6950" s="31">
        <v>0</v>
      </c>
      <c r="W6950" s="32">
        <v>95161.5</v>
      </c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1711</v>
      </c>
      <c r="B6951" s="111" t="s">
        <v>838</v>
      </c>
      <c r="C6951" s="112" t="s">
        <v>839</v>
      </c>
      <c r="D6951" s="21">
        <f t="shared" si="216"/>
        <v>0</v>
      </c>
      <c r="E6951" s="24">
        <f t="shared" si="21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1711</v>
      </c>
      <c r="B6952" s="111" t="s">
        <v>1608</v>
      </c>
      <c r="C6952" s="112" t="s">
        <v>1609</v>
      </c>
      <c r="D6952" s="21">
        <f t="shared" si="216"/>
        <v>0</v>
      </c>
      <c r="E6952" s="24">
        <f t="shared" si="21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1711</v>
      </c>
      <c r="B6953" s="111" t="s">
        <v>840</v>
      </c>
      <c r="C6953" s="112" t="s">
        <v>841</v>
      </c>
      <c r="D6953" s="21">
        <f t="shared" si="216"/>
        <v>0</v>
      </c>
      <c r="E6953" s="24">
        <f t="shared" si="21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1711</v>
      </c>
      <c r="B6954" s="111" t="s">
        <v>842</v>
      </c>
      <c r="C6954" s="112" t="s">
        <v>843</v>
      </c>
      <c r="D6954" s="21">
        <f t="shared" si="216"/>
        <v>0</v>
      </c>
      <c r="E6954" s="24">
        <f t="shared" si="21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1711</v>
      </c>
      <c r="B6955" s="111" t="s">
        <v>844</v>
      </c>
      <c r="C6955" s="112" t="s">
        <v>845</v>
      </c>
      <c r="D6955" s="21">
        <f t="shared" si="216"/>
        <v>0</v>
      </c>
      <c r="E6955" s="24">
        <f t="shared" si="21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1711</v>
      </c>
      <c r="B6956" s="111" t="s">
        <v>846</v>
      </c>
      <c r="C6956" s="112" t="s">
        <v>847</v>
      </c>
      <c r="D6956" s="21">
        <f t="shared" si="216"/>
        <v>0</v>
      </c>
      <c r="E6956" s="24">
        <f t="shared" si="21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1711</v>
      </c>
      <c r="B6957" s="111" t="s">
        <v>848</v>
      </c>
      <c r="C6957" s="112" t="s">
        <v>849</v>
      </c>
      <c r="D6957" s="21">
        <f t="shared" si="216"/>
        <v>0</v>
      </c>
      <c r="E6957" s="24">
        <f t="shared" si="21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1711</v>
      </c>
      <c r="B6958" s="111" t="s">
        <v>850</v>
      </c>
      <c r="C6958" s="112" t="s">
        <v>851</v>
      </c>
      <c r="D6958" s="21">
        <f t="shared" si="216"/>
        <v>0</v>
      </c>
      <c r="E6958" s="24">
        <f t="shared" si="21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1711</v>
      </c>
      <c r="B6959" s="111" t="s">
        <v>852</v>
      </c>
      <c r="C6959" s="112" t="s">
        <v>853</v>
      </c>
      <c r="D6959" s="21">
        <f t="shared" si="216"/>
        <v>0</v>
      </c>
      <c r="E6959" s="24">
        <f t="shared" si="217"/>
        <v>0</v>
      </c>
      <c r="F6959" s="104"/>
      <c r="G6959" s="104"/>
      <c r="H6959" s="105"/>
      <c r="I6959" s="105"/>
      <c r="J6959" s="31"/>
      <c r="K6959" s="32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1711</v>
      </c>
      <c r="B6960" s="111" t="s">
        <v>854</v>
      </c>
      <c r="C6960" s="112" t="s">
        <v>855</v>
      </c>
      <c r="D6960" s="21">
        <f t="shared" si="216"/>
        <v>0</v>
      </c>
      <c r="E6960" s="24">
        <f t="shared" si="217"/>
        <v>28574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>
        <v>0</v>
      </c>
      <c r="W6960" s="107">
        <v>28574</v>
      </c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1711</v>
      </c>
      <c r="B6961" s="111" t="s">
        <v>856</v>
      </c>
      <c r="C6961" s="112" t="s">
        <v>857</v>
      </c>
      <c r="D6961" s="21">
        <f t="shared" si="216"/>
        <v>0</v>
      </c>
      <c r="E6961" s="24">
        <f t="shared" si="21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1711</v>
      </c>
      <c r="B6962" s="111" t="s">
        <v>858</v>
      </c>
      <c r="C6962" s="112" t="s">
        <v>859</v>
      </c>
      <c r="D6962" s="21">
        <f t="shared" si="216"/>
        <v>0</v>
      </c>
      <c r="E6962" s="24">
        <f t="shared" si="217"/>
        <v>20245</v>
      </c>
      <c r="F6962" s="104"/>
      <c r="G6962" s="104"/>
      <c r="H6962" s="113"/>
      <c r="I6962" s="113"/>
      <c r="J6962" s="106"/>
      <c r="K6962" s="107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1711</v>
      </c>
      <c r="B6963" s="111" t="s">
        <v>860</v>
      </c>
      <c r="C6963" s="112" t="s">
        <v>861</v>
      </c>
      <c r="D6963" s="21">
        <f t="shared" si="216"/>
        <v>0</v>
      </c>
      <c r="E6963" s="24">
        <f t="shared" si="217"/>
        <v>161607</v>
      </c>
      <c r="F6963" s="104">
        <v>0</v>
      </c>
      <c r="G6963" s="104">
        <v>13375</v>
      </c>
      <c r="H6963" s="113">
        <v>0</v>
      </c>
      <c r="I6963" s="113">
        <v>26545</v>
      </c>
      <c r="J6963" s="31">
        <v>0</v>
      </c>
      <c r="K6963" s="32">
        <v>20245</v>
      </c>
      <c r="L6963" s="113">
        <v>0</v>
      </c>
      <c r="M6963" s="113">
        <v>18750</v>
      </c>
      <c r="N6963" s="31">
        <v>0</v>
      </c>
      <c r="O6963" s="32">
        <v>12565</v>
      </c>
      <c r="P6963" s="113">
        <v>0</v>
      </c>
      <c r="Q6963" s="113">
        <v>19525</v>
      </c>
      <c r="R6963" s="31">
        <v>0</v>
      </c>
      <c r="S6963" s="32">
        <v>12805</v>
      </c>
      <c r="T6963" s="113">
        <v>0</v>
      </c>
      <c r="U6963" s="113">
        <v>13080</v>
      </c>
      <c r="V6963" s="31">
        <v>0</v>
      </c>
      <c r="W6963" s="32">
        <v>44962</v>
      </c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1711</v>
      </c>
      <c r="B6964" s="111" t="s">
        <v>862</v>
      </c>
      <c r="C6964" s="112" t="s">
        <v>863</v>
      </c>
      <c r="D6964" s="21">
        <f t="shared" si="216"/>
        <v>0</v>
      </c>
      <c r="E6964" s="24">
        <f t="shared" si="21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1711</v>
      </c>
      <c r="B6965" s="111" t="s">
        <v>864</v>
      </c>
      <c r="C6965" s="112" t="s">
        <v>865</v>
      </c>
      <c r="D6965" s="21">
        <f t="shared" si="216"/>
        <v>0</v>
      </c>
      <c r="E6965" s="24">
        <f t="shared" si="217"/>
        <v>900</v>
      </c>
      <c r="F6965" s="104"/>
      <c r="G6965" s="104"/>
      <c r="H6965" s="105"/>
      <c r="I6965" s="105"/>
      <c r="J6965" s="31"/>
      <c r="K6965" s="32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1711</v>
      </c>
      <c r="B6966" s="111" t="s">
        <v>866</v>
      </c>
      <c r="C6966" s="112" t="s">
        <v>867</v>
      </c>
      <c r="D6966" s="21">
        <f t="shared" si="216"/>
        <v>0</v>
      </c>
      <c r="E6966" s="24">
        <f t="shared" si="217"/>
        <v>11447</v>
      </c>
      <c r="F6966" s="104">
        <v>0</v>
      </c>
      <c r="G6966" s="104">
        <v>900</v>
      </c>
      <c r="H6966" s="105">
        <v>0</v>
      </c>
      <c r="I6966" s="105">
        <v>2400</v>
      </c>
      <c r="J6966" s="106">
        <v>0</v>
      </c>
      <c r="K6966" s="107">
        <v>900</v>
      </c>
      <c r="L6966" s="105">
        <v>0</v>
      </c>
      <c r="M6966" s="105">
        <v>900</v>
      </c>
      <c r="N6966" s="106">
        <v>0</v>
      </c>
      <c r="O6966" s="107">
        <v>600</v>
      </c>
      <c r="P6966" s="105">
        <v>0</v>
      </c>
      <c r="Q6966" s="105">
        <v>1500</v>
      </c>
      <c r="R6966" s="106">
        <v>0</v>
      </c>
      <c r="S6966" s="107">
        <v>1937</v>
      </c>
      <c r="T6966" s="105">
        <v>0</v>
      </c>
      <c r="U6966" s="105">
        <v>300</v>
      </c>
      <c r="V6966" s="106">
        <v>0</v>
      </c>
      <c r="W6966" s="107">
        <v>2910</v>
      </c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1711</v>
      </c>
      <c r="B6967" s="111" t="s">
        <v>868</v>
      </c>
      <c r="C6967" s="112" t="s">
        <v>869</v>
      </c>
      <c r="D6967" s="21">
        <f t="shared" si="216"/>
        <v>0</v>
      </c>
      <c r="E6967" s="24">
        <f t="shared" si="217"/>
        <v>0</v>
      </c>
      <c r="F6967" s="104"/>
      <c r="G6967" s="104"/>
      <c r="H6967" s="113"/>
      <c r="I6967" s="113"/>
      <c r="J6967" s="106"/>
      <c r="K6967" s="107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1711</v>
      </c>
      <c r="B6968" s="111" t="s">
        <v>870</v>
      </c>
      <c r="C6968" s="112" t="s">
        <v>1677</v>
      </c>
      <c r="D6968" s="21">
        <f t="shared" si="216"/>
        <v>0</v>
      </c>
      <c r="E6968" s="24">
        <f t="shared" si="21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1711</v>
      </c>
      <c r="B6969" s="111" t="s">
        <v>871</v>
      </c>
      <c r="C6969" s="112" t="s">
        <v>872</v>
      </c>
      <c r="D6969" s="21">
        <f t="shared" si="216"/>
        <v>0</v>
      </c>
      <c r="E6969" s="24">
        <f t="shared" si="21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1711</v>
      </c>
      <c r="B6970" s="111" t="s">
        <v>873</v>
      </c>
      <c r="C6970" s="112" t="s">
        <v>1678</v>
      </c>
      <c r="D6970" s="21">
        <f t="shared" si="216"/>
        <v>0</v>
      </c>
      <c r="E6970" s="24">
        <f t="shared" si="217"/>
        <v>254300</v>
      </c>
      <c r="F6970" s="104"/>
      <c r="G6970" s="104"/>
      <c r="H6970" s="105"/>
      <c r="I6970" s="105"/>
      <c r="J6970" s="31"/>
      <c r="K6970" s="32"/>
      <c r="L6970" s="105"/>
      <c r="M6970" s="105"/>
      <c r="N6970" s="106"/>
      <c r="O6970" s="107"/>
      <c r="P6970" s="113">
        <v>0</v>
      </c>
      <c r="Q6970" s="113">
        <v>254300</v>
      </c>
      <c r="R6970" s="106">
        <v>0</v>
      </c>
      <c r="S6970" s="107">
        <v>0</v>
      </c>
      <c r="T6970" s="105">
        <v>0</v>
      </c>
      <c r="U6970" s="105">
        <v>0</v>
      </c>
      <c r="V6970" s="106">
        <v>0</v>
      </c>
      <c r="W6970" s="107">
        <v>0</v>
      </c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1711</v>
      </c>
      <c r="B6971" s="111" t="s">
        <v>874</v>
      </c>
      <c r="C6971" s="112" t="s">
        <v>875</v>
      </c>
      <c r="D6971" s="21">
        <f t="shared" si="216"/>
        <v>0</v>
      </c>
      <c r="E6971" s="24">
        <f t="shared" si="217"/>
        <v>49800</v>
      </c>
      <c r="F6971" s="104"/>
      <c r="G6971" s="104"/>
      <c r="H6971" s="113"/>
      <c r="I6971" s="113"/>
      <c r="J6971" s="106"/>
      <c r="K6971" s="107"/>
      <c r="L6971" s="113"/>
      <c r="M6971" s="113"/>
      <c r="N6971" s="31">
        <v>0</v>
      </c>
      <c r="O6971" s="32">
        <v>47800</v>
      </c>
      <c r="P6971" s="105">
        <v>0</v>
      </c>
      <c r="Q6971" s="105">
        <v>0</v>
      </c>
      <c r="R6971" s="31">
        <v>0</v>
      </c>
      <c r="S6971" s="32">
        <v>0</v>
      </c>
      <c r="T6971" s="113">
        <v>0</v>
      </c>
      <c r="U6971" s="113">
        <v>2000</v>
      </c>
      <c r="V6971" s="31">
        <v>0</v>
      </c>
      <c r="W6971" s="32">
        <v>0</v>
      </c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1711</v>
      </c>
      <c r="B6972" s="111" t="s">
        <v>876</v>
      </c>
      <c r="C6972" s="112" t="s">
        <v>1679</v>
      </c>
      <c r="D6972" s="21">
        <f t="shared" si="216"/>
        <v>0</v>
      </c>
      <c r="E6972" s="24">
        <f t="shared" si="217"/>
        <v>1500</v>
      </c>
      <c r="F6972" s="104"/>
      <c r="G6972" s="104"/>
      <c r="H6972" s="105"/>
      <c r="I6972" s="105"/>
      <c r="J6972" s="31"/>
      <c r="K6972" s="32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1711</v>
      </c>
      <c r="B6973" s="111" t="s">
        <v>877</v>
      </c>
      <c r="C6973" s="112" t="s">
        <v>878</v>
      </c>
      <c r="D6973" s="21">
        <f t="shared" si="216"/>
        <v>0</v>
      </c>
      <c r="E6973" s="24">
        <f t="shared" si="217"/>
        <v>1336959.48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>
        <v>0</v>
      </c>
      <c r="K6973" s="107">
        <v>1500</v>
      </c>
      <c r="L6973" s="105">
        <v>0</v>
      </c>
      <c r="M6973" s="105">
        <v>774200</v>
      </c>
      <c r="N6973" s="106">
        <v>0</v>
      </c>
      <c r="O6973" s="107">
        <v>150</v>
      </c>
      <c r="P6973" s="105">
        <v>0</v>
      </c>
      <c r="Q6973" s="105">
        <v>150</v>
      </c>
      <c r="R6973" s="106">
        <v>0</v>
      </c>
      <c r="S6973" s="107">
        <v>1500</v>
      </c>
      <c r="T6973" s="105">
        <v>0</v>
      </c>
      <c r="U6973" s="105">
        <v>377000</v>
      </c>
      <c r="V6973" s="106">
        <v>0</v>
      </c>
      <c r="W6973" s="107">
        <v>10750</v>
      </c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1711</v>
      </c>
      <c r="B6974" s="111" t="s">
        <v>879</v>
      </c>
      <c r="C6974" s="112" t="s">
        <v>1680</v>
      </c>
      <c r="D6974" s="21">
        <f t="shared" si="216"/>
        <v>0</v>
      </c>
      <c r="E6974" s="24">
        <f t="shared" si="217"/>
        <v>0</v>
      </c>
      <c r="F6974" s="104"/>
      <c r="G6974" s="104"/>
      <c r="H6974" s="113"/>
      <c r="I6974" s="113"/>
      <c r="J6974" s="106"/>
      <c r="K6974" s="107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1711</v>
      </c>
      <c r="B6975" s="111" t="s">
        <v>880</v>
      </c>
      <c r="C6975" s="112" t="s">
        <v>1681</v>
      </c>
      <c r="D6975" s="21">
        <f t="shared" si="216"/>
        <v>0</v>
      </c>
      <c r="E6975" s="24">
        <f t="shared" si="217"/>
        <v>38760</v>
      </c>
      <c r="F6975" s="104"/>
      <c r="G6975" s="104"/>
      <c r="H6975" s="105"/>
      <c r="I6975" s="105"/>
      <c r="J6975" s="31"/>
      <c r="K6975" s="32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1711</v>
      </c>
      <c r="B6976" s="111" t="s">
        <v>881</v>
      </c>
      <c r="C6976" s="112" t="s">
        <v>1682</v>
      </c>
      <c r="D6976" s="21">
        <f t="shared" si="216"/>
        <v>0</v>
      </c>
      <c r="E6976" s="24">
        <f t="shared" si="217"/>
        <v>13260</v>
      </c>
      <c r="F6976" s="104"/>
      <c r="G6976" s="104"/>
      <c r="H6976" s="105"/>
      <c r="I6976" s="105"/>
      <c r="J6976" s="106">
        <v>0</v>
      </c>
      <c r="K6976" s="107">
        <v>38760</v>
      </c>
      <c r="L6976" s="105">
        <v>0</v>
      </c>
      <c r="M6976" s="105">
        <v>0</v>
      </c>
      <c r="N6976" s="106">
        <v>0</v>
      </c>
      <c r="O6976" s="107">
        <v>0</v>
      </c>
      <c r="P6976" s="105">
        <v>0</v>
      </c>
      <c r="Q6976" s="105">
        <v>0</v>
      </c>
      <c r="R6976" s="106">
        <v>0</v>
      </c>
      <c r="S6976" s="107">
        <v>0</v>
      </c>
      <c r="T6976" s="105">
        <v>0</v>
      </c>
      <c r="U6976" s="105">
        <v>0</v>
      </c>
      <c r="V6976" s="106">
        <v>0</v>
      </c>
      <c r="W6976" s="107">
        <v>0</v>
      </c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1711</v>
      </c>
      <c r="B6977" s="111" t="s">
        <v>882</v>
      </c>
      <c r="C6977" s="112" t="s">
        <v>883</v>
      </c>
      <c r="D6977" s="21">
        <f t="shared" si="216"/>
        <v>2330610</v>
      </c>
      <c r="E6977" s="24">
        <f t="shared" si="217"/>
        <v>103530</v>
      </c>
      <c r="F6977" s="104">
        <v>0</v>
      </c>
      <c r="G6977" s="104">
        <v>13830</v>
      </c>
      <c r="H6977" s="113">
        <v>0</v>
      </c>
      <c r="I6977" s="113">
        <v>14160</v>
      </c>
      <c r="J6977" s="106">
        <v>0</v>
      </c>
      <c r="K6977" s="107">
        <v>13260</v>
      </c>
      <c r="L6977" s="113">
        <v>0</v>
      </c>
      <c r="M6977" s="113">
        <v>12240</v>
      </c>
      <c r="N6977" s="31">
        <v>0</v>
      </c>
      <c r="O6977" s="32">
        <v>9000</v>
      </c>
      <c r="P6977" s="105">
        <v>0</v>
      </c>
      <c r="Q6977" s="105">
        <v>13890</v>
      </c>
      <c r="R6977" s="31">
        <v>0</v>
      </c>
      <c r="S6977" s="32">
        <v>13080</v>
      </c>
      <c r="T6977" s="113">
        <v>0</v>
      </c>
      <c r="U6977" s="113">
        <v>12360</v>
      </c>
      <c r="V6977" s="31">
        <v>0</v>
      </c>
      <c r="W6977" s="32">
        <v>14970</v>
      </c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1711</v>
      </c>
      <c r="B6978" s="111" t="s">
        <v>884</v>
      </c>
      <c r="C6978" s="112" t="s">
        <v>885</v>
      </c>
      <c r="D6978" s="21">
        <f t="shared" si="216"/>
        <v>18645050</v>
      </c>
      <c r="E6978" s="24">
        <f t="shared" si="21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31">
        <v>2330610</v>
      </c>
      <c r="K6978" s="32">
        <v>0</v>
      </c>
      <c r="L6978" s="105">
        <v>2330610</v>
      </c>
      <c r="M6978" s="105">
        <v>0</v>
      </c>
      <c r="N6978" s="106">
        <v>2286140</v>
      </c>
      <c r="O6978" s="107">
        <v>0</v>
      </c>
      <c r="P6978" s="113">
        <v>2263220</v>
      </c>
      <c r="Q6978" s="113">
        <v>0</v>
      </c>
      <c r="R6978" s="106">
        <v>2263220</v>
      </c>
      <c r="S6978" s="107">
        <v>0</v>
      </c>
      <c r="T6978" s="105">
        <v>2263220</v>
      </c>
      <c r="U6978" s="105">
        <v>0</v>
      </c>
      <c r="V6978" s="106">
        <v>2448710</v>
      </c>
      <c r="W6978" s="107">
        <v>0</v>
      </c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1711</v>
      </c>
      <c r="B6979" s="111" t="s">
        <v>886</v>
      </c>
      <c r="C6979" s="112" t="s">
        <v>887</v>
      </c>
      <c r="D6979" s="21">
        <f t="shared" ref="D6979:D7042" si="218">F6979+H6979+J6980+L6979+N6979+P6979+R6979+T6979+V6979+X6979+Z6979+AB6979</f>
        <v>497190</v>
      </c>
      <c r="E6979" s="24">
        <f t="shared" ref="E6979:E7042" si="219">G6979+I6979+K6980+M6979+O6979+Q6979+S6979+U6979+W6979+Y6979+AA6979+AC6979</f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>
        <v>61170</v>
      </c>
      <c r="K6979" s="107">
        <v>0</v>
      </c>
      <c r="L6979" s="105">
        <v>61170</v>
      </c>
      <c r="M6979" s="105">
        <v>0</v>
      </c>
      <c r="N6979" s="106">
        <v>61170</v>
      </c>
      <c r="O6979" s="107">
        <v>0</v>
      </c>
      <c r="P6979" s="105">
        <v>61170</v>
      </c>
      <c r="Q6979" s="105">
        <v>0</v>
      </c>
      <c r="R6979" s="106">
        <v>61170</v>
      </c>
      <c r="S6979" s="107">
        <v>0</v>
      </c>
      <c r="T6979" s="105">
        <v>61170</v>
      </c>
      <c r="U6979" s="105">
        <v>0</v>
      </c>
      <c r="V6979" s="106">
        <v>69000</v>
      </c>
      <c r="W6979" s="107">
        <v>0</v>
      </c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1711</v>
      </c>
      <c r="B6980" s="111" t="s">
        <v>888</v>
      </c>
      <c r="C6980" s="112" t="s">
        <v>1683</v>
      </c>
      <c r="D6980" s="21">
        <f t="shared" si="218"/>
        <v>109200</v>
      </c>
      <c r="E6980" s="24">
        <f t="shared" si="219"/>
        <v>0</v>
      </c>
      <c r="F6980" s="104"/>
      <c r="G6980" s="104"/>
      <c r="H6980" s="113"/>
      <c r="I6980" s="113"/>
      <c r="J6980" s="106"/>
      <c r="K6980" s="107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1711</v>
      </c>
      <c r="B6981" s="111" t="s">
        <v>889</v>
      </c>
      <c r="C6981" s="112" t="s">
        <v>890</v>
      </c>
      <c r="D6981" s="21">
        <f t="shared" si="218"/>
        <v>915700</v>
      </c>
      <c r="E6981" s="24">
        <f t="shared" si="219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31">
        <v>109200</v>
      </c>
      <c r="K6981" s="32">
        <v>0</v>
      </c>
      <c r="L6981" s="105">
        <v>109200</v>
      </c>
      <c r="M6981" s="105">
        <v>0</v>
      </c>
      <c r="N6981" s="106">
        <v>105700</v>
      </c>
      <c r="O6981" s="107">
        <v>0</v>
      </c>
      <c r="P6981" s="113">
        <v>137900</v>
      </c>
      <c r="Q6981" s="113">
        <v>0</v>
      </c>
      <c r="R6981" s="106">
        <v>109200</v>
      </c>
      <c r="S6981" s="107">
        <v>0</v>
      </c>
      <c r="T6981" s="105">
        <v>109200</v>
      </c>
      <c r="U6981" s="105">
        <v>0</v>
      </c>
      <c r="V6981" s="106">
        <v>109200</v>
      </c>
      <c r="W6981" s="107">
        <v>0</v>
      </c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1711</v>
      </c>
      <c r="B6982" s="111" t="s">
        <v>891</v>
      </c>
      <c r="C6982" s="112" t="s">
        <v>892</v>
      </c>
      <c r="D6982" s="21">
        <f t="shared" si="218"/>
        <v>88260</v>
      </c>
      <c r="E6982" s="24">
        <f t="shared" si="219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106">
        <v>9900</v>
      </c>
      <c r="K6982" s="107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>
        <v>9900</v>
      </c>
      <c r="S6982" s="32">
        <v>0</v>
      </c>
      <c r="T6982" s="113">
        <v>9900</v>
      </c>
      <c r="U6982" s="113">
        <v>0</v>
      </c>
      <c r="V6982" s="31">
        <v>9900</v>
      </c>
      <c r="W6982" s="32">
        <v>0</v>
      </c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1711</v>
      </c>
      <c r="B6983" s="111" t="s">
        <v>893</v>
      </c>
      <c r="C6983" s="112" t="s">
        <v>894</v>
      </c>
      <c r="D6983" s="21">
        <f t="shared" si="218"/>
        <v>71644.570000000007</v>
      </c>
      <c r="E6983" s="24">
        <f t="shared" si="219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>
        <v>9060</v>
      </c>
      <c r="K6983" s="32">
        <v>0</v>
      </c>
      <c r="L6983" s="113">
        <v>8750</v>
      </c>
      <c r="M6983" s="113">
        <v>0</v>
      </c>
      <c r="N6983" s="31">
        <v>7520</v>
      </c>
      <c r="O6983" s="32">
        <v>0</v>
      </c>
      <c r="P6983" s="113">
        <v>9730</v>
      </c>
      <c r="Q6983" s="113">
        <v>0</v>
      </c>
      <c r="R6983" s="31">
        <v>8130</v>
      </c>
      <c r="S6983" s="32">
        <v>0</v>
      </c>
      <c r="T6983" s="113">
        <v>9300</v>
      </c>
      <c r="U6983" s="113">
        <v>0</v>
      </c>
      <c r="V6983" s="31">
        <v>8240</v>
      </c>
      <c r="W6983" s="32">
        <v>0</v>
      </c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1711</v>
      </c>
      <c r="B6984" s="111" t="s">
        <v>895</v>
      </c>
      <c r="C6984" s="112" t="s">
        <v>896</v>
      </c>
      <c r="D6984" s="21">
        <f t="shared" si="218"/>
        <v>11977.34</v>
      </c>
      <c r="E6984" s="24">
        <f t="shared" si="219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>
        <v>1504.57</v>
      </c>
      <c r="K6984" s="32">
        <v>0</v>
      </c>
      <c r="L6984" s="113">
        <v>1504.57</v>
      </c>
      <c r="M6984" s="113">
        <v>0</v>
      </c>
      <c r="N6984" s="31">
        <v>1504.57</v>
      </c>
      <c r="O6984" s="32">
        <v>0</v>
      </c>
      <c r="P6984" s="113">
        <v>1504.57</v>
      </c>
      <c r="Q6984" s="113">
        <v>0</v>
      </c>
      <c r="R6984" s="31">
        <v>0</v>
      </c>
      <c r="S6984" s="32">
        <v>0</v>
      </c>
      <c r="T6984" s="113">
        <v>0</v>
      </c>
      <c r="U6984" s="113">
        <v>0</v>
      </c>
      <c r="V6984" s="31">
        <v>4454.49</v>
      </c>
      <c r="W6984" s="32">
        <v>0</v>
      </c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1711</v>
      </c>
      <c r="B6985" s="111" t="s">
        <v>897</v>
      </c>
      <c r="C6985" s="112" t="s">
        <v>898</v>
      </c>
      <c r="D6985" s="21">
        <f t="shared" si="218"/>
        <v>0</v>
      </c>
      <c r="E6985" s="24">
        <f t="shared" si="219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1711</v>
      </c>
      <c r="B6986" s="111" t="s">
        <v>899</v>
      </c>
      <c r="C6986" s="112" t="s">
        <v>900</v>
      </c>
      <c r="D6986" s="21">
        <f t="shared" si="218"/>
        <v>0</v>
      </c>
      <c r="E6986" s="24">
        <f t="shared" si="219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1711</v>
      </c>
      <c r="B6987" s="111" t="s">
        <v>901</v>
      </c>
      <c r="C6987" s="112" t="s">
        <v>902</v>
      </c>
      <c r="D6987" s="21">
        <f t="shared" si="218"/>
        <v>122940</v>
      </c>
      <c r="E6987" s="24">
        <f t="shared" si="219"/>
        <v>0</v>
      </c>
      <c r="F6987" s="104"/>
      <c r="G6987" s="104"/>
      <c r="H6987" s="105"/>
      <c r="I6987" s="105"/>
      <c r="J6987" s="31"/>
      <c r="K6987" s="32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1711</v>
      </c>
      <c r="B6988" s="111" t="s">
        <v>903</v>
      </c>
      <c r="C6988" s="112" t="s">
        <v>904</v>
      </c>
      <c r="D6988" s="21">
        <f t="shared" si="218"/>
        <v>915721.65999999992</v>
      </c>
      <c r="E6988" s="24">
        <f t="shared" si="219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106">
        <v>122940</v>
      </c>
      <c r="K6988" s="107">
        <v>0</v>
      </c>
      <c r="L6988" s="113">
        <v>122940</v>
      </c>
      <c r="M6988" s="113">
        <v>0</v>
      </c>
      <c r="N6988" s="31">
        <v>122940</v>
      </c>
      <c r="O6988" s="32">
        <v>0</v>
      </c>
      <c r="P6988" s="105">
        <v>122940</v>
      </c>
      <c r="Q6988" s="105">
        <v>0</v>
      </c>
      <c r="R6988" s="31">
        <v>98918.33</v>
      </c>
      <c r="S6988" s="32">
        <v>0</v>
      </c>
      <c r="T6988" s="113">
        <v>98090</v>
      </c>
      <c r="U6988" s="113">
        <v>0</v>
      </c>
      <c r="V6988" s="31">
        <v>104013.33</v>
      </c>
      <c r="W6988" s="32">
        <v>0</v>
      </c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1711</v>
      </c>
      <c r="B6989" s="111" t="s">
        <v>905</v>
      </c>
      <c r="C6989" s="112" t="s">
        <v>906</v>
      </c>
      <c r="D6989" s="21">
        <f t="shared" si="218"/>
        <v>264490</v>
      </c>
      <c r="E6989" s="24">
        <f t="shared" si="219"/>
        <v>1360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1711</v>
      </c>
      <c r="B6990" s="111" t="s">
        <v>907</v>
      </c>
      <c r="C6990" s="112" t="s">
        <v>908</v>
      </c>
      <c r="D6990" s="21">
        <f t="shared" si="218"/>
        <v>1993302.5</v>
      </c>
      <c r="E6990" s="24">
        <f t="shared" si="219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>
        <v>264490</v>
      </c>
      <c r="K6990" s="32">
        <v>1360</v>
      </c>
      <c r="L6990" s="113">
        <v>254660</v>
      </c>
      <c r="M6990" s="113">
        <v>0</v>
      </c>
      <c r="N6990" s="31">
        <v>235870</v>
      </c>
      <c r="O6990" s="32">
        <v>0</v>
      </c>
      <c r="P6990" s="113">
        <v>284440</v>
      </c>
      <c r="Q6990" s="113">
        <v>0</v>
      </c>
      <c r="R6990" s="31">
        <v>227457.5</v>
      </c>
      <c r="S6990" s="32">
        <v>0</v>
      </c>
      <c r="T6990" s="113">
        <v>222200</v>
      </c>
      <c r="U6990" s="113">
        <v>0</v>
      </c>
      <c r="V6990" s="31">
        <v>265215</v>
      </c>
      <c r="W6990" s="32">
        <v>0</v>
      </c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1711</v>
      </c>
      <c r="B6991" s="111" t="s">
        <v>909</v>
      </c>
      <c r="C6991" s="112" t="s">
        <v>910</v>
      </c>
      <c r="D6991" s="21">
        <f t="shared" si="218"/>
        <v>168020</v>
      </c>
      <c r="E6991" s="24">
        <f t="shared" si="219"/>
        <v>0</v>
      </c>
      <c r="F6991" s="104"/>
      <c r="G6991" s="104"/>
      <c r="H6991" s="105"/>
      <c r="I6991" s="105"/>
      <c r="J6991" s="31"/>
      <c r="K6991" s="32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1711</v>
      </c>
      <c r="B6992" s="111" t="s">
        <v>911</v>
      </c>
      <c r="C6992" s="112" t="s">
        <v>912</v>
      </c>
      <c r="D6992" s="21">
        <f t="shared" si="218"/>
        <v>1224100</v>
      </c>
      <c r="E6992" s="24">
        <f t="shared" si="219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106">
        <v>168020</v>
      </c>
      <c r="K6992" s="107">
        <v>0</v>
      </c>
      <c r="L6992" s="113">
        <v>168020</v>
      </c>
      <c r="M6992" s="113">
        <v>0</v>
      </c>
      <c r="N6992" s="31">
        <v>168020</v>
      </c>
      <c r="O6992" s="32">
        <v>0</v>
      </c>
      <c r="P6992" s="105">
        <v>168020</v>
      </c>
      <c r="Q6992" s="105">
        <v>0</v>
      </c>
      <c r="R6992" s="31">
        <v>168020</v>
      </c>
      <c r="S6992" s="32">
        <v>0</v>
      </c>
      <c r="T6992" s="113">
        <v>168020</v>
      </c>
      <c r="U6992" s="113">
        <v>0</v>
      </c>
      <c r="V6992" s="31">
        <v>23980</v>
      </c>
      <c r="W6992" s="32">
        <v>0</v>
      </c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1711</v>
      </c>
      <c r="B6993" s="111" t="s">
        <v>913</v>
      </c>
      <c r="C6993" s="112" t="s">
        <v>914</v>
      </c>
      <c r="D6993" s="21">
        <f t="shared" si="218"/>
        <v>335880</v>
      </c>
      <c r="E6993" s="24">
        <f t="shared" si="219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>
        <v>23980</v>
      </c>
      <c r="K6993" s="32">
        <v>0</v>
      </c>
      <c r="L6993" s="113">
        <v>23980</v>
      </c>
      <c r="M6993" s="113">
        <v>0</v>
      </c>
      <c r="N6993" s="31">
        <v>23980</v>
      </c>
      <c r="O6993" s="32">
        <v>0</v>
      </c>
      <c r="P6993" s="113">
        <v>23980</v>
      </c>
      <c r="Q6993" s="113">
        <v>0</v>
      </c>
      <c r="R6993" s="31">
        <v>23980</v>
      </c>
      <c r="S6993" s="32">
        <v>0</v>
      </c>
      <c r="T6993" s="113">
        <v>23980</v>
      </c>
      <c r="U6993" s="113">
        <v>0</v>
      </c>
      <c r="V6993" s="31">
        <v>168020</v>
      </c>
      <c r="W6993" s="32">
        <v>0</v>
      </c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1711</v>
      </c>
      <c r="B6994" s="111" t="s">
        <v>915</v>
      </c>
      <c r="C6994" s="112" t="s">
        <v>916</v>
      </c>
      <c r="D6994" s="21">
        <f t="shared" si="218"/>
        <v>0</v>
      </c>
      <c r="E6994" s="24">
        <f t="shared" si="219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1711</v>
      </c>
      <c r="B6995" s="111" t="s">
        <v>917</v>
      </c>
      <c r="C6995" s="112" t="s">
        <v>918</v>
      </c>
      <c r="D6995" s="21">
        <f t="shared" si="218"/>
        <v>0</v>
      </c>
      <c r="E6995" s="24">
        <f t="shared" si="219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1711</v>
      </c>
      <c r="B6996" s="111" t="s">
        <v>919</v>
      </c>
      <c r="C6996" s="112" t="s">
        <v>920</v>
      </c>
      <c r="D6996" s="21">
        <f t="shared" si="218"/>
        <v>47610</v>
      </c>
      <c r="E6996" s="24">
        <f t="shared" si="219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1711</v>
      </c>
      <c r="B6997" s="111" t="s">
        <v>921</v>
      </c>
      <c r="C6997" s="112" t="s">
        <v>922</v>
      </c>
      <c r="D6997" s="21">
        <f t="shared" si="218"/>
        <v>381945</v>
      </c>
      <c r="E6997" s="24">
        <f t="shared" si="219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>
        <v>47610</v>
      </c>
      <c r="K6997" s="32">
        <v>0</v>
      </c>
      <c r="L6997" s="113">
        <v>47610</v>
      </c>
      <c r="M6997" s="113">
        <v>0</v>
      </c>
      <c r="N6997" s="31">
        <v>47610</v>
      </c>
      <c r="O6997" s="32">
        <v>0</v>
      </c>
      <c r="P6997" s="113">
        <v>47610</v>
      </c>
      <c r="Q6997" s="113">
        <v>0</v>
      </c>
      <c r="R6997" s="31">
        <v>47610</v>
      </c>
      <c r="S6997" s="32">
        <v>0</v>
      </c>
      <c r="T6997" s="113">
        <v>47610</v>
      </c>
      <c r="U6997" s="113">
        <v>0</v>
      </c>
      <c r="V6997" s="31">
        <v>47610</v>
      </c>
      <c r="W6997" s="32">
        <v>0</v>
      </c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1711</v>
      </c>
      <c r="B6998" s="111" t="s">
        <v>923</v>
      </c>
      <c r="C6998" s="112" t="s">
        <v>924</v>
      </c>
      <c r="D6998" s="21">
        <f t="shared" si="218"/>
        <v>8520</v>
      </c>
      <c r="E6998" s="24">
        <f t="shared" si="219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>
        <v>1065</v>
      </c>
      <c r="K6998" s="32">
        <v>0</v>
      </c>
      <c r="L6998" s="113">
        <v>1065</v>
      </c>
      <c r="M6998" s="113">
        <v>0</v>
      </c>
      <c r="N6998" s="31">
        <v>1065</v>
      </c>
      <c r="O6998" s="32">
        <v>0</v>
      </c>
      <c r="P6998" s="113">
        <v>1065</v>
      </c>
      <c r="Q6998" s="113">
        <v>0</v>
      </c>
      <c r="R6998" s="31">
        <v>0</v>
      </c>
      <c r="S6998" s="32">
        <v>0</v>
      </c>
      <c r="T6998" s="113">
        <v>0</v>
      </c>
      <c r="U6998" s="113">
        <v>0</v>
      </c>
      <c r="V6998" s="31">
        <v>3195</v>
      </c>
      <c r="W6998" s="32">
        <v>0</v>
      </c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1711</v>
      </c>
      <c r="B6999" s="111" t="s">
        <v>925</v>
      </c>
      <c r="C6999" s="112" t="s">
        <v>926</v>
      </c>
      <c r="D6999" s="21">
        <f t="shared" si="218"/>
        <v>0</v>
      </c>
      <c r="E6999" s="24">
        <f t="shared" si="219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1711</v>
      </c>
      <c r="B7000" s="111" t="s">
        <v>927</v>
      </c>
      <c r="C7000" s="112" t="s">
        <v>928</v>
      </c>
      <c r="D7000" s="21">
        <f t="shared" si="218"/>
        <v>0</v>
      </c>
      <c r="E7000" s="24">
        <f t="shared" si="219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1711</v>
      </c>
      <c r="B7001" s="111" t="s">
        <v>929</v>
      </c>
      <c r="C7001" s="112" t="s">
        <v>930</v>
      </c>
      <c r="D7001" s="21">
        <f t="shared" si="218"/>
        <v>0</v>
      </c>
      <c r="E7001" s="24">
        <f t="shared" si="219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1711</v>
      </c>
      <c r="B7002" s="111" t="s">
        <v>931</v>
      </c>
      <c r="C7002" s="112" t="s">
        <v>932</v>
      </c>
      <c r="D7002" s="21">
        <f t="shared" si="218"/>
        <v>0</v>
      </c>
      <c r="E7002" s="24">
        <f t="shared" si="219"/>
        <v>0</v>
      </c>
      <c r="F7002" s="104"/>
      <c r="G7002" s="104"/>
      <c r="H7002" s="105"/>
      <c r="I7002" s="105"/>
      <c r="J7002" s="31"/>
      <c r="K7002" s="32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1711</v>
      </c>
      <c r="B7003" s="111" t="s">
        <v>933</v>
      </c>
      <c r="C7003" s="112" t="s">
        <v>934</v>
      </c>
      <c r="D7003" s="21">
        <f t="shared" si="218"/>
        <v>21100</v>
      </c>
      <c r="E7003" s="24">
        <f t="shared" si="219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1711</v>
      </c>
      <c r="B7004" s="111" t="s">
        <v>935</v>
      </c>
      <c r="C7004" s="112" t="s">
        <v>936</v>
      </c>
      <c r="D7004" s="21">
        <f t="shared" si="218"/>
        <v>168800</v>
      </c>
      <c r="E7004" s="24">
        <f t="shared" si="219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>
        <v>21100</v>
      </c>
      <c r="K7004" s="107">
        <v>0</v>
      </c>
      <c r="L7004" s="105">
        <v>21100</v>
      </c>
      <c r="M7004" s="105">
        <v>0</v>
      </c>
      <c r="N7004" s="106">
        <v>21100</v>
      </c>
      <c r="O7004" s="107">
        <v>0</v>
      </c>
      <c r="P7004" s="105">
        <v>21100</v>
      </c>
      <c r="Q7004" s="105">
        <v>0</v>
      </c>
      <c r="R7004" s="106">
        <v>21100</v>
      </c>
      <c r="S7004" s="107">
        <v>0</v>
      </c>
      <c r="T7004" s="105">
        <v>21100</v>
      </c>
      <c r="U7004" s="105">
        <v>0</v>
      </c>
      <c r="V7004" s="106">
        <v>21100</v>
      </c>
      <c r="W7004" s="107">
        <v>0</v>
      </c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1711</v>
      </c>
      <c r="B7005" s="111" t="s">
        <v>937</v>
      </c>
      <c r="C7005" s="112" t="s">
        <v>938</v>
      </c>
      <c r="D7005" s="21">
        <f t="shared" si="218"/>
        <v>55800</v>
      </c>
      <c r="E7005" s="24">
        <f t="shared" si="219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1711</v>
      </c>
      <c r="B7006" s="111" t="s">
        <v>939</v>
      </c>
      <c r="C7006" s="112" t="s">
        <v>940</v>
      </c>
      <c r="D7006" s="21">
        <f t="shared" si="218"/>
        <v>429060</v>
      </c>
      <c r="E7006" s="24">
        <f t="shared" si="219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106">
        <v>55800</v>
      </c>
      <c r="K7006" s="107">
        <v>0</v>
      </c>
      <c r="L7006" s="113">
        <v>50820</v>
      </c>
      <c r="M7006" s="113">
        <v>0</v>
      </c>
      <c r="N7006" s="31">
        <v>50940</v>
      </c>
      <c r="O7006" s="32">
        <v>0</v>
      </c>
      <c r="P7006" s="105">
        <v>57900</v>
      </c>
      <c r="Q7006" s="105">
        <v>0</v>
      </c>
      <c r="R7006" s="31">
        <v>42780</v>
      </c>
      <c r="S7006" s="32">
        <v>0</v>
      </c>
      <c r="T7006" s="113">
        <v>56220</v>
      </c>
      <c r="U7006" s="113">
        <v>0</v>
      </c>
      <c r="V7006" s="31">
        <v>54540</v>
      </c>
      <c r="W7006" s="32">
        <v>0</v>
      </c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1711</v>
      </c>
      <c r="B7007" s="111" t="s">
        <v>941</v>
      </c>
      <c r="C7007" s="112" t="s">
        <v>1610</v>
      </c>
      <c r="D7007" s="21">
        <f t="shared" si="218"/>
        <v>0</v>
      </c>
      <c r="E7007" s="24">
        <f t="shared" si="219"/>
        <v>0</v>
      </c>
      <c r="F7007" s="104"/>
      <c r="G7007" s="104"/>
      <c r="H7007" s="105"/>
      <c r="I7007" s="105"/>
      <c r="J7007" s="31"/>
      <c r="K7007" s="32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1711</v>
      </c>
      <c r="B7008" s="111" t="s">
        <v>1611</v>
      </c>
      <c r="C7008" s="112" t="s">
        <v>1612</v>
      </c>
      <c r="D7008" s="21">
        <f t="shared" si="218"/>
        <v>0</v>
      </c>
      <c r="E7008" s="24">
        <f t="shared" si="219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1711</v>
      </c>
      <c r="B7009" s="111" t="s">
        <v>942</v>
      </c>
      <c r="C7009" s="112" t="s">
        <v>943</v>
      </c>
      <c r="D7009" s="21">
        <f t="shared" si="218"/>
        <v>35242.400000000001</v>
      </c>
      <c r="E7009" s="24">
        <f t="shared" si="219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1711</v>
      </c>
      <c r="B7010" s="111" t="s">
        <v>944</v>
      </c>
      <c r="C7010" s="112" t="s">
        <v>945</v>
      </c>
      <c r="D7010" s="21">
        <f t="shared" si="218"/>
        <v>332795</v>
      </c>
      <c r="E7010" s="24">
        <f t="shared" si="219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>
        <v>35242.400000000001</v>
      </c>
      <c r="K7010" s="107">
        <v>0</v>
      </c>
      <c r="L7010" s="105">
        <v>35242.400000000001</v>
      </c>
      <c r="M7010" s="105">
        <v>0</v>
      </c>
      <c r="N7010" s="106">
        <v>34353</v>
      </c>
      <c r="O7010" s="107">
        <v>0</v>
      </c>
      <c r="P7010" s="105">
        <v>33894.6</v>
      </c>
      <c r="Q7010" s="105">
        <v>0</v>
      </c>
      <c r="R7010" s="106">
        <v>33894.6</v>
      </c>
      <c r="S7010" s="107">
        <v>0</v>
      </c>
      <c r="T7010" s="105">
        <v>33894.6</v>
      </c>
      <c r="U7010" s="105">
        <v>0</v>
      </c>
      <c r="V7010" s="106">
        <v>36816.6</v>
      </c>
      <c r="W7010" s="107">
        <v>0</v>
      </c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1711</v>
      </c>
      <c r="B7011" s="111" t="s">
        <v>946</v>
      </c>
      <c r="C7011" s="112" t="s">
        <v>947</v>
      </c>
      <c r="D7011" s="21">
        <f t="shared" si="218"/>
        <v>423585.30000000005</v>
      </c>
      <c r="E7011" s="24">
        <f t="shared" si="219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>
        <v>52863.6</v>
      </c>
      <c r="K7011" s="107">
        <v>0</v>
      </c>
      <c r="L7011" s="105">
        <v>52863.6</v>
      </c>
      <c r="M7011" s="105">
        <v>0</v>
      </c>
      <c r="N7011" s="106">
        <v>51529.5</v>
      </c>
      <c r="O7011" s="107">
        <v>0</v>
      </c>
      <c r="P7011" s="105">
        <v>50841.9</v>
      </c>
      <c r="Q7011" s="105">
        <v>0</v>
      </c>
      <c r="R7011" s="106">
        <v>50841.9</v>
      </c>
      <c r="S7011" s="107">
        <v>0</v>
      </c>
      <c r="T7011" s="105">
        <v>50841.9</v>
      </c>
      <c r="U7011" s="105">
        <v>0</v>
      </c>
      <c r="V7011" s="106">
        <v>55224.9</v>
      </c>
      <c r="W7011" s="107">
        <v>0</v>
      </c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1711</v>
      </c>
      <c r="B7012" s="111" t="s">
        <v>948</v>
      </c>
      <c r="C7012" s="112" t="s">
        <v>949</v>
      </c>
      <c r="D7012" s="21">
        <f t="shared" si="218"/>
        <v>28946.400000000001</v>
      </c>
      <c r="E7012" s="24">
        <f t="shared" si="219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>
        <v>3688.2</v>
      </c>
      <c r="K7012" s="107">
        <v>0</v>
      </c>
      <c r="L7012" s="105">
        <v>3688.2</v>
      </c>
      <c r="M7012" s="105">
        <v>0</v>
      </c>
      <c r="N7012" s="106">
        <v>3688.2</v>
      </c>
      <c r="O7012" s="107">
        <v>0</v>
      </c>
      <c r="P7012" s="105">
        <v>3688.2</v>
      </c>
      <c r="Q7012" s="105">
        <v>0</v>
      </c>
      <c r="R7012" s="106">
        <v>2942.7</v>
      </c>
      <c r="S7012" s="107">
        <v>0</v>
      </c>
      <c r="T7012" s="105">
        <v>2942.7</v>
      </c>
      <c r="U7012" s="105">
        <v>0</v>
      </c>
      <c r="V7012" s="106">
        <v>3120</v>
      </c>
      <c r="W7012" s="107">
        <v>0</v>
      </c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1711</v>
      </c>
      <c r="B7013" s="111" t="s">
        <v>950</v>
      </c>
      <c r="C7013" s="112" t="s">
        <v>951</v>
      </c>
      <c r="D7013" s="21">
        <f t="shared" si="218"/>
        <v>21780</v>
      </c>
      <c r="E7013" s="24">
        <f t="shared" si="219"/>
        <v>0</v>
      </c>
      <c r="F7013" s="104"/>
      <c r="G7013" s="104"/>
      <c r="H7013" s="105">
        <v>600</v>
      </c>
      <c r="I7013" s="105">
        <v>0</v>
      </c>
      <c r="J7013" s="106">
        <v>1500</v>
      </c>
      <c r="K7013" s="107">
        <v>0</v>
      </c>
      <c r="L7013" s="105">
        <v>900</v>
      </c>
      <c r="M7013" s="105">
        <v>0</v>
      </c>
      <c r="N7013" s="106">
        <v>150</v>
      </c>
      <c r="O7013" s="107">
        <v>0</v>
      </c>
      <c r="P7013" s="105">
        <v>150</v>
      </c>
      <c r="Q7013" s="105">
        <v>0</v>
      </c>
      <c r="R7013" s="106">
        <v>1500</v>
      </c>
      <c r="S7013" s="107">
        <v>0</v>
      </c>
      <c r="T7013" s="105">
        <v>1500</v>
      </c>
      <c r="U7013" s="105">
        <v>0</v>
      </c>
      <c r="V7013" s="106">
        <v>750</v>
      </c>
      <c r="W7013" s="107">
        <v>0</v>
      </c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1711</v>
      </c>
      <c r="B7014" s="111" t="s">
        <v>952</v>
      </c>
      <c r="C7014" s="112" t="s">
        <v>953</v>
      </c>
      <c r="D7014" s="21">
        <f t="shared" si="218"/>
        <v>114967</v>
      </c>
      <c r="E7014" s="24">
        <f t="shared" si="21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>
        <v>16230</v>
      </c>
      <c r="K7014" s="107">
        <v>0</v>
      </c>
      <c r="L7014" s="105">
        <v>17537</v>
      </c>
      <c r="M7014" s="105">
        <v>0</v>
      </c>
      <c r="N7014" s="106">
        <v>13249</v>
      </c>
      <c r="O7014" s="107">
        <v>0</v>
      </c>
      <c r="P7014" s="105">
        <v>12696</v>
      </c>
      <c r="Q7014" s="105">
        <v>0</v>
      </c>
      <c r="R7014" s="106">
        <v>19177</v>
      </c>
      <c r="S7014" s="107">
        <v>0</v>
      </c>
      <c r="T7014" s="105">
        <v>20525</v>
      </c>
      <c r="U7014" s="105">
        <v>0</v>
      </c>
      <c r="V7014" s="106">
        <v>14423</v>
      </c>
      <c r="W7014" s="107">
        <v>0</v>
      </c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1711</v>
      </c>
      <c r="B7015" s="111" t="s">
        <v>954</v>
      </c>
      <c r="C7015" s="112" t="s">
        <v>955</v>
      </c>
      <c r="D7015" s="21">
        <f t="shared" si="218"/>
        <v>0</v>
      </c>
      <c r="E7015" s="24">
        <f t="shared" si="21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1711</v>
      </c>
      <c r="B7016" s="111" t="s">
        <v>956</v>
      </c>
      <c r="C7016" s="112" t="s">
        <v>1613</v>
      </c>
      <c r="D7016" s="21">
        <f t="shared" si="218"/>
        <v>0</v>
      </c>
      <c r="E7016" s="24">
        <f t="shared" si="219"/>
        <v>0</v>
      </c>
      <c r="F7016" s="104"/>
      <c r="G7016" s="104"/>
      <c r="H7016" s="113"/>
      <c r="I7016" s="113"/>
      <c r="J7016" s="106"/>
      <c r="K7016" s="107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1711</v>
      </c>
      <c r="B7017" s="111" t="s">
        <v>957</v>
      </c>
      <c r="C7017" s="112" t="s">
        <v>1684</v>
      </c>
      <c r="D7017" s="21">
        <f t="shared" si="218"/>
        <v>4500</v>
      </c>
      <c r="E7017" s="24">
        <f t="shared" si="219"/>
        <v>0</v>
      </c>
      <c r="F7017" s="104"/>
      <c r="G7017" s="104"/>
      <c r="H7017" s="105"/>
      <c r="I7017" s="105"/>
      <c r="J7017" s="31"/>
      <c r="K7017" s="32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1711</v>
      </c>
      <c r="B7018" s="111" t="s">
        <v>958</v>
      </c>
      <c r="C7018" s="112" t="s">
        <v>1685</v>
      </c>
      <c r="D7018" s="21">
        <f t="shared" si="218"/>
        <v>36000</v>
      </c>
      <c r="E7018" s="24">
        <f t="shared" si="21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>
        <v>4500</v>
      </c>
      <c r="K7018" s="107">
        <v>0</v>
      </c>
      <c r="L7018" s="105">
        <v>4500</v>
      </c>
      <c r="M7018" s="105">
        <v>0</v>
      </c>
      <c r="N7018" s="106">
        <v>4500</v>
      </c>
      <c r="O7018" s="107">
        <v>0</v>
      </c>
      <c r="P7018" s="105">
        <v>4500</v>
      </c>
      <c r="Q7018" s="105">
        <v>0</v>
      </c>
      <c r="R7018" s="106">
        <v>4500</v>
      </c>
      <c r="S7018" s="107">
        <v>0</v>
      </c>
      <c r="T7018" s="105">
        <v>4500</v>
      </c>
      <c r="U7018" s="105">
        <v>0</v>
      </c>
      <c r="V7018" s="106">
        <v>4500</v>
      </c>
      <c r="W7018" s="107">
        <v>0</v>
      </c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1711</v>
      </c>
      <c r="B7019" s="111" t="s">
        <v>959</v>
      </c>
      <c r="C7019" s="112" t="s">
        <v>960</v>
      </c>
      <c r="D7019" s="21">
        <f t="shared" si="218"/>
        <v>0</v>
      </c>
      <c r="E7019" s="24">
        <f t="shared" si="21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1711</v>
      </c>
      <c r="B7020" s="111" t="s">
        <v>961</v>
      </c>
      <c r="C7020" s="112" t="s">
        <v>962</v>
      </c>
      <c r="D7020" s="21">
        <f t="shared" si="218"/>
        <v>0</v>
      </c>
      <c r="E7020" s="24">
        <f t="shared" si="21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1711</v>
      </c>
      <c r="B7021" s="111" t="s">
        <v>963</v>
      </c>
      <c r="C7021" s="112" t="s">
        <v>1686</v>
      </c>
      <c r="D7021" s="21">
        <f t="shared" si="218"/>
        <v>1148800</v>
      </c>
      <c r="E7021" s="24">
        <f t="shared" si="21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>
        <v>773300</v>
      </c>
      <c r="O7021" s="107">
        <v>0</v>
      </c>
      <c r="P7021" s="105">
        <v>0</v>
      </c>
      <c r="Q7021" s="105">
        <v>0</v>
      </c>
      <c r="R7021" s="106">
        <v>0</v>
      </c>
      <c r="S7021" s="107">
        <v>0</v>
      </c>
      <c r="T7021" s="105">
        <v>375500</v>
      </c>
      <c r="U7021" s="105">
        <v>0</v>
      </c>
      <c r="V7021" s="106">
        <v>0</v>
      </c>
      <c r="W7021" s="107">
        <v>0</v>
      </c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1711</v>
      </c>
      <c r="B7022" s="111" t="s">
        <v>964</v>
      </c>
      <c r="C7022" s="112" t="s">
        <v>1687</v>
      </c>
      <c r="D7022" s="21">
        <f t="shared" si="218"/>
        <v>0</v>
      </c>
      <c r="E7022" s="24">
        <f t="shared" si="219"/>
        <v>0</v>
      </c>
      <c r="F7022" s="104"/>
      <c r="G7022" s="104"/>
      <c r="H7022" s="113"/>
      <c r="I7022" s="113"/>
      <c r="J7022" s="106"/>
      <c r="K7022" s="107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1711</v>
      </c>
      <c r="B7023" s="111" t="s">
        <v>965</v>
      </c>
      <c r="C7023" s="112" t="s">
        <v>966</v>
      </c>
      <c r="D7023" s="21">
        <f t="shared" si="218"/>
        <v>0</v>
      </c>
      <c r="E7023" s="24">
        <f t="shared" si="21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1711</v>
      </c>
      <c r="B7024" s="111" t="s">
        <v>967</v>
      </c>
      <c r="C7024" s="112" t="s">
        <v>968</v>
      </c>
      <c r="D7024" s="21">
        <f t="shared" si="218"/>
        <v>353200</v>
      </c>
      <c r="E7024" s="24">
        <f t="shared" si="21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1711</v>
      </c>
      <c r="B7025" s="111" t="s">
        <v>969</v>
      </c>
      <c r="C7025" s="112" t="s">
        <v>970</v>
      </c>
      <c r="D7025" s="21">
        <f t="shared" si="218"/>
        <v>2897400</v>
      </c>
      <c r="E7025" s="24">
        <f t="shared" si="219"/>
        <v>1148800</v>
      </c>
      <c r="F7025" s="104">
        <v>353200</v>
      </c>
      <c r="G7025" s="104">
        <v>0</v>
      </c>
      <c r="H7025" s="113">
        <v>351700</v>
      </c>
      <c r="I7025" s="113">
        <v>0</v>
      </c>
      <c r="J7025" s="31">
        <v>353200</v>
      </c>
      <c r="K7025" s="32">
        <v>0</v>
      </c>
      <c r="L7025" s="113">
        <v>351700</v>
      </c>
      <c r="M7025" s="113">
        <v>0</v>
      </c>
      <c r="N7025" s="31">
        <v>348500</v>
      </c>
      <c r="O7025" s="32">
        <v>773300</v>
      </c>
      <c r="P7025" s="113">
        <v>348500</v>
      </c>
      <c r="Q7025" s="113">
        <v>0</v>
      </c>
      <c r="R7025" s="31">
        <v>345300</v>
      </c>
      <c r="S7025" s="32">
        <v>0</v>
      </c>
      <c r="T7025" s="113">
        <v>380500</v>
      </c>
      <c r="U7025" s="113">
        <v>375500</v>
      </c>
      <c r="V7025" s="31">
        <v>344900</v>
      </c>
      <c r="W7025" s="32">
        <v>0</v>
      </c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1711</v>
      </c>
      <c r="B7026" s="111" t="s">
        <v>971</v>
      </c>
      <c r="C7026" s="112" t="s">
        <v>972</v>
      </c>
      <c r="D7026" s="21">
        <f t="shared" si="218"/>
        <v>568300</v>
      </c>
      <c r="E7026" s="24">
        <f t="shared" si="21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>
        <v>73100</v>
      </c>
      <c r="K7026" s="32">
        <v>0</v>
      </c>
      <c r="L7026" s="113">
        <v>69400</v>
      </c>
      <c r="M7026" s="113">
        <v>0</v>
      </c>
      <c r="N7026" s="31">
        <v>70400</v>
      </c>
      <c r="O7026" s="32">
        <v>0</v>
      </c>
      <c r="P7026" s="113">
        <v>73100</v>
      </c>
      <c r="Q7026" s="113">
        <v>0</v>
      </c>
      <c r="R7026" s="31">
        <v>70600</v>
      </c>
      <c r="S7026" s="32">
        <v>0</v>
      </c>
      <c r="T7026" s="113">
        <v>68600</v>
      </c>
      <c r="U7026" s="113">
        <v>0</v>
      </c>
      <c r="V7026" s="31">
        <v>71200</v>
      </c>
      <c r="W7026" s="32">
        <v>0</v>
      </c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1711</v>
      </c>
      <c r="B7027" s="111" t="s">
        <v>973</v>
      </c>
      <c r="C7027" s="112" t="s">
        <v>974</v>
      </c>
      <c r="D7027" s="21">
        <f t="shared" si="218"/>
        <v>0</v>
      </c>
      <c r="E7027" s="24">
        <f t="shared" si="21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1711</v>
      </c>
      <c r="B7028" s="111" t="s">
        <v>975</v>
      </c>
      <c r="C7028" s="112" t="s">
        <v>1614</v>
      </c>
      <c r="D7028" s="21">
        <f t="shared" si="218"/>
        <v>12600</v>
      </c>
      <c r="E7028" s="24">
        <f t="shared" si="21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1711</v>
      </c>
      <c r="B7029" s="111" t="s">
        <v>976</v>
      </c>
      <c r="C7029" s="112" t="s">
        <v>1615</v>
      </c>
      <c r="D7029" s="21">
        <f t="shared" si="218"/>
        <v>0</v>
      </c>
      <c r="E7029" s="24">
        <f t="shared" si="219"/>
        <v>0</v>
      </c>
      <c r="F7029" s="104"/>
      <c r="G7029" s="104"/>
      <c r="H7029" s="113"/>
      <c r="I7029" s="113"/>
      <c r="J7029" s="31">
        <v>12600</v>
      </c>
      <c r="K7029" s="32">
        <v>0</v>
      </c>
      <c r="L7029" s="113">
        <v>0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>
        <v>0</v>
      </c>
      <c r="S7029" s="32">
        <v>0</v>
      </c>
      <c r="T7029" s="113">
        <v>0</v>
      </c>
      <c r="U7029" s="113">
        <v>0</v>
      </c>
      <c r="V7029" s="31">
        <v>0</v>
      </c>
      <c r="W7029" s="32">
        <v>0</v>
      </c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1711</v>
      </c>
      <c r="B7030" s="111" t="s">
        <v>977</v>
      </c>
      <c r="C7030" s="112" t="s">
        <v>978</v>
      </c>
      <c r="D7030" s="21">
        <f t="shared" si="218"/>
        <v>0</v>
      </c>
      <c r="E7030" s="24">
        <f t="shared" si="21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1711</v>
      </c>
      <c r="B7031" s="111" t="s">
        <v>979</v>
      </c>
      <c r="C7031" s="112" t="s">
        <v>980</v>
      </c>
      <c r="D7031" s="21">
        <f t="shared" si="218"/>
        <v>0</v>
      </c>
      <c r="E7031" s="24">
        <f t="shared" si="21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1711</v>
      </c>
      <c r="B7032" s="111" t="s">
        <v>981</v>
      </c>
      <c r="C7032" s="112" t="s">
        <v>982</v>
      </c>
      <c r="D7032" s="21">
        <f t="shared" si="218"/>
        <v>38760</v>
      </c>
      <c r="E7032" s="24">
        <f t="shared" si="21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1711</v>
      </c>
      <c r="B7033" s="111" t="s">
        <v>983</v>
      </c>
      <c r="C7033" s="112" t="s">
        <v>1616</v>
      </c>
      <c r="D7033" s="21">
        <f t="shared" si="218"/>
        <v>0</v>
      </c>
      <c r="E7033" s="24">
        <f t="shared" si="219"/>
        <v>0</v>
      </c>
      <c r="F7033" s="104"/>
      <c r="G7033" s="104"/>
      <c r="H7033" s="113"/>
      <c r="I7033" s="113"/>
      <c r="J7033" s="31">
        <v>38760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>
        <v>0</v>
      </c>
      <c r="Q7033" s="113">
        <v>0</v>
      </c>
      <c r="R7033" s="31">
        <v>0</v>
      </c>
      <c r="S7033" s="32">
        <v>0</v>
      </c>
      <c r="T7033" s="113">
        <v>0</v>
      </c>
      <c r="U7033" s="113">
        <v>0</v>
      </c>
      <c r="V7033" s="31">
        <v>0</v>
      </c>
      <c r="W7033" s="32">
        <v>0</v>
      </c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1711</v>
      </c>
      <c r="B7034" s="111" t="s">
        <v>984</v>
      </c>
      <c r="C7034" s="112" t="s">
        <v>1617</v>
      </c>
      <c r="D7034" s="21">
        <f t="shared" si="218"/>
        <v>0</v>
      </c>
      <c r="E7034" s="24">
        <f t="shared" si="21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1711</v>
      </c>
      <c r="B7035" s="111" t="s">
        <v>985</v>
      </c>
      <c r="C7035" s="112" t="s">
        <v>1618</v>
      </c>
      <c r="D7035" s="21">
        <f t="shared" si="218"/>
        <v>0</v>
      </c>
      <c r="E7035" s="24">
        <f t="shared" si="21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1711</v>
      </c>
      <c r="B7036" s="111" t="s">
        <v>986</v>
      </c>
      <c r="C7036" s="112" t="s">
        <v>1619</v>
      </c>
      <c r="D7036" s="21">
        <f t="shared" si="218"/>
        <v>0</v>
      </c>
      <c r="E7036" s="24">
        <f t="shared" si="21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1711</v>
      </c>
      <c r="B7037" s="111" t="s">
        <v>987</v>
      </c>
      <c r="C7037" s="112" t="s">
        <v>988</v>
      </c>
      <c r="D7037" s="21">
        <f t="shared" si="218"/>
        <v>0</v>
      </c>
      <c r="E7037" s="24">
        <f t="shared" si="21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1711</v>
      </c>
      <c r="B7038" s="111" t="s">
        <v>989</v>
      </c>
      <c r="C7038" s="112" t="s">
        <v>990</v>
      </c>
      <c r="D7038" s="21">
        <f t="shared" si="218"/>
        <v>0</v>
      </c>
      <c r="E7038" s="24">
        <f t="shared" si="21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1711</v>
      </c>
      <c r="B7039" s="111" t="s">
        <v>991</v>
      </c>
      <c r="C7039" s="112" t="s">
        <v>992</v>
      </c>
      <c r="D7039" s="21">
        <f t="shared" si="218"/>
        <v>0</v>
      </c>
      <c r="E7039" s="24">
        <f t="shared" si="21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1711</v>
      </c>
      <c r="B7040" s="111" t="s">
        <v>993</v>
      </c>
      <c r="C7040" s="112" t="s">
        <v>994</v>
      </c>
      <c r="D7040" s="21">
        <f t="shared" si="218"/>
        <v>0</v>
      </c>
      <c r="E7040" s="24">
        <f t="shared" si="21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1711</v>
      </c>
      <c r="B7041" s="111" t="s">
        <v>995</v>
      </c>
      <c r="C7041" s="112" t="s">
        <v>982</v>
      </c>
      <c r="D7041" s="21">
        <f t="shared" si="218"/>
        <v>0</v>
      </c>
      <c r="E7041" s="24">
        <f t="shared" si="219"/>
        <v>0</v>
      </c>
      <c r="F7041" s="104"/>
      <c r="G7041" s="104"/>
      <c r="H7041" s="105"/>
      <c r="I7041" s="105"/>
      <c r="J7041" s="31"/>
      <c r="K7041" s="32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1711</v>
      </c>
      <c r="B7042" s="111" t="s">
        <v>996</v>
      </c>
      <c r="C7042" s="112" t="s">
        <v>1688</v>
      </c>
      <c r="D7042" s="21">
        <f t="shared" si="218"/>
        <v>0</v>
      </c>
      <c r="E7042" s="24">
        <f t="shared" si="21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1711</v>
      </c>
      <c r="B7043" s="111" t="s">
        <v>997</v>
      </c>
      <c r="C7043" s="112" t="s">
        <v>1689</v>
      </c>
      <c r="D7043" s="21">
        <f t="shared" ref="D7043:D7106" si="220">F7043+H7043+J7044+L7043+N7043+P7043+R7043+T7043+V7043+X7043+Z7043+AB7043</f>
        <v>0</v>
      </c>
      <c r="E7043" s="24">
        <f t="shared" ref="E7043:E7106" si="221">G7043+I7043+K7044+M7043+O7043+Q7043+S7043+U7043+W7043+Y7043+AA7043+AC7043</f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1711</v>
      </c>
      <c r="B7044" s="111" t="s">
        <v>998</v>
      </c>
      <c r="C7044" s="112" t="s">
        <v>1690</v>
      </c>
      <c r="D7044" s="21">
        <f t="shared" si="220"/>
        <v>0</v>
      </c>
      <c r="E7044" s="24">
        <f t="shared" si="221"/>
        <v>0</v>
      </c>
      <c r="F7044" s="104"/>
      <c r="G7044" s="104"/>
      <c r="H7044" s="113"/>
      <c r="I7044" s="113"/>
      <c r="J7044" s="106"/>
      <c r="K7044" s="107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1711</v>
      </c>
      <c r="B7045" s="111" t="s">
        <v>999</v>
      </c>
      <c r="C7045" s="112" t="s">
        <v>1691</v>
      </c>
      <c r="D7045" s="21">
        <f t="shared" si="220"/>
        <v>0</v>
      </c>
      <c r="E7045" s="24">
        <f t="shared" si="221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1711</v>
      </c>
      <c r="B7046" s="111" t="s">
        <v>1000</v>
      </c>
      <c r="C7046" s="112" t="s">
        <v>1620</v>
      </c>
      <c r="D7046" s="21">
        <f t="shared" si="220"/>
        <v>0</v>
      </c>
      <c r="E7046" s="24">
        <f t="shared" si="221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1711</v>
      </c>
      <c r="B7047" s="111" t="s">
        <v>1001</v>
      </c>
      <c r="C7047" s="112" t="s">
        <v>1002</v>
      </c>
      <c r="D7047" s="21">
        <f t="shared" si="220"/>
        <v>0</v>
      </c>
      <c r="E7047" s="24">
        <f t="shared" si="221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1711</v>
      </c>
      <c r="B7048" s="111" t="s">
        <v>1003</v>
      </c>
      <c r="C7048" s="112" t="s">
        <v>1621</v>
      </c>
      <c r="D7048" s="21">
        <f t="shared" si="220"/>
        <v>0</v>
      </c>
      <c r="E7048" s="24">
        <f t="shared" si="221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1711</v>
      </c>
      <c r="B7049" s="111" t="s">
        <v>1004</v>
      </c>
      <c r="C7049" s="112" t="s">
        <v>1622</v>
      </c>
      <c r="D7049" s="21">
        <f t="shared" si="220"/>
        <v>0</v>
      </c>
      <c r="E7049" s="24">
        <f t="shared" si="221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1711</v>
      </c>
      <c r="B7050" s="111" t="s">
        <v>1005</v>
      </c>
      <c r="C7050" s="112" t="s">
        <v>1623</v>
      </c>
      <c r="D7050" s="21">
        <f t="shared" si="220"/>
        <v>0</v>
      </c>
      <c r="E7050" s="24">
        <f t="shared" si="221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1711</v>
      </c>
      <c r="B7051" s="111" t="s">
        <v>1006</v>
      </c>
      <c r="C7051" s="112" t="s">
        <v>1007</v>
      </c>
      <c r="D7051" s="21">
        <f t="shared" si="220"/>
        <v>0</v>
      </c>
      <c r="E7051" s="24">
        <f t="shared" si="221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1711</v>
      </c>
      <c r="B7052" s="111" t="s">
        <v>1008</v>
      </c>
      <c r="C7052" s="112" t="s">
        <v>1009</v>
      </c>
      <c r="D7052" s="21">
        <f t="shared" si="220"/>
        <v>0</v>
      </c>
      <c r="E7052" s="24">
        <f t="shared" si="221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1711</v>
      </c>
      <c r="B7053" s="111" t="s">
        <v>1010</v>
      </c>
      <c r="C7053" s="112" t="s">
        <v>1011</v>
      </c>
      <c r="D7053" s="21">
        <f t="shared" si="220"/>
        <v>0</v>
      </c>
      <c r="E7053" s="24">
        <f t="shared" si="221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1711</v>
      </c>
      <c r="B7054" s="111" t="s">
        <v>1012</v>
      </c>
      <c r="C7054" s="112" t="s">
        <v>1013</v>
      </c>
      <c r="D7054" s="21">
        <f t="shared" si="220"/>
        <v>0</v>
      </c>
      <c r="E7054" s="24">
        <f t="shared" si="221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1711</v>
      </c>
      <c r="B7055" s="111" t="s">
        <v>1014</v>
      </c>
      <c r="C7055" s="112" t="s">
        <v>1015</v>
      </c>
      <c r="D7055" s="21">
        <f t="shared" si="220"/>
        <v>3000</v>
      </c>
      <c r="E7055" s="24">
        <f t="shared" si="221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1711</v>
      </c>
      <c r="B7056" s="111" t="s">
        <v>1016</v>
      </c>
      <c r="C7056" s="112" t="s">
        <v>1017</v>
      </c>
      <c r="D7056" s="21">
        <f t="shared" si="220"/>
        <v>55838</v>
      </c>
      <c r="E7056" s="24">
        <f t="shared" si="221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>
        <v>3000</v>
      </c>
      <c r="K7056" s="32">
        <v>0</v>
      </c>
      <c r="L7056" s="113">
        <v>0</v>
      </c>
      <c r="M7056" s="113">
        <v>0</v>
      </c>
      <c r="N7056" s="31">
        <v>0</v>
      </c>
      <c r="O7056" s="32">
        <v>0</v>
      </c>
      <c r="P7056" s="113">
        <v>5474</v>
      </c>
      <c r="Q7056" s="113">
        <v>0</v>
      </c>
      <c r="R7056" s="31">
        <v>0</v>
      </c>
      <c r="S7056" s="32">
        <v>0</v>
      </c>
      <c r="T7056" s="113">
        <v>0</v>
      </c>
      <c r="U7056" s="113">
        <v>0</v>
      </c>
      <c r="V7056" s="31">
        <v>0</v>
      </c>
      <c r="W7056" s="32">
        <v>0</v>
      </c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1711</v>
      </c>
      <c r="B7057" s="111" t="s">
        <v>1018</v>
      </c>
      <c r="C7057" s="112" t="s">
        <v>1019</v>
      </c>
      <c r="D7057" s="21">
        <f t="shared" si="220"/>
        <v>352225.5</v>
      </c>
      <c r="E7057" s="24">
        <f t="shared" si="221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>
        <v>21188</v>
      </c>
      <c r="K7057" s="32">
        <v>0</v>
      </c>
      <c r="L7057" s="113">
        <v>34578</v>
      </c>
      <c r="M7057" s="113">
        <v>0</v>
      </c>
      <c r="N7057" s="31">
        <v>12619</v>
      </c>
      <c r="O7057" s="32">
        <v>0</v>
      </c>
      <c r="P7057" s="113">
        <v>7705</v>
      </c>
      <c r="Q7057" s="113">
        <v>0</v>
      </c>
      <c r="R7057" s="31">
        <v>140375</v>
      </c>
      <c r="S7057" s="32">
        <v>0</v>
      </c>
      <c r="T7057" s="113">
        <v>49382</v>
      </c>
      <c r="U7057" s="113">
        <v>0</v>
      </c>
      <c r="V7057" s="31">
        <v>68872</v>
      </c>
      <c r="W7057" s="32">
        <v>0</v>
      </c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1711</v>
      </c>
      <c r="B7058" s="111" t="s">
        <v>1020</v>
      </c>
      <c r="C7058" s="112" t="s">
        <v>1021</v>
      </c>
      <c r="D7058" s="21">
        <f t="shared" si="220"/>
        <v>153911</v>
      </c>
      <c r="E7058" s="24">
        <f t="shared" si="221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>
        <v>0</v>
      </c>
      <c r="K7058" s="32">
        <v>0</v>
      </c>
      <c r="L7058" s="113">
        <v>0</v>
      </c>
      <c r="M7058" s="113">
        <v>0</v>
      </c>
      <c r="N7058" s="31">
        <v>13800</v>
      </c>
      <c r="O7058" s="32">
        <v>0</v>
      </c>
      <c r="P7058" s="113">
        <v>21800</v>
      </c>
      <c r="Q7058" s="113">
        <v>0</v>
      </c>
      <c r="R7058" s="31">
        <v>0</v>
      </c>
      <c r="S7058" s="32">
        <v>0</v>
      </c>
      <c r="T7058" s="113">
        <v>13800</v>
      </c>
      <c r="U7058" s="113">
        <v>0</v>
      </c>
      <c r="V7058" s="31">
        <v>31450</v>
      </c>
      <c r="W7058" s="32">
        <v>0</v>
      </c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1711</v>
      </c>
      <c r="B7059" s="111" t="s">
        <v>1022</v>
      </c>
      <c r="C7059" s="112" t="s">
        <v>1023</v>
      </c>
      <c r="D7059" s="21">
        <f t="shared" si="220"/>
        <v>101455</v>
      </c>
      <c r="E7059" s="24">
        <f t="shared" si="221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>
        <v>22261</v>
      </c>
      <c r="K7059" s="32">
        <v>0</v>
      </c>
      <c r="L7059" s="113">
        <v>8170</v>
      </c>
      <c r="M7059" s="113">
        <v>0</v>
      </c>
      <c r="N7059" s="31">
        <v>1501</v>
      </c>
      <c r="O7059" s="32">
        <v>0</v>
      </c>
      <c r="P7059" s="113">
        <v>11105</v>
      </c>
      <c r="Q7059" s="113">
        <v>0</v>
      </c>
      <c r="R7059" s="31">
        <v>47957</v>
      </c>
      <c r="S7059" s="32">
        <v>0</v>
      </c>
      <c r="T7059" s="113">
        <v>993</v>
      </c>
      <c r="U7059" s="113">
        <v>0</v>
      </c>
      <c r="V7059" s="31">
        <v>18459</v>
      </c>
      <c r="W7059" s="32">
        <v>0</v>
      </c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1711</v>
      </c>
      <c r="B7060" s="111" t="s">
        <v>1024</v>
      </c>
      <c r="C7060" s="112" t="s">
        <v>1025</v>
      </c>
      <c r="D7060" s="21">
        <f t="shared" si="220"/>
        <v>20430</v>
      </c>
      <c r="E7060" s="24">
        <f t="shared" si="221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>
        <v>4750</v>
      </c>
      <c r="S7060" s="32">
        <v>0</v>
      </c>
      <c r="T7060" s="113">
        <v>0</v>
      </c>
      <c r="U7060" s="113">
        <v>0</v>
      </c>
      <c r="V7060" s="31">
        <v>0</v>
      </c>
      <c r="W7060" s="32">
        <v>0</v>
      </c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1711</v>
      </c>
      <c r="B7061" s="111" t="s">
        <v>1026</v>
      </c>
      <c r="C7061" s="112" t="s">
        <v>1027</v>
      </c>
      <c r="D7061" s="21">
        <f t="shared" si="220"/>
        <v>348822</v>
      </c>
      <c r="E7061" s="24">
        <f t="shared" si="221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>
        <v>15680</v>
      </c>
      <c r="K7061" s="32">
        <v>0</v>
      </c>
      <c r="L7061" s="113">
        <v>18920</v>
      </c>
      <c r="M7061" s="113">
        <v>0</v>
      </c>
      <c r="N7061" s="31">
        <v>8200</v>
      </c>
      <c r="O7061" s="32">
        <v>0</v>
      </c>
      <c r="P7061" s="113">
        <v>18328</v>
      </c>
      <c r="Q7061" s="113">
        <v>0</v>
      </c>
      <c r="R7061" s="31">
        <v>24158</v>
      </c>
      <c r="S7061" s="32">
        <v>0</v>
      </c>
      <c r="T7061" s="113">
        <v>43840</v>
      </c>
      <c r="U7061" s="113">
        <v>0</v>
      </c>
      <c r="V7061" s="31">
        <v>59090</v>
      </c>
      <c r="W7061" s="32">
        <v>0</v>
      </c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1711</v>
      </c>
      <c r="B7062" s="111" t="s">
        <v>1028</v>
      </c>
      <c r="C7062" s="112" t="s">
        <v>1029</v>
      </c>
      <c r="D7062" s="21">
        <f t="shared" si="220"/>
        <v>560083.65</v>
      </c>
      <c r="E7062" s="24">
        <f t="shared" si="221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>
        <v>67116</v>
      </c>
      <c r="K7062" s="32">
        <v>0</v>
      </c>
      <c r="L7062" s="113">
        <v>191962</v>
      </c>
      <c r="M7062" s="113">
        <v>0</v>
      </c>
      <c r="N7062" s="31">
        <v>44251</v>
      </c>
      <c r="O7062" s="32">
        <v>0</v>
      </c>
      <c r="P7062" s="113">
        <v>61735</v>
      </c>
      <c r="Q7062" s="113">
        <v>0</v>
      </c>
      <c r="R7062" s="31">
        <v>23237</v>
      </c>
      <c r="S7062" s="32">
        <v>0</v>
      </c>
      <c r="T7062" s="113">
        <v>44107</v>
      </c>
      <c r="U7062" s="113">
        <v>0</v>
      </c>
      <c r="V7062" s="31">
        <v>115546</v>
      </c>
      <c r="W7062" s="32">
        <v>0</v>
      </c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1711</v>
      </c>
      <c r="B7063" s="111" t="s">
        <v>1030</v>
      </c>
      <c r="C7063" s="112" t="s">
        <v>1031</v>
      </c>
      <c r="D7063" s="21">
        <f t="shared" si="220"/>
        <v>44838.29</v>
      </c>
      <c r="E7063" s="24">
        <f t="shared" si="221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>
        <v>13476.65</v>
      </c>
      <c r="K7063" s="32">
        <v>0</v>
      </c>
      <c r="L7063" s="113">
        <v>345</v>
      </c>
      <c r="M7063" s="113">
        <v>0</v>
      </c>
      <c r="N7063" s="31">
        <v>0</v>
      </c>
      <c r="O7063" s="32">
        <v>0</v>
      </c>
      <c r="P7063" s="113">
        <v>9139.94</v>
      </c>
      <c r="Q7063" s="113">
        <v>0</v>
      </c>
      <c r="R7063" s="31">
        <v>0</v>
      </c>
      <c r="S7063" s="32">
        <v>0</v>
      </c>
      <c r="T7063" s="113">
        <v>20779.400000000001</v>
      </c>
      <c r="U7063" s="113">
        <v>0</v>
      </c>
      <c r="V7063" s="31">
        <v>4152.1499999999996</v>
      </c>
      <c r="W7063" s="32">
        <v>0</v>
      </c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1711</v>
      </c>
      <c r="B7064" s="111" t="s">
        <v>1032</v>
      </c>
      <c r="C7064" s="112" t="s">
        <v>1033</v>
      </c>
      <c r="D7064" s="21">
        <f t="shared" si="220"/>
        <v>0</v>
      </c>
      <c r="E7064" s="24">
        <f t="shared" si="221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1711</v>
      </c>
      <c r="B7065" s="111" t="s">
        <v>1034</v>
      </c>
      <c r="C7065" s="112" t="s">
        <v>1035</v>
      </c>
      <c r="D7065" s="21">
        <f t="shared" si="220"/>
        <v>34900</v>
      </c>
      <c r="E7065" s="24">
        <f t="shared" si="221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1711</v>
      </c>
      <c r="B7066" s="111" t="s">
        <v>1036</v>
      </c>
      <c r="C7066" s="112" t="s">
        <v>1037</v>
      </c>
      <c r="D7066" s="21">
        <f t="shared" si="220"/>
        <v>0</v>
      </c>
      <c r="E7066" s="24">
        <f t="shared" si="221"/>
        <v>0</v>
      </c>
      <c r="F7066" s="104"/>
      <c r="G7066" s="104"/>
      <c r="H7066" s="113"/>
      <c r="I7066" s="113"/>
      <c r="J7066" s="31">
        <v>34900</v>
      </c>
      <c r="K7066" s="32">
        <v>0</v>
      </c>
      <c r="L7066" s="113">
        <v>0</v>
      </c>
      <c r="M7066" s="113">
        <v>0</v>
      </c>
      <c r="N7066" s="31">
        <v>0</v>
      </c>
      <c r="O7066" s="32">
        <v>0</v>
      </c>
      <c r="P7066" s="113">
        <v>0</v>
      </c>
      <c r="Q7066" s="113">
        <v>0</v>
      </c>
      <c r="R7066" s="31">
        <v>0</v>
      </c>
      <c r="S7066" s="32">
        <v>0</v>
      </c>
      <c r="T7066" s="113">
        <v>0</v>
      </c>
      <c r="U7066" s="113">
        <v>0</v>
      </c>
      <c r="V7066" s="31">
        <v>0</v>
      </c>
      <c r="W7066" s="32">
        <v>0</v>
      </c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1711</v>
      </c>
      <c r="B7067" s="111" t="s">
        <v>1038</v>
      </c>
      <c r="C7067" s="112" t="s">
        <v>1039</v>
      </c>
      <c r="D7067" s="21">
        <f t="shared" si="220"/>
        <v>41439.35</v>
      </c>
      <c r="E7067" s="24">
        <f t="shared" si="221"/>
        <v>0</v>
      </c>
      <c r="F7067" s="104"/>
      <c r="G7067" s="104"/>
      <c r="H7067" s="113"/>
      <c r="I7067" s="113"/>
      <c r="J7067" s="31"/>
      <c r="K7067" s="32"/>
      <c r="L7067" s="113">
        <v>7000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>
        <v>6250</v>
      </c>
      <c r="S7067" s="32">
        <v>0</v>
      </c>
      <c r="T7067" s="113">
        <v>9000</v>
      </c>
      <c r="U7067" s="113">
        <v>0</v>
      </c>
      <c r="V7067" s="31">
        <v>12250</v>
      </c>
      <c r="W7067" s="32">
        <v>0</v>
      </c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1711</v>
      </c>
      <c r="B7068" s="111" t="s">
        <v>1040</v>
      </c>
      <c r="C7068" s="112" t="s">
        <v>1041</v>
      </c>
      <c r="D7068" s="21">
        <f t="shared" si="220"/>
        <v>112124.40999999999</v>
      </c>
      <c r="E7068" s="24">
        <f t="shared" si="221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>
        <v>6939.35</v>
      </c>
      <c r="K7068" s="32">
        <v>0</v>
      </c>
      <c r="L7068" s="113">
        <v>15438.5</v>
      </c>
      <c r="M7068" s="113">
        <v>0</v>
      </c>
      <c r="N7068" s="31">
        <v>8290.3700000000008</v>
      </c>
      <c r="O7068" s="32">
        <v>0</v>
      </c>
      <c r="P7068" s="113">
        <v>500</v>
      </c>
      <c r="Q7068" s="113">
        <v>0</v>
      </c>
      <c r="R7068" s="31">
        <v>0</v>
      </c>
      <c r="S7068" s="32">
        <v>0</v>
      </c>
      <c r="T7068" s="113">
        <v>17572.53</v>
      </c>
      <c r="U7068" s="113">
        <v>0</v>
      </c>
      <c r="V7068" s="31">
        <v>46218.95</v>
      </c>
      <c r="W7068" s="32">
        <v>0</v>
      </c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1711</v>
      </c>
      <c r="B7069" s="111" t="s">
        <v>1042</v>
      </c>
      <c r="C7069" s="112" t="s">
        <v>1043</v>
      </c>
      <c r="D7069" s="21">
        <f t="shared" si="220"/>
        <v>83941.5</v>
      </c>
      <c r="E7069" s="24">
        <f t="shared" si="221"/>
        <v>0</v>
      </c>
      <c r="F7069" s="104"/>
      <c r="G7069" s="104"/>
      <c r="H7069" s="113"/>
      <c r="I7069" s="113"/>
      <c r="J7069" s="31"/>
      <c r="K7069" s="32"/>
      <c r="L7069" s="113">
        <v>83941.5</v>
      </c>
      <c r="M7069" s="113">
        <v>0</v>
      </c>
      <c r="N7069" s="31">
        <v>0</v>
      </c>
      <c r="O7069" s="32">
        <v>0</v>
      </c>
      <c r="P7069" s="113">
        <v>0</v>
      </c>
      <c r="Q7069" s="113">
        <v>0</v>
      </c>
      <c r="R7069" s="31">
        <v>0</v>
      </c>
      <c r="S7069" s="32">
        <v>0</v>
      </c>
      <c r="T7069" s="113">
        <v>0</v>
      </c>
      <c r="U7069" s="113">
        <v>0</v>
      </c>
      <c r="V7069" s="31">
        <v>0</v>
      </c>
      <c r="W7069" s="32">
        <v>0</v>
      </c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1711</v>
      </c>
      <c r="B7070" s="111" t="s">
        <v>1044</v>
      </c>
      <c r="C7070" s="112" t="s">
        <v>1045</v>
      </c>
      <c r="D7070" s="21">
        <f t="shared" si="220"/>
        <v>0</v>
      </c>
      <c r="E7070" s="24">
        <f t="shared" si="221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1711</v>
      </c>
      <c r="B7071" s="111" t="s">
        <v>1046</v>
      </c>
      <c r="C7071" s="112" t="s">
        <v>1047</v>
      </c>
      <c r="D7071" s="21">
        <f t="shared" si="220"/>
        <v>48000</v>
      </c>
      <c r="E7071" s="24">
        <f t="shared" si="221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>
        <v>0</v>
      </c>
      <c r="K7071" s="32">
        <v>0</v>
      </c>
      <c r="L7071" s="113">
        <v>0</v>
      </c>
      <c r="M7071" s="113">
        <v>0</v>
      </c>
      <c r="N7071" s="31">
        <v>5000</v>
      </c>
      <c r="O7071" s="32">
        <v>0</v>
      </c>
      <c r="P7071" s="113">
        <v>0</v>
      </c>
      <c r="Q7071" s="113">
        <v>0</v>
      </c>
      <c r="R7071" s="31">
        <v>0</v>
      </c>
      <c r="S7071" s="32">
        <v>0</v>
      </c>
      <c r="T7071" s="113">
        <v>11500</v>
      </c>
      <c r="U7071" s="113">
        <v>0</v>
      </c>
      <c r="V7071" s="31">
        <v>2500</v>
      </c>
      <c r="W7071" s="32">
        <v>0</v>
      </c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1711</v>
      </c>
      <c r="B7072" s="111" t="s">
        <v>1048</v>
      </c>
      <c r="C7072" s="112" t="s">
        <v>1049</v>
      </c>
      <c r="D7072" s="21">
        <f t="shared" si="220"/>
        <v>3480</v>
      </c>
      <c r="E7072" s="24">
        <f t="shared" si="221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>
        <v>3480</v>
      </c>
      <c r="O7072" s="32">
        <v>0</v>
      </c>
      <c r="P7072" s="113">
        <v>0</v>
      </c>
      <c r="Q7072" s="113">
        <v>0</v>
      </c>
      <c r="R7072" s="31">
        <v>0</v>
      </c>
      <c r="S7072" s="32">
        <v>0</v>
      </c>
      <c r="T7072" s="113">
        <v>0</v>
      </c>
      <c r="U7072" s="113">
        <v>0</v>
      </c>
      <c r="V7072" s="31">
        <v>0</v>
      </c>
      <c r="W7072" s="32">
        <v>0</v>
      </c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1711</v>
      </c>
      <c r="B7073" s="111" t="s">
        <v>1050</v>
      </c>
      <c r="C7073" s="112" t="s">
        <v>1051</v>
      </c>
      <c r="D7073" s="21">
        <f t="shared" si="220"/>
        <v>85129.2</v>
      </c>
      <c r="E7073" s="24">
        <f t="shared" si="221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1711</v>
      </c>
      <c r="B7074" s="111" t="s">
        <v>1052</v>
      </c>
      <c r="C7074" s="112" t="s">
        <v>1053</v>
      </c>
      <c r="D7074" s="21">
        <f t="shared" si="220"/>
        <v>35000</v>
      </c>
      <c r="E7074" s="24">
        <f t="shared" si="221"/>
        <v>0</v>
      </c>
      <c r="F7074" s="104"/>
      <c r="G7074" s="104"/>
      <c r="H7074" s="113"/>
      <c r="I7074" s="113"/>
      <c r="J7074" s="31">
        <v>85129.2</v>
      </c>
      <c r="K7074" s="32">
        <v>0</v>
      </c>
      <c r="L7074" s="113">
        <v>0</v>
      </c>
      <c r="M7074" s="113">
        <v>0</v>
      </c>
      <c r="N7074" s="31">
        <v>0</v>
      </c>
      <c r="O7074" s="32">
        <v>0</v>
      </c>
      <c r="P7074" s="113">
        <v>0</v>
      </c>
      <c r="Q7074" s="113">
        <v>0</v>
      </c>
      <c r="R7074" s="31">
        <v>0</v>
      </c>
      <c r="S7074" s="32">
        <v>0</v>
      </c>
      <c r="T7074" s="113">
        <v>35000</v>
      </c>
      <c r="U7074" s="113">
        <v>0</v>
      </c>
      <c r="V7074" s="31">
        <v>0</v>
      </c>
      <c r="W7074" s="32">
        <v>0</v>
      </c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1711</v>
      </c>
      <c r="B7075" s="111" t="s">
        <v>1054</v>
      </c>
      <c r="C7075" s="112" t="s">
        <v>1055</v>
      </c>
      <c r="D7075" s="21">
        <f t="shared" si="220"/>
        <v>0</v>
      </c>
      <c r="E7075" s="24">
        <f t="shared" si="221"/>
        <v>0</v>
      </c>
      <c r="F7075" s="104"/>
      <c r="G7075" s="104"/>
      <c r="H7075" s="105"/>
      <c r="I7075" s="105"/>
      <c r="J7075" s="31"/>
      <c r="K7075" s="32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1711</v>
      </c>
      <c r="B7076" s="111" t="s">
        <v>1056</v>
      </c>
      <c r="C7076" s="112" t="s">
        <v>1057</v>
      </c>
      <c r="D7076" s="21">
        <f t="shared" si="220"/>
        <v>0</v>
      </c>
      <c r="E7076" s="24">
        <f t="shared" si="221"/>
        <v>0</v>
      </c>
      <c r="F7076" s="104"/>
      <c r="G7076" s="104"/>
      <c r="H7076" s="113"/>
      <c r="I7076" s="113"/>
      <c r="J7076" s="106"/>
      <c r="K7076" s="107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1711</v>
      </c>
      <c r="B7077" s="111" t="s">
        <v>1058</v>
      </c>
      <c r="C7077" s="112" t="s">
        <v>1059</v>
      </c>
      <c r="D7077" s="21">
        <f t="shared" si="220"/>
        <v>0</v>
      </c>
      <c r="E7077" s="24">
        <f t="shared" si="221"/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1711</v>
      </c>
      <c r="B7078" s="111" t="s">
        <v>1060</v>
      </c>
      <c r="C7078" s="112" t="s">
        <v>1061</v>
      </c>
      <c r="D7078" s="21">
        <f t="shared" si="220"/>
        <v>59790</v>
      </c>
      <c r="E7078" s="24">
        <f t="shared" si="22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1711</v>
      </c>
      <c r="B7079" s="111" t="s">
        <v>1062</v>
      </c>
      <c r="C7079" s="112" t="s">
        <v>1063</v>
      </c>
      <c r="D7079" s="21">
        <f t="shared" si="220"/>
        <v>333137</v>
      </c>
      <c r="E7079" s="24">
        <f t="shared" si="22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>
        <v>59790</v>
      </c>
      <c r="K7079" s="32">
        <v>0</v>
      </c>
      <c r="L7079" s="113">
        <v>45346</v>
      </c>
      <c r="M7079" s="113">
        <v>0</v>
      </c>
      <c r="N7079" s="31">
        <v>1690</v>
      </c>
      <c r="O7079" s="32">
        <v>0</v>
      </c>
      <c r="P7079" s="113">
        <v>33690</v>
      </c>
      <c r="Q7079" s="113">
        <v>0</v>
      </c>
      <c r="R7079" s="31">
        <v>11720</v>
      </c>
      <c r="S7079" s="32">
        <v>0</v>
      </c>
      <c r="T7079" s="113">
        <v>135689</v>
      </c>
      <c r="U7079" s="113">
        <v>0</v>
      </c>
      <c r="V7079" s="31">
        <v>12220</v>
      </c>
      <c r="W7079" s="32">
        <v>0</v>
      </c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1711</v>
      </c>
      <c r="B7080" s="111" t="s">
        <v>1064</v>
      </c>
      <c r="C7080" s="112" t="s">
        <v>1065</v>
      </c>
      <c r="D7080" s="21">
        <f t="shared" si="220"/>
        <v>0</v>
      </c>
      <c r="E7080" s="24">
        <f t="shared" si="22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1711</v>
      </c>
      <c r="B7081" s="111" t="s">
        <v>1066</v>
      </c>
      <c r="C7081" s="112" t="s">
        <v>1067</v>
      </c>
      <c r="D7081" s="21">
        <f t="shared" si="220"/>
        <v>0</v>
      </c>
      <c r="E7081" s="24">
        <f t="shared" si="22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1711</v>
      </c>
      <c r="B7082" s="111" t="s">
        <v>1068</v>
      </c>
      <c r="C7082" s="112" t="s">
        <v>1069</v>
      </c>
      <c r="D7082" s="21">
        <f t="shared" si="220"/>
        <v>0</v>
      </c>
      <c r="E7082" s="24">
        <f t="shared" si="22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1711</v>
      </c>
      <c r="B7083" s="111" t="s">
        <v>1070</v>
      </c>
      <c r="C7083" s="112" t="s">
        <v>1071</v>
      </c>
      <c r="D7083" s="21">
        <f t="shared" si="220"/>
        <v>0</v>
      </c>
      <c r="E7083" s="24">
        <f t="shared" si="22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1711</v>
      </c>
      <c r="B7084" s="111" t="s">
        <v>1072</v>
      </c>
      <c r="C7084" s="112" t="s">
        <v>1073</v>
      </c>
      <c r="D7084" s="21">
        <f t="shared" si="220"/>
        <v>9372</v>
      </c>
      <c r="E7084" s="24">
        <f t="shared" si="221"/>
        <v>0</v>
      </c>
      <c r="F7084" s="104"/>
      <c r="G7084" s="104"/>
      <c r="H7084" s="105"/>
      <c r="I7084" s="105"/>
      <c r="J7084" s="31"/>
      <c r="K7084" s="32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1711</v>
      </c>
      <c r="B7085" s="111" t="s">
        <v>1074</v>
      </c>
      <c r="C7085" s="112" t="s">
        <v>1075</v>
      </c>
      <c r="D7085" s="21">
        <f t="shared" si="220"/>
        <v>86386</v>
      </c>
      <c r="E7085" s="24">
        <f t="shared" si="22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106">
        <v>9372</v>
      </c>
      <c r="K7085" s="107">
        <v>0</v>
      </c>
      <c r="L7085" s="113">
        <v>8217</v>
      </c>
      <c r="M7085" s="113">
        <v>0</v>
      </c>
      <c r="N7085" s="31">
        <v>11682</v>
      </c>
      <c r="O7085" s="32">
        <v>0</v>
      </c>
      <c r="P7085" s="105">
        <v>9196</v>
      </c>
      <c r="Q7085" s="105">
        <v>0</v>
      </c>
      <c r="R7085" s="31">
        <v>7821</v>
      </c>
      <c r="S7085" s="32">
        <v>0</v>
      </c>
      <c r="T7085" s="113">
        <v>7491</v>
      </c>
      <c r="U7085" s="113">
        <v>0</v>
      </c>
      <c r="V7085" s="31">
        <v>12408</v>
      </c>
      <c r="W7085" s="32">
        <v>0</v>
      </c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1711</v>
      </c>
      <c r="B7086" s="111" t="s">
        <v>1076</v>
      </c>
      <c r="C7086" s="112" t="s">
        <v>1077</v>
      </c>
      <c r="D7086" s="21">
        <f t="shared" si="220"/>
        <v>1000</v>
      </c>
      <c r="E7086" s="24">
        <f t="shared" si="221"/>
        <v>0</v>
      </c>
      <c r="F7086" s="104"/>
      <c r="G7086" s="104"/>
      <c r="H7086" s="105"/>
      <c r="I7086" s="105"/>
      <c r="J7086" s="31">
        <v>12840</v>
      </c>
      <c r="K7086" s="32">
        <v>0</v>
      </c>
      <c r="L7086" s="105">
        <v>0</v>
      </c>
      <c r="M7086" s="105">
        <v>0</v>
      </c>
      <c r="N7086" s="106">
        <v>0</v>
      </c>
      <c r="O7086" s="107">
        <v>0</v>
      </c>
      <c r="P7086" s="113">
        <v>0</v>
      </c>
      <c r="Q7086" s="113">
        <v>0</v>
      </c>
      <c r="R7086" s="106">
        <v>0</v>
      </c>
      <c r="S7086" s="107">
        <v>0</v>
      </c>
      <c r="T7086" s="105">
        <v>0</v>
      </c>
      <c r="U7086" s="105">
        <v>0</v>
      </c>
      <c r="V7086" s="106">
        <v>0</v>
      </c>
      <c r="W7086" s="107">
        <v>0</v>
      </c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1711</v>
      </c>
      <c r="B7087" s="111" t="s">
        <v>1078</v>
      </c>
      <c r="C7087" s="112" t="s">
        <v>1079</v>
      </c>
      <c r="D7087" s="21">
        <f t="shared" si="220"/>
        <v>249977</v>
      </c>
      <c r="E7087" s="24">
        <f t="shared" si="221"/>
        <v>0</v>
      </c>
      <c r="F7087" s="104"/>
      <c r="G7087" s="104"/>
      <c r="H7087" s="113">
        <v>120033</v>
      </c>
      <c r="I7087" s="113">
        <v>0</v>
      </c>
      <c r="J7087" s="106">
        <v>1000</v>
      </c>
      <c r="K7087" s="107">
        <v>0</v>
      </c>
      <c r="L7087" s="113">
        <v>0</v>
      </c>
      <c r="M7087" s="113">
        <v>0</v>
      </c>
      <c r="N7087" s="31">
        <v>500</v>
      </c>
      <c r="O7087" s="32">
        <v>0</v>
      </c>
      <c r="P7087" s="105">
        <v>500</v>
      </c>
      <c r="Q7087" s="105">
        <v>0</v>
      </c>
      <c r="R7087" s="31">
        <v>23400</v>
      </c>
      <c r="S7087" s="32">
        <v>0</v>
      </c>
      <c r="T7087" s="113">
        <v>0</v>
      </c>
      <c r="U7087" s="113">
        <v>0</v>
      </c>
      <c r="V7087" s="31">
        <v>500</v>
      </c>
      <c r="W7087" s="32">
        <v>0</v>
      </c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1711</v>
      </c>
      <c r="B7088" s="111" t="s">
        <v>1080</v>
      </c>
      <c r="C7088" s="112" t="s">
        <v>1081</v>
      </c>
      <c r="D7088" s="21">
        <f t="shared" si="220"/>
        <v>272307.5</v>
      </c>
      <c r="E7088" s="24">
        <f t="shared" si="22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>
        <v>105044</v>
      </c>
      <c r="K7088" s="32">
        <v>0</v>
      </c>
      <c r="L7088" s="113">
        <v>50629.5</v>
      </c>
      <c r="M7088" s="113">
        <v>0</v>
      </c>
      <c r="N7088" s="31">
        <v>44143</v>
      </c>
      <c r="O7088" s="32">
        <v>0</v>
      </c>
      <c r="P7088" s="113">
        <v>30270</v>
      </c>
      <c r="Q7088" s="113">
        <v>0</v>
      </c>
      <c r="R7088" s="31">
        <v>42754.5</v>
      </c>
      <c r="S7088" s="32">
        <v>0</v>
      </c>
      <c r="T7088" s="113">
        <v>35288</v>
      </c>
      <c r="U7088" s="113">
        <v>0</v>
      </c>
      <c r="V7088" s="31">
        <v>28517</v>
      </c>
      <c r="W7088" s="32">
        <v>0</v>
      </c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1711</v>
      </c>
      <c r="B7089" s="111" t="s">
        <v>1082</v>
      </c>
      <c r="C7089" s="112" t="s">
        <v>1083</v>
      </c>
      <c r="D7089" s="21">
        <f t="shared" si="220"/>
        <v>0</v>
      </c>
      <c r="E7089" s="24">
        <f t="shared" si="22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1711</v>
      </c>
      <c r="B7090" s="111" t="s">
        <v>1084</v>
      </c>
      <c r="C7090" s="112" t="s">
        <v>1085</v>
      </c>
      <c r="D7090" s="21">
        <f t="shared" si="220"/>
        <v>0</v>
      </c>
      <c r="E7090" s="24">
        <f t="shared" si="22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1711</v>
      </c>
      <c r="B7091" s="111" t="s">
        <v>1086</v>
      </c>
      <c r="C7091" s="112" t="s">
        <v>1087</v>
      </c>
      <c r="D7091" s="21">
        <f t="shared" si="220"/>
        <v>121903.76</v>
      </c>
      <c r="E7091" s="24">
        <f t="shared" si="221"/>
        <v>5309.82</v>
      </c>
      <c r="F7091" s="104"/>
      <c r="G7091" s="104"/>
      <c r="H7091" s="105"/>
      <c r="I7091" s="105"/>
      <c r="J7091" s="31"/>
      <c r="K7091" s="32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>
        <v>6</v>
      </c>
      <c r="W7091" s="107">
        <v>0</v>
      </c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1711</v>
      </c>
      <c r="B7092" s="111" t="s">
        <v>1088</v>
      </c>
      <c r="C7092" s="112" t="s">
        <v>1089</v>
      </c>
      <c r="D7092" s="21">
        <f t="shared" si="220"/>
        <v>1450056.2600000002</v>
      </c>
      <c r="E7092" s="24">
        <f t="shared" si="221"/>
        <v>312863.92000000004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106">
        <v>121897.76</v>
      </c>
      <c r="K7092" s="107">
        <v>5309.82</v>
      </c>
      <c r="L7092" s="113">
        <v>104809.41</v>
      </c>
      <c r="M7092" s="113">
        <v>7238.63</v>
      </c>
      <c r="N7092" s="31">
        <v>0</v>
      </c>
      <c r="O7092" s="32">
        <v>6475.36</v>
      </c>
      <c r="P7092" s="105">
        <v>289044.52</v>
      </c>
      <c r="Q7092" s="105">
        <v>6672.87</v>
      </c>
      <c r="R7092" s="31">
        <v>154332.45000000001</v>
      </c>
      <c r="S7092" s="32">
        <v>106648.79</v>
      </c>
      <c r="T7092" s="113">
        <v>150000</v>
      </c>
      <c r="U7092" s="113">
        <v>9705.35</v>
      </c>
      <c r="V7092" s="31">
        <v>300675.07</v>
      </c>
      <c r="W7092" s="32">
        <v>160090.04</v>
      </c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1711</v>
      </c>
      <c r="B7093" s="111" t="s">
        <v>1090</v>
      </c>
      <c r="C7093" s="112" t="s">
        <v>1091</v>
      </c>
      <c r="D7093" s="21">
        <f t="shared" si="220"/>
        <v>2751.7200000000003</v>
      </c>
      <c r="E7093" s="24">
        <f t="shared" si="221"/>
        <v>200</v>
      </c>
      <c r="F7093" s="104">
        <v>100</v>
      </c>
      <c r="G7093" s="104">
        <v>0</v>
      </c>
      <c r="H7093" s="113">
        <v>100</v>
      </c>
      <c r="I7093" s="113">
        <v>0</v>
      </c>
      <c r="J7093" s="31">
        <v>100</v>
      </c>
      <c r="K7093" s="32">
        <v>0</v>
      </c>
      <c r="L7093" s="113">
        <v>225</v>
      </c>
      <c r="M7093" s="113">
        <v>0</v>
      </c>
      <c r="N7093" s="31">
        <v>100</v>
      </c>
      <c r="O7093" s="32">
        <v>0</v>
      </c>
      <c r="P7093" s="113">
        <v>200</v>
      </c>
      <c r="Q7093" s="113">
        <v>0</v>
      </c>
      <c r="R7093" s="31">
        <v>100</v>
      </c>
      <c r="S7093" s="32">
        <v>100</v>
      </c>
      <c r="T7093" s="113">
        <v>200</v>
      </c>
      <c r="U7093" s="113">
        <v>0</v>
      </c>
      <c r="V7093" s="31">
        <v>100</v>
      </c>
      <c r="W7093" s="32">
        <v>100</v>
      </c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1711</v>
      </c>
      <c r="B7094" s="111" t="s">
        <v>1092</v>
      </c>
      <c r="C7094" s="112" t="s">
        <v>1093</v>
      </c>
      <c r="D7094" s="21">
        <f t="shared" si="220"/>
        <v>24836.239999999998</v>
      </c>
      <c r="E7094" s="24">
        <f t="shared" si="221"/>
        <v>5000</v>
      </c>
      <c r="F7094" s="104">
        <v>1679.57</v>
      </c>
      <c r="G7094" s="104">
        <v>0</v>
      </c>
      <c r="H7094" s="105">
        <v>1612.49</v>
      </c>
      <c r="I7094" s="105">
        <v>0</v>
      </c>
      <c r="J7094" s="31">
        <v>1626.72</v>
      </c>
      <c r="K7094" s="32">
        <v>0</v>
      </c>
      <c r="L7094" s="105">
        <v>3035.39</v>
      </c>
      <c r="M7094" s="105">
        <v>0</v>
      </c>
      <c r="N7094" s="106">
        <v>3081.46</v>
      </c>
      <c r="O7094" s="107">
        <v>0</v>
      </c>
      <c r="P7094" s="113">
        <v>5532.72</v>
      </c>
      <c r="Q7094" s="113">
        <v>0</v>
      </c>
      <c r="R7094" s="106">
        <v>4006.24</v>
      </c>
      <c r="S7094" s="107">
        <v>2000</v>
      </c>
      <c r="T7094" s="105">
        <v>4430.54</v>
      </c>
      <c r="U7094" s="105">
        <v>0</v>
      </c>
      <c r="V7094" s="106">
        <v>0</v>
      </c>
      <c r="W7094" s="107">
        <v>3000</v>
      </c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1711</v>
      </c>
      <c r="B7095" s="111" t="s">
        <v>1094</v>
      </c>
      <c r="C7095" s="112" t="s">
        <v>1095</v>
      </c>
      <c r="D7095" s="21">
        <f t="shared" si="220"/>
        <v>61914.569999999992</v>
      </c>
      <c r="E7095" s="24">
        <f t="shared" si="22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106">
        <v>1457.83</v>
      </c>
      <c r="K7095" s="107">
        <v>0</v>
      </c>
      <c r="L7095" s="113">
        <v>9800</v>
      </c>
      <c r="M7095" s="113">
        <v>0</v>
      </c>
      <c r="N7095" s="31">
        <v>4900</v>
      </c>
      <c r="O7095" s="32">
        <v>0</v>
      </c>
      <c r="P7095" s="105">
        <v>23450</v>
      </c>
      <c r="Q7095" s="105">
        <v>0</v>
      </c>
      <c r="R7095" s="31">
        <v>0</v>
      </c>
      <c r="S7095" s="32">
        <v>0</v>
      </c>
      <c r="T7095" s="113">
        <v>6464.93</v>
      </c>
      <c r="U7095" s="113">
        <v>0</v>
      </c>
      <c r="V7095" s="31">
        <v>8056.66</v>
      </c>
      <c r="W7095" s="32">
        <v>0</v>
      </c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1711</v>
      </c>
      <c r="B7096" s="111" t="s">
        <v>1096</v>
      </c>
      <c r="C7096" s="112" t="s">
        <v>1097</v>
      </c>
      <c r="D7096" s="21">
        <f t="shared" si="220"/>
        <v>10162</v>
      </c>
      <c r="E7096" s="24">
        <f t="shared" si="22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>
        <v>1263</v>
      </c>
      <c r="K7096" s="32">
        <v>0</v>
      </c>
      <c r="L7096" s="113">
        <v>0</v>
      </c>
      <c r="M7096" s="113">
        <v>0</v>
      </c>
      <c r="N7096" s="31">
        <v>1123</v>
      </c>
      <c r="O7096" s="32">
        <v>0</v>
      </c>
      <c r="P7096" s="113">
        <v>2837</v>
      </c>
      <c r="Q7096" s="113">
        <v>0</v>
      </c>
      <c r="R7096" s="31">
        <v>1380</v>
      </c>
      <c r="S7096" s="32">
        <v>0</v>
      </c>
      <c r="T7096" s="113">
        <v>1152</v>
      </c>
      <c r="U7096" s="113">
        <v>0</v>
      </c>
      <c r="V7096" s="31">
        <v>1163</v>
      </c>
      <c r="W7096" s="32">
        <v>0</v>
      </c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1711</v>
      </c>
      <c r="B7097" s="111" t="s">
        <v>1098</v>
      </c>
      <c r="C7097" s="112" t="s">
        <v>1099</v>
      </c>
      <c r="D7097" s="21">
        <f t="shared" si="220"/>
        <v>16392.759999999998</v>
      </c>
      <c r="E7097" s="24">
        <f t="shared" si="22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1711</v>
      </c>
      <c r="B7098" s="111" t="s">
        <v>1100</v>
      </c>
      <c r="C7098" s="112" t="s">
        <v>1101</v>
      </c>
      <c r="D7098" s="21">
        <f t="shared" si="220"/>
        <v>512066.62000000017</v>
      </c>
      <c r="E7098" s="24">
        <f t="shared" si="22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>
        <v>16392.759999999998</v>
      </c>
      <c r="K7098" s="32">
        <v>0</v>
      </c>
      <c r="L7098" s="113">
        <v>18691.650000000001</v>
      </c>
      <c r="M7098" s="113">
        <v>0</v>
      </c>
      <c r="N7098" s="31">
        <v>18691.650000000001</v>
      </c>
      <c r="O7098" s="32">
        <v>0</v>
      </c>
      <c r="P7098" s="113">
        <v>18691.650000000001</v>
      </c>
      <c r="Q7098" s="113">
        <v>0</v>
      </c>
      <c r="R7098" s="31">
        <v>18691.650000000001</v>
      </c>
      <c r="S7098" s="32">
        <v>0</v>
      </c>
      <c r="T7098" s="113">
        <v>18691.650000000001</v>
      </c>
      <c r="U7098" s="113">
        <v>0</v>
      </c>
      <c r="V7098" s="31">
        <v>18691.650000000001</v>
      </c>
      <c r="W7098" s="32">
        <v>0</v>
      </c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1711</v>
      </c>
      <c r="B7099" s="111" t="s">
        <v>1102</v>
      </c>
      <c r="C7099" s="112" t="s">
        <v>1103</v>
      </c>
      <c r="D7099" s="21">
        <f t="shared" si="220"/>
        <v>3773146.63</v>
      </c>
      <c r="E7099" s="24">
        <f t="shared" si="22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>
        <v>367131.21</v>
      </c>
      <c r="K7099" s="32">
        <v>0</v>
      </c>
      <c r="L7099" s="113">
        <v>828284.21</v>
      </c>
      <c r="M7099" s="113">
        <v>0</v>
      </c>
      <c r="N7099" s="31">
        <v>448845.37</v>
      </c>
      <c r="O7099" s="32">
        <v>0</v>
      </c>
      <c r="P7099" s="113">
        <v>479207.38</v>
      </c>
      <c r="Q7099" s="113">
        <v>0</v>
      </c>
      <c r="R7099" s="31">
        <v>421531.45</v>
      </c>
      <c r="S7099" s="32">
        <v>0</v>
      </c>
      <c r="T7099" s="113">
        <v>253729.29</v>
      </c>
      <c r="U7099" s="113">
        <v>0</v>
      </c>
      <c r="V7099" s="31">
        <v>397527.17</v>
      </c>
      <c r="W7099" s="32">
        <v>0</v>
      </c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1711</v>
      </c>
      <c r="B7100" s="111" t="s">
        <v>1104</v>
      </c>
      <c r="C7100" s="112" t="s">
        <v>1105</v>
      </c>
      <c r="D7100" s="21">
        <f t="shared" si="220"/>
        <v>285259.43</v>
      </c>
      <c r="E7100" s="24">
        <f t="shared" si="22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>
        <v>6800</v>
      </c>
      <c r="O7100" s="32">
        <v>0</v>
      </c>
      <c r="P7100" s="113">
        <v>0</v>
      </c>
      <c r="Q7100" s="113">
        <v>0</v>
      </c>
      <c r="R7100" s="31">
        <v>0</v>
      </c>
      <c r="S7100" s="32">
        <v>0</v>
      </c>
      <c r="T7100" s="113">
        <v>52900</v>
      </c>
      <c r="U7100" s="113">
        <v>0</v>
      </c>
      <c r="V7100" s="31">
        <v>0</v>
      </c>
      <c r="W7100" s="32">
        <v>0</v>
      </c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1711</v>
      </c>
      <c r="B7101" s="111" t="s">
        <v>1106</v>
      </c>
      <c r="C7101" s="112" t="s">
        <v>1107</v>
      </c>
      <c r="D7101" s="21">
        <f t="shared" si="220"/>
        <v>2022513.9999999998</v>
      </c>
      <c r="E7101" s="24">
        <f t="shared" si="22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>
        <v>225559.43</v>
      </c>
      <c r="K7101" s="32">
        <v>0</v>
      </c>
      <c r="L7101" s="113">
        <v>165841.98000000001</v>
      </c>
      <c r="M7101" s="113">
        <v>0</v>
      </c>
      <c r="N7101" s="31">
        <v>166623.39000000001</v>
      </c>
      <c r="O7101" s="32">
        <v>0</v>
      </c>
      <c r="P7101" s="113">
        <v>243555</v>
      </c>
      <c r="Q7101" s="113">
        <v>0</v>
      </c>
      <c r="R7101" s="31">
        <v>117943.82</v>
      </c>
      <c r="S7101" s="32">
        <v>0</v>
      </c>
      <c r="T7101" s="113">
        <v>371244.91</v>
      </c>
      <c r="U7101" s="113">
        <v>0</v>
      </c>
      <c r="V7101" s="31">
        <v>193716.95</v>
      </c>
      <c r="W7101" s="32">
        <v>0</v>
      </c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1711</v>
      </c>
      <c r="B7102" s="111" t="s">
        <v>1108</v>
      </c>
      <c r="C7102" s="112" t="s">
        <v>1109</v>
      </c>
      <c r="D7102" s="21">
        <f t="shared" si="220"/>
        <v>1426520</v>
      </c>
      <c r="E7102" s="24">
        <f t="shared" si="22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31">
        <v>257978</v>
      </c>
      <c r="K7102" s="32">
        <v>0</v>
      </c>
      <c r="L7102" s="105">
        <v>112867</v>
      </c>
      <c r="M7102" s="105">
        <v>0</v>
      </c>
      <c r="N7102" s="106">
        <v>191649</v>
      </c>
      <c r="O7102" s="107">
        <v>0</v>
      </c>
      <c r="P7102" s="113">
        <v>160771</v>
      </c>
      <c r="Q7102" s="113">
        <v>0</v>
      </c>
      <c r="R7102" s="106">
        <v>177027</v>
      </c>
      <c r="S7102" s="107">
        <v>0</v>
      </c>
      <c r="T7102" s="105">
        <v>110654</v>
      </c>
      <c r="U7102" s="105">
        <v>0</v>
      </c>
      <c r="V7102" s="106">
        <v>169631</v>
      </c>
      <c r="W7102" s="107">
        <v>0</v>
      </c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1711</v>
      </c>
      <c r="B7103" s="111" t="s">
        <v>1110</v>
      </c>
      <c r="C7103" s="112" t="s">
        <v>1111</v>
      </c>
      <c r="D7103" s="21">
        <f t="shared" si="220"/>
        <v>655795</v>
      </c>
      <c r="E7103" s="24">
        <f t="shared" si="22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>
        <v>85125</v>
      </c>
      <c r="K7103" s="107">
        <v>0</v>
      </c>
      <c r="L7103" s="105">
        <v>58580</v>
      </c>
      <c r="M7103" s="105">
        <v>0</v>
      </c>
      <c r="N7103" s="106">
        <v>68560</v>
      </c>
      <c r="O7103" s="107">
        <v>0</v>
      </c>
      <c r="P7103" s="105">
        <v>87780</v>
      </c>
      <c r="Q7103" s="105">
        <v>0</v>
      </c>
      <c r="R7103" s="106">
        <v>84160</v>
      </c>
      <c r="S7103" s="107">
        <v>0</v>
      </c>
      <c r="T7103" s="105">
        <v>77910</v>
      </c>
      <c r="U7103" s="105">
        <v>0</v>
      </c>
      <c r="V7103" s="106">
        <v>79390</v>
      </c>
      <c r="W7103" s="107">
        <v>0</v>
      </c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1711</v>
      </c>
      <c r="B7104" s="111" t="s">
        <v>1112</v>
      </c>
      <c r="C7104" s="112" t="s">
        <v>1113</v>
      </c>
      <c r="D7104" s="21">
        <f t="shared" si="220"/>
        <v>46152.5</v>
      </c>
      <c r="E7104" s="24">
        <f t="shared" si="22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>
        <v>13000</v>
      </c>
      <c r="W7104" s="107">
        <v>0</v>
      </c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1711</v>
      </c>
      <c r="B7105" s="111" t="s">
        <v>1114</v>
      </c>
      <c r="C7105" s="112" t="s">
        <v>1115</v>
      </c>
      <c r="D7105" s="21">
        <f t="shared" si="220"/>
        <v>147166.57</v>
      </c>
      <c r="E7105" s="24">
        <f t="shared" si="22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>
        <v>33152.5</v>
      </c>
      <c r="K7105" s="107">
        <v>0</v>
      </c>
      <c r="L7105" s="105">
        <v>7249.5</v>
      </c>
      <c r="M7105" s="105">
        <v>0</v>
      </c>
      <c r="N7105" s="106">
        <v>15148.6</v>
      </c>
      <c r="O7105" s="107">
        <v>0</v>
      </c>
      <c r="P7105" s="105">
        <v>49929.4</v>
      </c>
      <c r="Q7105" s="105">
        <v>0</v>
      </c>
      <c r="R7105" s="106">
        <v>24218.1</v>
      </c>
      <c r="S7105" s="107">
        <v>0</v>
      </c>
      <c r="T7105" s="105">
        <v>7112.77</v>
      </c>
      <c r="U7105" s="105">
        <v>0</v>
      </c>
      <c r="V7105" s="106">
        <v>13312.2</v>
      </c>
      <c r="W7105" s="107">
        <v>0</v>
      </c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1711</v>
      </c>
      <c r="B7106" s="111" t="s">
        <v>1116</v>
      </c>
      <c r="C7106" s="112" t="s">
        <v>1117</v>
      </c>
      <c r="D7106" s="21">
        <f t="shared" si="220"/>
        <v>80700</v>
      </c>
      <c r="E7106" s="24">
        <f t="shared" si="22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1711</v>
      </c>
      <c r="B7107" s="111" t="s">
        <v>1118</v>
      </c>
      <c r="C7107" s="112" t="s">
        <v>1119</v>
      </c>
      <c r="D7107" s="21">
        <f t="shared" ref="D7107:D7170" si="222">F7107+H7107+J7108+L7107+N7107+P7107+R7107+T7107+V7107+X7107+Z7107+AB7107</f>
        <v>34000</v>
      </c>
      <c r="E7107" s="24">
        <f t="shared" ref="E7107:E7170" si="223">G7107+I7107+K7108+M7107+O7107+Q7107+S7107+U7107+W7107+Y7107+AA7107+AC7107</f>
        <v>0</v>
      </c>
      <c r="F7107" s="104"/>
      <c r="G7107" s="104"/>
      <c r="H7107" s="113">
        <v>9450</v>
      </c>
      <c r="I7107" s="113">
        <v>0</v>
      </c>
      <c r="J7107" s="106">
        <v>80700</v>
      </c>
      <c r="K7107" s="107">
        <v>0</v>
      </c>
      <c r="L7107" s="113">
        <v>0</v>
      </c>
      <c r="M7107" s="113">
        <v>0</v>
      </c>
      <c r="N7107" s="31">
        <v>1280</v>
      </c>
      <c r="O7107" s="32">
        <v>0</v>
      </c>
      <c r="P7107" s="105">
        <v>0</v>
      </c>
      <c r="Q7107" s="105">
        <v>0</v>
      </c>
      <c r="R7107" s="31">
        <v>0</v>
      </c>
      <c r="S7107" s="32">
        <v>0</v>
      </c>
      <c r="T7107" s="113">
        <v>0</v>
      </c>
      <c r="U7107" s="113">
        <v>0</v>
      </c>
      <c r="V7107" s="31">
        <v>23270</v>
      </c>
      <c r="W7107" s="32">
        <v>0</v>
      </c>
      <c r="X7107" s="113"/>
      <c r="Y7107" s="113"/>
      <c r="Z7107" s="31"/>
      <c r="AA7107" s="32"/>
      <c r="AB7107" s="113"/>
      <c r="AC7107" s="113"/>
      <c r="AD7107" s="33" t="s">
        <v>1700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1711</v>
      </c>
      <c r="B7108" s="111" t="s">
        <v>1120</v>
      </c>
      <c r="C7108" s="112" t="s">
        <v>1121</v>
      </c>
      <c r="D7108" s="21">
        <f t="shared" si="222"/>
        <v>0</v>
      </c>
      <c r="E7108" s="24">
        <f t="shared" si="223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1711</v>
      </c>
      <c r="B7109" s="111" t="s">
        <v>1122</v>
      </c>
      <c r="C7109" s="112" t="s">
        <v>1123</v>
      </c>
      <c r="D7109" s="21">
        <f t="shared" si="222"/>
        <v>0</v>
      </c>
      <c r="E7109" s="24">
        <f t="shared" si="223"/>
        <v>0</v>
      </c>
      <c r="F7109" s="104"/>
      <c r="G7109" s="104"/>
      <c r="H7109" s="105"/>
      <c r="I7109" s="105"/>
      <c r="J7109" s="31"/>
      <c r="K7109" s="32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1711</v>
      </c>
      <c r="B7110" s="111" t="s">
        <v>1124</v>
      </c>
      <c r="C7110" s="112" t="s">
        <v>1125</v>
      </c>
      <c r="D7110" s="21">
        <f t="shared" si="222"/>
        <v>0</v>
      </c>
      <c r="E7110" s="24">
        <f t="shared" si="223"/>
        <v>0</v>
      </c>
      <c r="F7110" s="104"/>
      <c r="G7110" s="104"/>
      <c r="H7110" s="113"/>
      <c r="I7110" s="113"/>
      <c r="J7110" s="106"/>
      <c r="K7110" s="107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1711</v>
      </c>
      <c r="B7111" s="111" t="s">
        <v>1126</v>
      </c>
      <c r="C7111" s="112" t="s">
        <v>1127</v>
      </c>
      <c r="D7111" s="21">
        <f t="shared" si="222"/>
        <v>0</v>
      </c>
      <c r="E7111" s="24">
        <f t="shared" si="223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1711</v>
      </c>
      <c r="B7112" s="111" t="s">
        <v>1128</v>
      </c>
      <c r="C7112" s="112" t="s">
        <v>1129</v>
      </c>
      <c r="D7112" s="21">
        <f t="shared" si="222"/>
        <v>0</v>
      </c>
      <c r="E7112" s="24">
        <f t="shared" si="223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1711</v>
      </c>
      <c r="B7113" s="111" t="s">
        <v>1130</v>
      </c>
      <c r="C7113" s="112" t="s">
        <v>1131</v>
      </c>
      <c r="D7113" s="21">
        <f t="shared" si="222"/>
        <v>0</v>
      </c>
      <c r="E7113" s="24">
        <f t="shared" si="223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1711</v>
      </c>
      <c r="B7114" s="111" t="s">
        <v>1132</v>
      </c>
      <c r="C7114" s="112" t="s">
        <v>1133</v>
      </c>
      <c r="D7114" s="21">
        <f t="shared" si="222"/>
        <v>0</v>
      </c>
      <c r="E7114" s="24">
        <f t="shared" si="223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1711</v>
      </c>
      <c r="B7115" s="111" t="s">
        <v>1134</v>
      </c>
      <c r="C7115" s="112" t="s">
        <v>1135</v>
      </c>
      <c r="D7115" s="21">
        <f t="shared" si="222"/>
        <v>0</v>
      </c>
      <c r="E7115" s="24">
        <f t="shared" si="223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1711</v>
      </c>
      <c r="B7116" s="111" t="s">
        <v>1136</v>
      </c>
      <c r="C7116" s="112" t="s">
        <v>1137</v>
      </c>
      <c r="D7116" s="21">
        <f t="shared" si="222"/>
        <v>0</v>
      </c>
      <c r="E7116" s="24">
        <f t="shared" si="223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1711</v>
      </c>
      <c r="B7117" s="111" t="s">
        <v>1138</v>
      </c>
      <c r="C7117" s="112" t="s">
        <v>1624</v>
      </c>
      <c r="D7117" s="21">
        <f t="shared" si="222"/>
        <v>5000</v>
      </c>
      <c r="E7117" s="24">
        <f t="shared" si="223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1711</v>
      </c>
      <c r="B7118" s="111" t="s">
        <v>1139</v>
      </c>
      <c r="C7118" s="112" t="s">
        <v>1140</v>
      </c>
      <c r="D7118" s="21">
        <f t="shared" si="222"/>
        <v>46400</v>
      </c>
      <c r="E7118" s="24">
        <f t="shared" si="223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31">
        <v>5000</v>
      </c>
      <c r="K7118" s="32">
        <v>0</v>
      </c>
      <c r="L7118" s="105">
        <v>3000</v>
      </c>
      <c r="M7118" s="105">
        <v>0</v>
      </c>
      <c r="N7118" s="106">
        <v>0</v>
      </c>
      <c r="O7118" s="107">
        <v>0</v>
      </c>
      <c r="P7118" s="113">
        <v>21200</v>
      </c>
      <c r="Q7118" s="113">
        <v>0</v>
      </c>
      <c r="R7118" s="106">
        <v>8200</v>
      </c>
      <c r="S7118" s="107">
        <v>0</v>
      </c>
      <c r="T7118" s="105">
        <v>0</v>
      </c>
      <c r="U7118" s="105">
        <v>0</v>
      </c>
      <c r="V7118" s="106">
        <v>6800</v>
      </c>
      <c r="W7118" s="107">
        <v>0</v>
      </c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1711</v>
      </c>
      <c r="B7119" s="111" t="s">
        <v>1141</v>
      </c>
      <c r="C7119" s="112" t="s">
        <v>1625</v>
      </c>
      <c r="D7119" s="21">
        <f t="shared" si="222"/>
        <v>268100</v>
      </c>
      <c r="E7119" s="24">
        <f t="shared" si="223"/>
        <v>0</v>
      </c>
      <c r="F7119" s="104"/>
      <c r="G7119" s="104"/>
      <c r="H7119" s="105"/>
      <c r="I7119" s="105"/>
      <c r="J7119" s="106"/>
      <c r="K7119" s="107"/>
      <c r="L7119" s="105">
        <v>86100</v>
      </c>
      <c r="M7119" s="105">
        <v>0</v>
      </c>
      <c r="N7119" s="106">
        <v>0</v>
      </c>
      <c r="O7119" s="107">
        <v>0</v>
      </c>
      <c r="P7119" s="105">
        <v>0</v>
      </c>
      <c r="Q7119" s="105">
        <v>0</v>
      </c>
      <c r="R7119" s="106">
        <v>0</v>
      </c>
      <c r="S7119" s="107">
        <v>0</v>
      </c>
      <c r="T7119" s="105">
        <v>0</v>
      </c>
      <c r="U7119" s="105">
        <v>0</v>
      </c>
      <c r="V7119" s="106">
        <v>0</v>
      </c>
      <c r="W7119" s="107">
        <v>0</v>
      </c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1711</v>
      </c>
      <c r="B7120" s="111" t="s">
        <v>1142</v>
      </c>
      <c r="C7120" s="112" t="s">
        <v>1143</v>
      </c>
      <c r="D7120" s="21">
        <f t="shared" si="222"/>
        <v>1585298.29</v>
      </c>
      <c r="E7120" s="24">
        <f t="shared" si="223"/>
        <v>0</v>
      </c>
      <c r="F7120" s="104"/>
      <c r="G7120" s="104"/>
      <c r="H7120" s="105">
        <v>309600</v>
      </c>
      <c r="I7120" s="105">
        <v>0</v>
      </c>
      <c r="J7120" s="106">
        <v>182000</v>
      </c>
      <c r="K7120" s="107">
        <v>0</v>
      </c>
      <c r="L7120" s="105">
        <v>179672.75</v>
      </c>
      <c r="M7120" s="105">
        <v>0</v>
      </c>
      <c r="N7120" s="106">
        <v>204779.5</v>
      </c>
      <c r="O7120" s="107">
        <v>0</v>
      </c>
      <c r="P7120" s="105">
        <v>223824.79</v>
      </c>
      <c r="Q7120" s="105">
        <v>0</v>
      </c>
      <c r="R7120" s="106">
        <v>182045.5</v>
      </c>
      <c r="S7120" s="107">
        <v>0</v>
      </c>
      <c r="T7120" s="105">
        <v>153564</v>
      </c>
      <c r="U7120" s="105">
        <v>0</v>
      </c>
      <c r="V7120" s="106">
        <v>218941</v>
      </c>
      <c r="W7120" s="107">
        <v>0</v>
      </c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1711</v>
      </c>
      <c r="B7121" s="111" t="s">
        <v>1144</v>
      </c>
      <c r="C7121" s="112" t="s">
        <v>1626</v>
      </c>
      <c r="D7121" s="21">
        <f t="shared" si="222"/>
        <v>0</v>
      </c>
      <c r="E7121" s="24">
        <f t="shared" si="223"/>
        <v>0</v>
      </c>
      <c r="F7121" s="104"/>
      <c r="G7121" s="104"/>
      <c r="H7121" s="113"/>
      <c r="I7121" s="113"/>
      <c r="J7121" s="106">
        <v>112870.75</v>
      </c>
      <c r="K7121" s="107">
        <v>0</v>
      </c>
      <c r="L7121" s="113">
        <v>0</v>
      </c>
      <c r="M7121" s="113">
        <v>0</v>
      </c>
      <c r="N7121" s="31">
        <v>0</v>
      </c>
      <c r="O7121" s="32">
        <v>0</v>
      </c>
      <c r="P7121" s="105">
        <v>0</v>
      </c>
      <c r="Q7121" s="105">
        <v>0</v>
      </c>
      <c r="R7121" s="31">
        <v>0</v>
      </c>
      <c r="S7121" s="32">
        <v>0</v>
      </c>
      <c r="T7121" s="113">
        <v>0</v>
      </c>
      <c r="U7121" s="113">
        <v>0</v>
      </c>
      <c r="V7121" s="31">
        <v>0</v>
      </c>
      <c r="W7121" s="32">
        <v>0</v>
      </c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1711</v>
      </c>
      <c r="B7122" s="111" t="s">
        <v>1145</v>
      </c>
      <c r="C7122" s="112" t="s">
        <v>1627</v>
      </c>
      <c r="D7122" s="21">
        <f t="shared" si="222"/>
        <v>0</v>
      </c>
      <c r="E7122" s="24">
        <f t="shared" si="223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1711</v>
      </c>
      <c r="B7123" s="111" t="s">
        <v>1628</v>
      </c>
      <c r="C7123" s="112" t="s">
        <v>1629</v>
      </c>
      <c r="D7123" s="21">
        <f t="shared" si="222"/>
        <v>0</v>
      </c>
      <c r="E7123" s="24">
        <f t="shared" si="223"/>
        <v>0</v>
      </c>
      <c r="F7123" s="104"/>
      <c r="G7123" s="104"/>
      <c r="H7123" s="105"/>
      <c r="I7123" s="105"/>
      <c r="J7123" s="31"/>
      <c r="K7123" s="32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1711</v>
      </c>
      <c r="B7124" s="111" t="s">
        <v>1146</v>
      </c>
      <c r="C7124" s="112" t="s">
        <v>1630</v>
      </c>
      <c r="D7124" s="21">
        <f t="shared" si="222"/>
        <v>0</v>
      </c>
      <c r="E7124" s="24">
        <f t="shared" si="223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1711</v>
      </c>
      <c r="B7125" s="111" t="s">
        <v>1147</v>
      </c>
      <c r="C7125" s="112" t="s">
        <v>1631</v>
      </c>
      <c r="D7125" s="21">
        <f t="shared" si="222"/>
        <v>0</v>
      </c>
      <c r="E7125" s="24">
        <f t="shared" si="223"/>
        <v>0</v>
      </c>
      <c r="F7125" s="104"/>
      <c r="G7125" s="104"/>
      <c r="H7125" s="113"/>
      <c r="I7125" s="113"/>
      <c r="J7125" s="106"/>
      <c r="K7125" s="107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1711</v>
      </c>
      <c r="B7126" s="111" t="s">
        <v>1148</v>
      </c>
      <c r="C7126" s="112" t="s">
        <v>1149</v>
      </c>
      <c r="D7126" s="21">
        <f t="shared" si="222"/>
        <v>906387.5</v>
      </c>
      <c r="E7126" s="24">
        <f t="shared" si="223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1711</v>
      </c>
      <c r="B7127" s="111" t="s">
        <v>1150</v>
      </c>
      <c r="C7127" s="112" t="s">
        <v>1632</v>
      </c>
      <c r="D7127" s="21">
        <f t="shared" si="222"/>
        <v>5265515</v>
      </c>
      <c r="E7127" s="24">
        <f t="shared" si="223"/>
        <v>13500</v>
      </c>
      <c r="F7127" s="104">
        <v>634800</v>
      </c>
      <c r="G7127" s="104">
        <v>0</v>
      </c>
      <c r="H7127" s="113">
        <v>648340</v>
      </c>
      <c r="I7127" s="113">
        <v>0</v>
      </c>
      <c r="J7127" s="31">
        <v>906387.5</v>
      </c>
      <c r="K7127" s="32">
        <v>0</v>
      </c>
      <c r="L7127" s="113">
        <v>562355</v>
      </c>
      <c r="M7127" s="113">
        <v>13500</v>
      </c>
      <c r="N7127" s="31">
        <v>593440</v>
      </c>
      <c r="O7127" s="32">
        <v>0</v>
      </c>
      <c r="P7127" s="113">
        <v>578327.5</v>
      </c>
      <c r="Q7127" s="113">
        <v>0</v>
      </c>
      <c r="R7127" s="31">
        <v>930115</v>
      </c>
      <c r="S7127" s="32">
        <v>0</v>
      </c>
      <c r="T7127" s="113">
        <v>717155</v>
      </c>
      <c r="U7127" s="113">
        <v>0</v>
      </c>
      <c r="V7127" s="31">
        <v>600982.5</v>
      </c>
      <c r="W7127" s="32">
        <v>0</v>
      </c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1711</v>
      </c>
      <c r="B7128" s="111" t="s">
        <v>1151</v>
      </c>
      <c r="C7128" s="112" t="s">
        <v>1633</v>
      </c>
      <c r="D7128" s="21">
        <f t="shared" si="222"/>
        <v>0</v>
      </c>
      <c r="E7128" s="24">
        <f t="shared" si="223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1711</v>
      </c>
      <c r="B7129" s="111" t="s">
        <v>1152</v>
      </c>
      <c r="C7129" s="112" t="s">
        <v>1634</v>
      </c>
      <c r="D7129" s="21">
        <f t="shared" si="222"/>
        <v>0</v>
      </c>
      <c r="E7129" s="24">
        <f t="shared" si="223"/>
        <v>0</v>
      </c>
      <c r="F7129" s="104"/>
      <c r="G7129" s="104"/>
      <c r="H7129" s="105"/>
      <c r="I7129" s="105"/>
      <c r="J7129" s="31"/>
      <c r="K7129" s="32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1711</v>
      </c>
      <c r="B7130" s="111" t="s">
        <v>1153</v>
      </c>
      <c r="C7130" s="112" t="s">
        <v>1635</v>
      </c>
      <c r="D7130" s="21">
        <f t="shared" si="222"/>
        <v>5000</v>
      </c>
      <c r="E7130" s="24">
        <f t="shared" si="223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1711</v>
      </c>
      <c r="B7131" s="111" t="s">
        <v>1154</v>
      </c>
      <c r="C7131" s="112" t="s">
        <v>1636</v>
      </c>
      <c r="D7131" s="21">
        <f t="shared" si="222"/>
        <v>80000</v>
      </c>
      <c r="E7131" s="24">
        <f t="shared" si="223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106">
        <v>5000</v>
      </c>
      <c r="K7131" s="107">
        <v>0</v>
      </c>
      <c r="L7131" s="113">
        <v>5000</v>
      </c>
      <c r="M7131" s="113">
        <v>0</v>
      </c>
      <c r="N7131" s="31">
        <v>5000</v>
      </c>
      <c r="O7131" s="32">
        <v>0</v>
      </c>
      <c r="P7131" s="105">
        <v>5000</v>
      </c>
      <c r="Q7131" s="105">
        <v>0</v>
      </c>
      <c r="R7131" s="31">
        <v>5000</v>
      </c>
      <c r="S7131" s="32">
        <v>0</v>
      </c>
      <c r="T7131" s="113">
        <v>5000</v>
      </c>
      <c r="U7131" s="113">
        <v>0</v>
      </c>
      <c r="V7131" s="31">
        <v>5000</v>
      </c>
      <c r="W7131" s="32">
        <v>0</v>
      </c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1711</v>
      </c>
      <c r="B7132" s="111" t="s">
        <v>1155</v>
      </c>
      <c r="C7132" s="112" t="s">
        <v>1156</v>
      </c>
      <c r="D7132" s="21">
        <f t="shared" si="222"/>
        <v>340000</v>
      </c>
      <c r="E7132" s="24">
        <f t="shared" si="223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40000</v>
      </c>
      <c r="K7132" s="32">
        <v>0</v>
      </c>
      <c r="L7132" s="113">
        <v>40000</v>
      </c>
      <c r="M7132" s="113">
        <v>0</v>
      </c>
      <c r="N7132" s="31">
        <v>40000</v>
      </c>
      <c r="O7132" s="32">
        <v>0</v>
      </c>
      <c r="P7132" s="113">
        <v>40000</v>
      </c>
      <c r="Q7132" s="113">
        <v>0</v>
      </c>
      <c r="R7132" s="31">
        <v>40000</v>
      </c>
      <c r="S7132" s="32">
        <v>0</v>
      </c>
      <c r="T7132" s="113">
        <v>40000</v>
      </c>
      <c r="U7132" s="113">
        <v>0</v>
      </c>
      <c r="V7132" s="31">
        <v>30000</v>
      </c>
      <c r="W7132" s="32">
        <v>0</v>
      </c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1711</v>
      </c>
      <c r="B7133" s="111" t="s">
        <v>1157</v>
      </c>
      <c r="C7133" s="112" t="s">
        <v>1158</v>
      </c>
      <c r="D7133" s="21">
        <f t="shared" si="222"/>
        <v>255000</v>
      </c>
      <c r="E7133" s="24">
        <f t="shared" si="223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>
        <v>30000</v>
      </c>
      <c r="K7133" s="32">
        <v>0</v>
      </c>
      <c r="L7133" s="113">
        <v>30000</v>
      </c>
      <c r="M7133" s="113">
        <v>0</v>
      </c>
      <c r="N7133" s="31">
        <v>30000</v>
      </c>
      <c r="O7133" s="32">
        <v>0</v>
      </c>
      <c r="P7133" s="113">
        <v>30000</v>
      </c>
      <c r="Q7133" s="113">
        <v>0</v>
      </c>
      <c r="R7133" s="31">
        <v>30000</v>
      </c>
      <c r="S7133" s="32">
        <v>0</v>
      </c>
      <c r="T7133" s="113">
        <v>30000</v>
      </c>
      <c r="U7133" s="113">
        <v>0</v>
      </c>
      <c r="V7133" s="31">
        <v>30000</v>
      </c>
      <c r="W7133" s="32">
        <v>0</v>
      </c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1711</v>
      </c>
      <c r="B7134" s="111" t="s">
        <v>1159</v>
      </c>
      <c r="C7134" s="112" t="s">
        <v>1160</v>
      </c>
      <c r="D7134" s="21">
        <f t="shared" si="222"/>
        <v>166230</v>
      </c>
      <c r="E7134" s="24">
        <f t="shared" si="223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>
        <v>15000</v>
      </c>
      <c r="K7134" s="32">
        <v>0</v>
      </c>
      <c r="L7134" s="113">
        <v>15000</v>
      </c>
      <c r="M7134" s="113">
        <v>0</v>
      </c>
      <c r="N7134" s="31">
        <v>15000</v>
      </c>
      <c r="O7134" s="32">
        <v>0</v>
      </c>
      <c r="P7134" s="113">
        <v>15000</v>
      </c>
      <c r="Q7134" s="113">
        <v>0</v>
      </c>
      <c r="R7134" s="31">
        <v>15000</v>
      </c>
      <c r="S7134" s="32">
        <v>0</v>
      </c>
      <c r="T7134" s="113">
        <v>15000</v>
      </c>
      <c r="U7134" s="113">
        <v>0</v>
      </c>
      <c r="V7134" s="31">
        <v>15000</v>
      </c>
      <c r="W7134" s="32">
        <v>0</v>
      </c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1711</v>
      </c>
      <c r="B7135" s="111" t="s">
        <v>1161</v>
      </c>
      <c r="C7135" s="112" t="s">
        <v>1637</v>
      </c>
      <c r="D7135" s="21">
        <f t="shared" si="222"/>
        <v>380430</v>
      </c>
      <c r="E7135" s="24">
        <f t="shared" si="223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>
        <v>46230</v>
      </c>
      <c r="K7135" s="32">
        <v>0</v>
      </c>
      <c r="L7135" s="113">
        <v>44460</v>
      </c>
      <c r="M7135" s="113">
        <v>0</v>
      </c>
      <c r="N7135" s="31">
        <v>48660</v>
      </c>
      <c r="O7135" s="32">
        <v>0</v>
      </c>
      <c r="P7135" s="113">
        <v>55485</v>
      </c>
      <c r="Q7135" s="113">
        <v>0</v>
      </c>
      <c r="R7135" s="31">
        <v>43350</v>
      </c>
      <c r="S7135" s="32">
        <v>0</v>
      </c>
      <c r="T7135" s="113">
        <v>41040</v>
      </c>
      <c r="U7135" s="113">
        <v>0</v>
      </c>
      <c r="V7135" s="31">
        <v>52530</v>
      </c>
      <c r="W7135" s="32">
        <v>0</v>
      </c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1711</v>
      </c>
      <c r="B7136" s="111" t="s">
        <v>1162</v>
      </c>
      <c r="C7136" s="112" t="s">
        <v>1163</v>
      </c>
      <c r="D7136" s="21">
        <f t="shared" si="222"/>
        <v>2400</v>
      </c>
      <c r="E7136" s="24">
        <f t="shared" si="223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>
        <v>2400</v>
      </c>
      <c r="Q7136" s="113">
        <v>0</v>
      </c>
      <c r="R7136" s="31">
        <v>0</v>
      </c>
      <c r="S7136" s="32">
        <v>0</v>
      </c>
      <c r="T7136" s="113">
        <v>0</v>
      </c>
      <c r="U7136" s="113">
        <v>0</v>
      </c>
      <c r="V7136" s="31">
        <v>0</v>
      </c>
      <c r="W7136" s="32">
        <v>0</v>
      </c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1711</v>
      </c>
      <c r="B7137" s="111" t="s">
        <v>1164</v>
      </c>
      <c r="C7137" s="112" t="s">
        <v>1638</v>
      </c>
      <c r="D7137" s="21">
        <f t="shared" si="222"/>
        <v>52196.87</v>
      </c>
      <c r="E7137" s="24">
        <f t="shared" si="223"/>
        <v>5184.16</v>
      </c>
      <c r="F7137" s="104"/>
      <c r="G7137" s="104"/>
      <c r="H7137" s="105"/>
      <c r="I7137" s="105"/>
      <c r="J7137" s="31"/>
      <c r="K7137" s="32"/>
      <c r="L7137" s="105">
        <v>13500</v>
      </c>
      <c r="M7137" s="105">
        <v>0</v>
      </c>
      <c r="N7137" s="106">
        <v>0</v>
      </c>
      <c r="O7137" s="107">
        <v>0</v>
      </c>
      <c r="P7137" s="113">
        <v>0</v>
      </c>
      <c r="Q7137" s="113">
        <v>0</v>
      </c>
      <c r="R7137" s="106">
        <v>0</v>
      </c>
      <c r="S7137" s="107">
        <v>0</v>
      </c>
      <c r="T7137" s="105">
        <v>0</v>
      </c>
      <c r="U7137" s="105">
        <v>0</v>
      </c>
      <c r="V7137" s="106">
        <v>0</v>
      </c>
      <c r="W7137" s="107">
        <v>0</v>
      </c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1711</v>
      </c>
      <c r="B7138" s="111" t="s">
        <v>1165</v>
      </c>
      <c r="C7138" s="112" t="s">
        <v>1166</v>
      </c>
      <c r="D7138" s="21">
        <f t="shared" si="222"/>
        <v>306121.38</v>
      </c>
      <c r="E7138" s="24">
        <f t="shared" si="223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>
        <v>38696.870000000003</v>
      </c>
      <c r="K7138" s="107">
        <v>5184.16</v>
      </c>
      <c r="L7138" s="105">
        <v>38696.870000000003</v>
      </c>
      <c r="M7138" s="105">
        <v>0</v>
      </c>
      <c r="N7138" s="106">
        <v>34952.01</v>
      </c>
      <c r="O7138" s="107">
        <v>0</v>
      </c>
      <c r="P7138" s="105">
        <v>39945.160000000003</v>
      </c>
      <c r="Q7138" s="105">
        <v>0</v>
      </c>
      <c r="R7138" s="106">
        <v>37448.589999999997</v>
      </c>
      <c r="S7138" s="107">
        <v>0</v>
      </c>
      <c r="T7138" s="105">
        <v>38696.870000000003</v>
      </c>
      <c r="U7138" s="105">
        <v>0</v>
      </c>
      <c r="V7138" s="106">
        <v>37448.589999999997</v>
      </c>
      <c r="W7138" s="107">
        <v>0</v>
      </c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1711</v>
      </c>
      <c r="B7139" s="111" t="s">
        <v>1167</v>
      </c>
      <c r="C7139" s="112" t="s">
        <v>1639</v>
      </c>
      <c r="D7139" s="21">
        <f t="shared" si="222"/>
        <v>22616.58</v>
      </c>
      <c r="E7139" s="24">
        <f t="shared" si="223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>
        <v>2995.89</v>
      </c>
      <c r="K7139" s="107">
        <v>0</v>
      </c>
      <c r="L7139" s="105">
        <v>2751.78</v>
      </c>
      <c r="M7139" s="105">
        <v>0</v>
      </c>
      <c r="N7139" s="106">
        <v>2485.48</v>
      </c>
      <c r="O7139" s="107">
        <v>0</v>
      </c>
      <c r="P7139" s="105">
        <v>2840.55</v>
      </c>
      <c r="Q7139" s="105">
        <v>0</v>
      </c>
      <c r="R7139" s="106">
        <v>2663.01</v>
      </c>
      <c r="S7139" s="107">
        <v>0</v>
      </c>
      <c r="T7139" s="105">
        <v>2751.78</v>
      </c>
      <c r="U7139" s="105">
        <v>0</v>
      </c>
      <c r="V7139" s="106">
        <v>2663.01</v>
      </c>
      <c r="W7139" s="107">
        <v>0</v>
      </c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1711</v>
      </c>
      <c r="B7140" s="111" t="s">
        <v>1168</v>
      </c>
      <c r="C7140" s="112" t="s">
        <v>1640</v>
      </c>
      <c r="D7140" s="21">
        <f t="shared" si="222"/>
        <v>13072.82</v>
      </c>
      <c r="E7140" s="24">
        <f t="shared" si="223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106">
        <v>1060.97</v>
      </c>
      <c r="K7140" s="107">
        <v>0</v>
      </c>
      <c r="L7140" s="113">
        <v>968.22</v>
      </c>
      <c r="M7140" s="113">
        <v>0</v>
      </c>
      <c r="N7140" s="31">
        <v>874.52</v>
      </c>
      <c r="O7140" s="32">
        <v>0</v>
      </c>
      <c r="P7140" s="105">
        <v>999.45</v>
      </c>
      <c r="Q7140" s="105">
        <v>0</v>
      </c>
      <c r="R7140" s="31">
        <v>936.99</v>
      </c>
      <c r="S7140" s="32">
        <v>0</v>
      </c>
      <c r="T7140" s="113">
        <v>968.22</v>
      </c>
      <c r="U7140" s="113">
        <v>0</v>
      </c>
      <c r="V7140" s="31">
        <v>936.99</v>
      </c>
      <c r="W7140" s="32">
        <v>0</v>
      </c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1711</v>
      </c>
      <c r="B7141" s="111" t="s">
        <v>1169</v>
      </c>
      <c r="C7141" s="112" t="s">
        <v>1641</v>
      </c>
      <c r="D7141" s="21">
        <f t="shared" si="222"/>
        <v>12763.2</v>
      </c>
      <c r="E7141" s="24">
        <f t="shared" si="223"/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>
        <v>1141.77</v>
      </c>
      <c r="K7141" s="32">
        <v>0</v>
      </c>
      <c r="L7141" s="113">
        <v>961.42</v>
      </c>
      <c r="M7141" s="113">
        <v>0</v>
      </c>
      <c r="N7141" s="31">
        <v>868.38</v>
      </c>
      <c r="O7141" s="32">
        <v>0</v>
      </c>
      <c r="P7141" s="113">
        <v>992.43</v>
      </c>
      <c r="Q7141" s="113">
        <v>0</v>
      </c>
      <c r="R7141" s="31">
        <v>930.41</v>
      </c>
      <c r="S7141" s="32">
        <v>0</v>
      </c>
      <c r="T7141" s="113">
        <v>961.42</v>
      </c>
      <c r="U7141" s="113">
        <v>0</v>
      </c>
      <c r="V7141" s="31">
        <v>930.41</v>
      </c>
      <c r="W7141" s="32">
        <v>0</v>
      </c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1711</v>
      </c>
      <c r="B7142" s="111" t="s">
        <v>1170</v>
      </c>
      <c r="C7142" s="112" t="s">
        <v>1171</v>
      </c>
      <c r="D7142" s="21">
        <f t="shared" si="222"/>
        <v>42746.65</v>
      </c>
      <c r="E7142" s="24">
        <f t="shared" si="22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>
        <v>5232.05</v>
      </c>
      <c r="K7142" s="32">
        <v>0</v>
      </c>
      <c r="L7142" s="113">
        <v>4306.03</v>
      </c>
      <c r="M7142" s="113">
        <v>0</v>
      </c>
      <c r="N7142" s="31">
        <v>3889.32</v>
      </c>
      <c r="O7142" s="32">
        <v>0</v>
      </c>
      <c r="P7142" s="113">
        <v>3471.6</v>
      </c>
      <c r="Q7142" s="113">
        <v>0</v>
      </c>
      <c r="R7142" s="31">
        <v>0</v>
      </c>
      <c r="S7142" s="32">
        <v>0</v>
      </c>
      <c r="T7142" s="113">
        <v>0</v>
      </c>
      <c r="U7142" s="113">
        <v>0</v>
      </c>
      <c r="V7142" s="31">
        <v>0</v>
      </c>
      <c r="W7142" s="32">
        <v>0</v>
      </c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1711</v>
      </c>
      <c r="B7143" s="111" t="s">
        <v>1172</v>
      </c>
      <c r="C7143" s="112" t="s">
        <v>1642</v>
      </c>
      <c r="D7143" s="21">
        <f t="shared" si="222"/>
        <v>152645.68</v>
      </c>
      <c r="E7143" s="24">
        <f t="shared" si="22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>
        <v>22629.7</v>
      </c>
      <c r="K7143" s="32">
        <v>0</v>
      </c>
      <c r="L7143" s="113">
        <v>19486.68</v>
      </c>
      <c r="M7143" s="113">
        <v>0</v>
      </c>
      <c r="N7143" s="31">
        <v>17600.88</v>
      </c>
      <c r="O7143" s="32">
        <v>0</v>
      </c>
      <c r="P7143" s="113">
        <v>20115.28</v>
      </c>
      <c r="Q7143" s="113">
        <v>0</v>
      </c>
      <c r="R7143" s="31">
        <v>18858.080000000002</v>
      </c>
      <c r="S7143" s="32">
        <v>0</v>
      </c>
      <c r="T7143" s="113">
        <v>19486.68</v>
      </c>
      <c r="U7143" s="113">
        <v>0</v>
      </c>
      <c r="V7143" s="31">
        <v>18858.080000000002</v>
      </c>
      <c r="W7143" s="32">
        <v>0</v>
      </c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1711</v>
      </c>
      <c r="B7144" s="111" t="s">
        <v>1173</v>
      </c>
      <c r="C7144" s="112" t="s">
        <v>1643</v>
      </c>
      <c r="D7144" s="21">
        <f t="shared" si="222"/>
        <v>0</v>
      </c>
      <c r="E7144" s="24">
        <f t="shared" si="223"/>
        <v>0</v>
      </c>
      <c r="F7144" s="104"/>
      <c r="G7144" s="104"/>
      <c r="H7144" s="105"/>
      <c r="I7144" s="105"/>
      <c r="J7144" s="31"/>
      <c r="K7144" s="32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1711</v>
      </c>
      <c r="B7145" s="111" t="s">
        <v>1174</v>
      </c>
      <c r="C7145" s="112" t="s">
        <v>1175</v>
      </c>
      <c r="D7145" s="21">
        <f t="shared" si="222"/>
        <v>1751.15</v>
      </c>
      <c r="E7145" s="24">
        <f t="shared" si="22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1711</v>
      </c>
      <c r="B7146" s="111" t="s">
        <v>1176</v>
      </c>
      <c r="C7146" s="112" t="s">
        <v>1177</v>
      </c>
      <c r="D7146" s="21">
        <f t="shared" si="222"/>
        <v>11927.98</v>
      </c>
      <c r="E7146" s="24">
        <f t="shared" si="22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>
        <v>1751.15</v>
      </c>
      <c r="K7146" s="107">
        <v>0</v>
      </c>
      <c r="L7146" s="105">
        <v>1522.72</v>
      </c>
      <c r="M7146" s="105">
        <v>0</v>
      </c>
      <c r="N7146" s="106">
        <v>1375.36</v>
      </c>
      <c r="O7146" s="107">
        <v>0</v>
      </c>
      <c r="P7146" s="105">
        <v>1571.84</v>
      </c>
      <c r="Q7146" s="105">
        <v>0</v>
      </c>
      <c r="R7146" s="106">
        <v>1473.6</v>
      </c>
      <c r="S7146" s="107">
        <v>0</v>
      </c>
      <c r="T7146" s="105">
        <v>1522.72</v>
      </c>
      <c r="U7146" s="105">
        <v>0</v>
      </c>
      <c r="V7146" s="106">
        <v>1473.6</v>
      </c>
      <c r="W7146" s="107">
        <v>0</v>
      </c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1711</v>
      </c>
      <c r="B7147" s="111" t="s">
        <v>1178</v>
      </c>
      <c r="C7147" s="112" t="s">
        <v>1179</v>
      </c>
      <c r="D7147" s="21">
        <f t="shared" si="222"/>
        <v>36054.79</v>
      </c>
      <c r="E7147" s="24">
        <f t="shared" si="22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1711</v>
      </c>
      <c r="B7148" s="111" t="s">
        <v>1180</v>
      </c>
      <c r="C7148" s="112" t="s">
        <v>1181</v>
      </c>
      <c r="D7148" s="21">
        <f t="shared" si="222"/>
        <v>279424.65000000002</v>
      </c>
      <c r="E7148" s="24">
        <f t="shared" si="22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106">
        <v>36054.79</v>
      </c>
      <c r="K7148" s="107">
        <v>0</v>
      </c>
      <c r="L7148" s="113">
        <v>35671.230000000003</v>
      </c>
      <c r="M7148" s="113">
        <v>0</v>
      </c>
      <c r="N7148" s="31">
        <v>32219.18</v>
      </c>
      <c r="O7148" s="32">
        <v>0</v>
      </c>
      <c r="P7148" s="105">
        <v>36821.910000000003</v>
      </c>
      <c r="Q7148" s="105">
        <v>0</v>
      </c>
      <c r="R7148" s="31">
        <v>34520.550000000003</v>
      </c>
      <c r="S7148" s="32">
        <v>0</v>
      </c>
      <c r="T7148" s="113">
        <v>35671.230000000003</v>
      </c>
      <c r="U7148" s="113">
        <v>0</v>
      </c>
      <c r="V7148" s="31">
        <v>34520.550000000003</v>
      </c>
      <c r="W7148" s="32">
        <v>0</v>
      </c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1711</v>
      </c>
      <c r="B7149" s="111" t="s">
        <v>1182</v>
      </c>
      <c r="C7149" s="112" t="s">
        <v>1183</v>
      </c>
      <c r="D7149" s="21">
        <f t="shared" si="222"/>
        <v>0</v>
      </c>
      <c r="E7149" s="24">
        <f t="shared" si="223"/>
        <v>0</v>
      </c>
      <c r="F7149" s="104"/>
      <c r="G7149" s="104"/>
      <c r="H7149" s="105"/>
      <c r="I7149" s="105"/>
      <c r="J7149" s="31"/>
      <c r="K7149" s="32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1711</v>
      </c>
      <c r="B7150" s="111" t="s">
        <v>1184</v>
      </c>
      <c r="C7150" s="112" t="s">
        <v>1185</v>
      </c>
      <c r="D7150" s="21">
        <f t="shared" si="222"/>
        <v>0</v>
      </c>
      <c r="E7150" s="24">
        <f t="shared" si="22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1711</v>
      </c>
      <c r="B7151" s="111" t="s">
        <v>1186</v>
      </c>
      <c r="C7151" s="112" t="s">
        <v>1187</v>
      </c>
      <c r="D7151" s="21">
        <f t="shared" si="222"/>
        <v>0</v>
      </c>
      <c r="E7151" s="24">
        <f t="shared" si="22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1711</v>
      </c>
      <c r="B7152" s="111" t="s">
        <v>1188</v>
      </c>
      <c r="C7152" s="112" t="s">
        <v>1189</v>
      </c>
      <c r="D7152" s="21">
        <f t="shared" si="222"/>
        <v>0</v>
      </c>
      <c r="E7152" s="24">
        <f t="shared" si="223"/>
        <v>0</v>
      </c>
      <c r="F7152" s="104"/>
      <c r="G7152" s="104"/>
      <c r="H7152" s="113"/>
      <c r="I7152" s="113"/>
      <c r="J7152" s="106"/>
      <c r="K7152" s="107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1711</v>
      </c>
      <c r="B7153" s="111" t="s">
        <v>1190</v>
      </c>
      <c r="C7153" s="112" t="s">
        <v>1191</v>
      </c>
      <c r="D7153" s="21">
        <f t="shared" si="222"/>
        <v>9057.26</v>
      </c>
      <c r="E7153" s="24">
        <f t="shared" si="223"/>
        <v>0</v>
      </c>
      <c r="F7153" s="104"/>
      <c r="G7153" s="104"/>
      <c r="H7153" s="105"/>
      <c r="I7153" s="105"/>
      <c r="J7153" s="31"/>
      <c r="K7153" s="32"/>
      <c r="L7153" s="105"/>
      <c r="M7153" s="105"/>
      <c r="N7153" s="106"/>
      <c r="O7153" s="107"/>
      <c r="P7153" s="113"/>
      <c r="Q7153" s="113"/>
      <c r="R7153" s="106">
        <v>2985.91</v>
      </c>
      <c r="S7153" s="107">
        <v>0</v>
      </c>
      <c r="T7153" s="105">
        <v>3085.44</v>
      </c>
      <c r="U7153" s="105">
        <v>0</v>
      </c>
      <c r="V7153" s="106">
        <v>2985.91</v>
      </c>
      <c r="W7153" s="107">
        <v>0</v>
      </c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1711</v>
      </c>
      <c r="B7154" s="111" t="s">
        <v>1192</v>
      </c>
      <c r="C7154" s="112" t="s">
        <v>1193</v>
      </c>
      <c r="D7154" s="21">
        <f t="shared" si="222"/>
        <v>0</v>
      </c>
      <c r="E7154" s="24">
        <f t="shared" si="22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1711</v>
      </c>
      <c r="B7155" s="111" t="s">
        <v>1194</v>
      </c>
      <c r="C7155" s="112" t="s">
        <v>1195</v>
      </c>
      <c r="D7155" s="21">
        <f t="shared" si="222"/>
        <v>0</v>
      </c>
      <c r="E7155" s="24">
        <f t="shared" si="22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1711</v>
      </c>
      <c r="B7156" s="111" t="s">
        <v>1196</v>
      </c>
      <c r="C7156" s="112" t="s">
        <v>1197</v>
      </c>
      <c r="D7156" s="21">
        <f t="shared" si="222"/>
        <v>0</v>
      </c>
      <c r="E7156" s="24">
        <f t="shared" si="22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1711</v>
      </c>
      <c r="B7157" s="111" t="s">
        <v>1198</v>
      </c>
      <c r="C7157" s="112" t="s">
        <v>1199</v>
      </c>
      <c r="D7157" s="21">
        <f t="shared" si="222"/>
        <v>0</v>
      </c>
      <c r="E7157" s="24">
        <f t="shared" si="22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1711</v>
      </c>
      <c r="B7158" s="111" t="s">
        <v>1200</v>
      </c>
      <c r="C7158" s="112" t="s">
        <v>1201</v>
      </c>
      <c r="D7158" s="21">
        <f t="shared" si="222"/>
        <v>0</v>
      </c>
      <c r="E7158" s="24">
        <f t="shared" si="22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1711</v>
      </c>
      <c r="B7159" s="111" t="s">
        <v>1202</v>
      </c>
      <c r="C7159" s="112" t="s">
        <v>1203</v>
      </c>
      <c r="D7159" s="21">
        <f t="shared" si="222"/>
        <v>0</v>
      </c>
      <c r="E7159" s="24">
        <f t="shared" si="223"/>
        <v>0</v>
      </c>
      <c r="F7159" s="104"/>
      <c r="G7159" s="104"/>
      <c r="H7159" s="113"/>
      <c r="I7159" s="113"/>
      <c r="J7159" s="106"/>
      <c r="K7159" s="107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1711</v>
      </c>
      <c r="B7160" s="111" t="s">
        <v>1204</v>
      </c>
      <c r="C7160" s="112" t="s">
        <v>1205</v>
      </c>
      <c r="D7160" s="21">
        <f t="shared" si="222"/>
        <v>0</v>
      </c>
      <c r="E7160" s="24">
        <f t="shared" si="22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1711</v>
      </c>
      <c r="B7161" s="111" t="s">
        <v>1206</v>
      </c>
      <c r="C7161" s="112" t="s">
        <v>1207</v>
      </c>
      <c r="D7161" s="21">
        <f t="shared" si="222"/>
        <v>0</v>
      </c>
      <c r="E7161" s="24">
        <f t="shared" si="223"/>
        <v>0</v>
      </c>
      <c r="F7161" s="104"/>
      <c r="G7161" s="104"/>
      <c r="H7161" s="105"/>
      <c r="I7161" s="105"/>
      <c r="J7161" s="31"/>
      <c r="K7161" s="32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1711</v>
      </c>
      <c r="B7162" s="111" t="s">
        <v>1208</v>
      </c>
      <c r="C7162" s="112" t="s">
        <v>1209</v>
      </c>
      <c r="D7162" s="21">
        <f t="shared" si="222"/>
        <v>0</v>
      </c>
      <c r="E7162" s="24">
        <f t="shared" si="22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1711</v>
      </c>
      <c r="B7163" s="111" t="s">
        <v>1210</v>
      </c>
      <c r="C7163" s="112" t="s">
        <v>1644</v>
      </c>
      <c r="D7163" s="21">
        <f t="shared" si="222"/>
        <v>193181.97</v>
      </c>
      <c r="E7163" s="24">
        <f t="shared" si="223"/>
        <v>171238.87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1711</v>
      </c>
      <c r="B7164" s="111" t="s">
        <v>1211</v>
      </c>
      <c r="C7164" s="112" t="s">
        <v>1212</v>
      </c>
      <c r="D7164" s="21">
        <f t="shared" si="222"/>
        <v>182807.47000000003</v>
      </c>
      <c r="E7164" s="24">
        <f t="shared" si="22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106">
        <v>193181.97</v>
      </c>
      <c r="K7164" s="107">
        <v>171238.87</v>
      </c>
      <c r="L7164" s="113">
        <v>21943.1</v>
      </c>
      <c r="M7164" s="113">
        <v>0</v>
      </c>
      <c r="N7164" s="31">
        <v>19819.580000000002</v>
      </c>
      <c r="O7164" s="32">
        <v>0</v>
      </c>
      <c r="P7164" s="105">
        <v>22650.94</v>
      </c>
      <c r="Q7164" s="105">
        <v>0</v>
      </c>
      <c r="R7164" s="31">
        <v>21235.26</v>
      </c>
      <c r="S7164" s="32">
        <v>0</v>
      </c>
      <c r="T7164" s="113">
        <v>21943.1</v>
      </c>
      <c r="U7164" s="113">
        <v>0</v>
      </c>
      <c r="V7164" s="31">
        <v>21235.26</v>
      </c>
      <c r="W7164" s="32">
        <v>0</v>
      </c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1711</v>
      </c>
      <c r="B7165" s="111" t="s">
        <v>1213</v>
      </c>
      <c r="C7165" s="112" t="s">
        <v>1214</v>
      </c>
      <c r="D7165" s="21">
        <f t="shared" si="222"/>
        <v>84333.88</v>
      </c>
      <c r="E7165" s="24">
        <f t="shared" si="223"/>
        <v>3770.55</v>
      </c>
      <c r="F7165" s="104">
        <v>10351.67</v>
      </c>
      <c r="G7165" s="104">
        <v>0</v>
      </c>
      <c r="H7165" s="113">
        <v>10351.67</v>
      </c>
      <c r="I7165" s="113">
        <v>0</v>
      </c>
      <c r="J7165" s="31">
        <v>10919.83</v>
      </c>
      <c r="K7165" s="32">
        <v>0</v>
      </c>
      <c r="L7165" s="113">
        <v>10550.19</v>
      </c>
      <c r="M7165" s="113">
        <v>0</v>
      </c>
      <c r="N7165" s="31">
        <v>9529.2099999999991</v>
      </c>
      <c r="O7165" s="32">
        <v>0</v>
      </c>
      <c r="P7165" s="113">
        <v>10890.52</v>
      </c>
      <c r="Q7165" s="113">
        <v>0</v>
      </c>
      <c r="R7165" s="31">
        <v>10209.86</v>
      </c>
      <c r="S7165" s="32">
        <v>0</v>
      </c>
      <c r="T7165" s="113">
        <v>10550.19</v>
      </c>
      <c r="U7165" s="113">
        <v>0</v>
      </c>
      <c r="V7165" s="31">
        <v>10209.86</v>
      </c>
      <c r="W7165" s="32">
        <v>0</v>
      </c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1711</v>
      </c>
      <c r="B7166" s="111" t="s">
        <v>1215</v>
      </c>
      <c r="C7166" s="112" t="s">
        <v>1216</v>
      </c>
      <c r="D7166" s="21">
        <f t="shared" si="222"/>
        <v>13243.93</v>
      </c>
      <c r="E7166" s="24">
        <f t="shared" si="22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>
        <v>1690.71</v>
      </c>
      <c r="K7166" s="32">
        <v>3770.55</v>
      </c>
      <c r="L7166" s="113">
        <v>1690.71</v>
      </c>
      <c r="M7166" s="113">
        <v>0</v>
      </c>
      <c r="N7166" s="31">
        <v>1527.1</v>
      </c>
      <c r="O7166" s="32">
        <v>0</v>
      </c>
      <c r="P7166" s="113">
        <v>1745.25</v>
      </c>
      <c r="Q7166" s="113">
        <v>0</v>
      </c>
      <c r="R7166" s="31">
        <v>1636.18</v>
      </c>
      <c r="S7166" s="32">
        <v>0</v>
      </c>
      <c r="T7166" s="113">
        <v>1690.71</v>
      </c>
      <c r="U7166" s="113">
        <v>0</v>
      </c>
      <c r="V7166" s="31">
        <v>1636.18</v>
      </c>
      <c r="W7166" s="32">
        <v>0</v>
      </c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1711</v>
      </c>
      <c r="B7167" s="111" t="s">
        <v>1217</v>
      </c>
      <c r="C7167" s="112" t="s">
        <v>1218</v>
      </c>
      <c r="D7167" s="21">
        <f t="shared" si="222"/>
        <v>0</v>
      </c>
      <c r="E7167" s="24">
        <f t="shared" si="22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1711</v>
      </c>
      <c r="B7168" s="111" t="s">
        <v>1219</v>
      </c>
      <c r="C7168" s="112" t="s">
        <v>1220</v>
      </c>
      <c r="D7168" s="21">
        <f t="shared" si="222"/>
        <v>0</v>
      </c>
      <c r="E7168" s="24">
        <f t="shared" si="22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1711</v>
      </c>
      <c r="B7169" s="111" t="s">
        <v>1221</v>
      </c>
      <c r="C7169" s="112" t="s">
        <v>1222</v>
      </c>
      <c r="D7169" s="21">
        <f t="shared" si="222"/>
        <v>0</v>
      </c>
      <c r="E7169" s="24">
        <f t="shared" si="223"/>
        <v>0</v>
      </c>
      <c r="F7169" s="104"/>
      <c r="G7169" s="104"/>
      <c r="H7169" s="105"/>
      <c r="I7169" s="105"/>
      <c r="J7169" s="31"/>
      <c r="K7169" s="32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1711</v>
      </c>
      <c r="B7170" s="111" t="s">
        <v>1223</v>
      </c>
      <c r="C7170" s="112" t="s">
        <v>1224</v>
      </c>
      <c r="D7170" s="21">
        <f t="shared" si="222"/>
        <v>0</v>
      </c>
      <c r="E7170" s="24">
        <f t="shared" si="22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1711</v>
      </c>
      <c r="B7171" s="111" t="s">
        <v>1225</v>
      </c>
      <c r="C7171" s="112" t="s">
        <v>1226</v>
      </c>
      <c r="D7171" s="21">
        <f t="shared" ref="D7171:D7234" si="224">F7171+H7171+J7172+L7171+N7171+P7171+R7171+T7171+V7171+X7171+Z7171+AB7171</f>
        <v>3699.73</v>
      </c>
      <c r="E7171" s="24">
        <f t="shared" ref="E7171:E7234" si="225">G7171+I7171+K7172+M7171+O7171+Q7171+S7171+U7171+W7171+Y7171+AA7171+AC7171</f>
        <v>0</v>
      </c>
      <c r="F7171" s="104"/>
      <c r="G7171" s="104"/>
      <c r="H7171" s="113"/>
      <c r="I7171" s="113"/>
      <c r="J7171" s="106"/>
      <c r="K7171" s="107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1711</v>
      </c>
      <c r="B7172" s="111" t="s">
        <v>1227</v>
      </c>
      <c r="C7172" s="112" t="s">
        <v>1228</v>
      </c>
      <c r="D7172" s="21">
        <f t="shared" si="224"/>
        <v>41967.880000000005</v>
      </c>
      <c r="E7172" s="24">
        <f t="shared" si="225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>
        <v>3699.73</v>
      </c>
      <c r="K7172" s="32">
        <v>0</v>
      </c>
      <c r="L7172" s="113">
        <v>3505.12</v>
      </c>
      <c r="M7172" s="113">
        <v>0</v>
      </c>
      <c r="N7172" s="31">
        <v>3165.92</v>
      </c>
      <c r="O7172" s="32">
        <v>0</v>
      </c>
      <c r="P7172" s="113">
        <v>3618.19</v>
      </c>
      <c r="Q7172" s="113">
        <v>0</v>
      </c>
      <c r="R7172" s="31">
        <v>3392.05</v>
      </c>
      <c r="S7172" s="32">
        <v>0</v>
      </c>
      <c r="T7172" s="113">
        <v>3505.12</v>
      </c>
      <c r="U7172" s="113">
        <v>0</v>
      </c>
      <c r="V7172" s="31">
        <v>3392.05</v>
      </c>
      <c r="W7172" s="32">
        <v>0</v>
      </c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1711</v>
      </c>
      <c r="B7173" s="111" t="s">
        <v>1229</v>
      </c>
      <c r="C7173" s="112" t="s">
        <v>1230</v>
      </c>
      <c r="D7173" s="21">
        <f t="shared" si="224"/>
        <v>133415.26</v>
      </c>
      <c r="E7173" s="24">
        <f t="shared" si="225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>
        <v>14511.09</v>
      </c>
      <c r="K7173" s="32">
        <v>0</v>
      </c>
      <c r="L7173" s="113">
        <v>13890.26</v>
      </c>
      <c r="M7173" s="113">
        <v>0</v>
      </c>
      <c r="N7173" s="31">
        <v>12546.05</v>
      </c>
      <c r="O7173" s="32">
        <v>0</v>
      </c>
      <c r="P7173" s="113">
        <v>14338.33</v>
      </c>
      <c r="Q7173" s="113">
        <v>0</v>
      </c>
      <c r="R7173" s="31">
        <v>15510.68</v>
      </c>
      <c r="S7173" s="32">
        <v>0</v>
      </c>
      <c r="T7173" s="113">
        <v>16027.71</v>
      </c>
      <c r="U7173" s="113">
        <v>0</v>
      </c>
      <c r="V7173" s="31">
        <v>15463.94</v>
      </c>
      <c r="W7173" s="32">
        <v>0</v>
      </c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1711</v>
      </c>
      <c r="B7174" s="111" t="s">
        <v>1231</v>
      </c>
      <c r="C7174" s="112" t="s">
        <v>1232</v>
      </c>
      <c r="D7174" s="21">
        <f t="shared" si="224"/>
        <v>319098.53999999998</v>
      </c>
      <c r="E7174" s="24">
        <f t="shared" si="225"/>
        <v>1.83</v>
      </c>
      <c r="F7174" s="104">
        <v>15070</v>
      </c>
      <c r="G7174" s="104">
        <v>0</v>
      </c>
      <c r="H7174" s="113">
        <v>15070</v>
      </c>
      <c r="I7174" s="113">
        <v>0</v>
      </c>
      <c r="J7174" s="31">
        <v>15574.95</v>
      </c>
      <c r="K7174" s="32">
        <v>0</v>
      </c>
      <c r="L7174" s="113">
        <v>49160.06</v>
      </c>
      <c r="M7174" s="113">
        <v>0</v>
      </c>
      <c r="N7174" s="31">
        <v>44402.63</v>
      </c>
      <c r="O7174" s="32">
        <v>0</v>
      </c>
      <c r="P7174" s="113">
        <v>50745.87</v>
      </c>
      <c r="Q7174" s="113">
        <v>0</v>
      </c>
      <c r="R7174" s="31">
        <v>47574.25</v>
      </c>
      <c r="S7174" s="32">
        <v>0</v>
      </c>
      <c r="T7174" s="113">
        <v>49160.06</v>
      </c>
      <c r="U7174" s="113">
        <v>0</v>
      </c>
      <c r="V7174" s="31">
        <v>47574.25</v>
      </c>
      <c r="W7174" s="32">
        <v>0</v>
      </c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1711</v>
      </c>
      <c r="B7175" s="111" t="s">
        <v>1233</v>
      </c>
      <c r="C7175" s="112" t="s">
        <v>1234</v>
      </c>
      <c r="D7175" s="21">
        <f t="shared" si="224"/>
        <v>5313.8299999999981</v>
      </c>
      <c r="E7175" s="24">
        <f t="shared" si="225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31">
        <v>341.42</v>
      </c>
      <c r="K7175" s="32">
        <v>1.83</v>
      </c>
      <c r="L7175" s="105">
        <v>333.07</v>
      </c>
      <c r="M7175" s="105">
        <v>0</v>
      </c>
      <c r="N7175" s="106">
        <v>130.41</v>
      </c>
      <c r="O7175" s="107">
        <v>0</v>
      </c>
      <c r="P7175" s="113">
        <v>149.04</v>
      </c>
      <c r="Q7175" s="113">
        <v>0</v>
      </c>
      <c r="R7175" s="106">
        <v>139.72999999999999</v>
      </c>
      <c r="S7175" s="107">
        <v>0</v>
      </c>
      <c r="T7175" s="105">
        <v>144.38</v>
      </c>
      <c r="U7175" s="105">
        <v>0</v>
      </c>
      <c r="V7175" s="106">
        <v>139.72999999999999</v>
      </c>
      <c r="W7175" s="107">
        <v>0</v>
      </c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1711</v>
      </c>
      <c r="B7176" s="111" t="s">
        <v>1235</v>
      </c>
      <c r="C7176" s="112" t="s">
        <v>1236</v>
      </c>
      <c r="D7176" s="21">
        <f t="shared" si="224"/>
        <v>28718.85</v>
      </c>
      <c r="E7176" s="24">
        <f t="shared" si="225"/>
        <v>284.2</v>
      </c>
      <c r="F7176" s="104">
        <v>3231.67</v>
      </c>
      <c r="G7176" s="104">
        <v>0</v>
      </c>
      <c r="H7176" s="105">
        <v>3231.67</v>
      </c>
      <c r="I7176" s="105">
        <v>0</v>
      </c>
      <c r="J7176" s="106">
        <v>3607.47</v>
      </c>
      <c r="K7176" s="107">
        <v>0</v>
      </c>
      <c r="L7176" s="105">
        <v>2987.89</v>
      </c>
      <c r="M7176" s="105">
        <v>0</v>
      </c>
      <c r="N7176" s="106">
        <v>2698.74</v>
      </c>
      <c r="O7176" s="107">
        <v>0</v>
      </c>
      <c r="P7176" s="105">
        <v>3084.27</v>
      </c>
      <c r="Q7176" s="105">
        <v>0</v>
      </c>
      <c r="R7176" s="106">
        <v>2891.51</v>
      </c>
      <c r="S7176" s="107">
        <v>0</v>
      </c>
      <c r="T7176" s="105">
        <v>2987.89</v>
      </c>
      <c r="U7176" s="105">
        <v>0</v>
      </c>
      <c r="V7176" s="106">
        <v>2891.51</v>
      </c>
      <c r="W7176" s="107">
        <v>0</v>
      </c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1711</v>
      </c>
      <c r="B7177" s="111" t="s">
        <v>1237</v>
      </c>
      <c r="C7177" s="112" t="s">
        <v>1238</v>
      </c>
      <c r="D7177" s="21">
        <f t="shared" si="224"/>
        <v>36471.86</v>
      </c>
      <c r="E7177" s="24">
        <f t="shared" si="225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106">
        <v>4713.7</v>
      </c>
      <c r="K7177" s="107">
        <v>284.2</v>
      </c>
      <c r="L7177" s="113">
        <v>4713.7</v>
      </c>
      <c r="M7177" s="113">
        <v>0</v>
      </c>
      <c r="N7177" s="31">
        <v>4257.53</v>
      </c>
      <c r="O7177" s="32">
        <v>0</v>
      </c>
      <c r="P7177" s="105">
        <v>4865.75</v>
      </c>
      <c r="Q7177" s="105">
        <v>0</v>
      </c>
      <c r="R7177" s="31">
        <v>4522.29</v>
      </c>
      <c r="S7177" s="32">
        <v>0</v>
      </c>
      <c r="T7177" s="113">
        <v>3471.6</v>
      </c>
      <c r="U7177" s="113">
        <v>0</v>
      </c>
      <c r="V7177" s="31">
        <v>1849.32</v>
      </c>
      <c r="W7177" s="32">
        <v>0</v>
      </c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1711</v>
      </c>
      <c r="B7178" s="111" t="s">
        <v>1239</v>
      </c>
      <c r="C7178" s="112" t="s">
        <v>1240</v>
      </c>
      <c r="D7178" s="21">
        <f t="shared" si="224"/>
        <v>306371.86</v>
      </c>
      <c r="E7178" s="24">
        <f t="shared" si="225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1711</v>
      </c>
      <c r="B7179" s="111" t="s">
        <v>1241</v>
      </c>
      <c r="C7179" s="112" t="s">
        <v>1242</v>
      </c>
      <c r="D7179" s="21">
        <f t="shared" si="224"/>
        <v>2231905.8299999996</v>
      </c>
      <c r="E7179" s="24">
        <f t="shared" si="225"/>
        <v>5333.04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>
        <v>306371.86</v>
      </c>
      <c r="K7179" s="32">
        <v>0</v>
      </c>
      <c r="L7179" s="113">
        <v>312939.61</v>
      </c>
      <c r="M7179" s="113">
        <v>0</v>
      </c>
      <c r="N7179" s="31">
        <v>266784.31</v>
      </c>
      <c r="O7179" s="32">
        <v>0</v>
      </c>
      <c r="P7179" s="113">
        <v>283137.91999999998</v>
      </c>
      <c r="Q7179" s="113">
        <v>0</v>
      </c>
      <c r="R7179" s="31">
        <v>255582.02</v>
      </c>
      <c r="S7179" s="32">
        <v>0</v>
      </c>
      <c r="T7179" s="113">
        <v>260490.87</v>
      </c>
      <c r="U7179" s="113">
        <v>0</v>
      </c>
      <c r="V7179" s="31">
        <v>250662.28</v>
      </c>
      <c r="W7179" s="32">
        <v>0</v>
      </c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1711</v>
      </c>
      <c r="B7180" s="111" t="s">
        <v>1243</v>
      </c>
      <c r="C7180" s="112" t="s">
        <v>1244</v>
      </c>
      <c r="D7180" s="21">
        <f t="shared" si="224"/>
        <v>176325.01</v>
      </c>
      <c r="E7180" s="24">
        <f t="shared" si="225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>
        <v>22552.15</v>
      </c>
      <c r="K7180" s="32">
        <v>5333.04</v>
      </c>
      <c r="L7180" s="113">
        <v>22552.15</v>
      </c>
      <c r="M7180" s="113">
        <v>0</v>
      </c>
      <c r="N7180" s="31">
        <v>20367.68</v>
      </c>
      <c r="O7180" s="32">
        <v>0</v>
      </c>
      <c r="P7180" s="113">
        <v>22423.38</v>
      </c>
      <c r="Q7180" s="113">
        <v>0</v>
      </c>
      <c r="R7180" s="31">
        <v>21021.919999999998</v>
      </c>
      <c r="S7180" s="32">
        <v>0</v>
      </c>
      <c r="T7180" s="113">
        <v>21722.65</v>
      </c>
      <c r="U7180" s="113">
        <v>0</v>
      </c>
      <c r="V7180" s="31">
        <v>22830.14</v>
      </c>
      <c r="W7180" s="32">
        <v>0</v>
      </c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1711</v>
      </c>
      <c r="B7181" s="111" t="s">
        <v>1245</v>
      </c>
      <c r="C7181" s="112" t="s">
        <v>1246</v>
      </c>
      <c r="D7181" s="21">
        <f t="shared" si="224"/>
        <v>20402.760000000002</v>
      </c>
      <c r="E7181" s="24">
        <f t="shared" si="225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>
        <v>2597.04</v>
      </c>
      <c r="K7181" s="32">
        <v>0</v>
      </c>
      <c r="L7181" s="113">
        <v>3150.96</v>
      </c>
      <c r="M7181" s="113">
        <v>0</v>
      </c>
      <c r="N7181" s="31">
        <v>2845.03</v>
      </c>
      <c r="O7181" s="32">
        <v>0</v>
      </c>
      <c r="P7181" s="113">
        <v>3062.65</v>
      </c>
      <c r="Q7181" s="113">
        <v>0</v>
      </c>
      <c r="R7181" s="31">
        <v>2832.7</v>
      </c>
      <c r="S7181" s="32">
        <v>0</v>
      </c>
      <c r="T7181" s="113">
        <v>1834.52</v>
      </c>
      <c r="U7181" s="113">
        <v>0</v>
      </c>
      <c r="V7181" s="31">
        <v>1775.34</v>
      </c>
      <c r="W7181" s="32">
        <v>0</v>
      </c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1711</v>
      </c>
      <c r="B7182" s="111" t="s">
        <v>1247</v>
      </c>
      <c r="C7182" s="112" t="s">
        <v>1248</v>
      </c>
      <c r="D7182" s="21">
        <f t="shared" si="224"/>
        <v>0</v>
      </c>
      <c r="E7182" s="24">
        <f t="shared" si="225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1711</v>
      </c>
      <c r="B7183" s="111" t="s">
        <v>1249</v>
      </c>
      <c r="C7183" s="112" t="s">
        <v>1250</v>
      </c>
      <c r="D7183" s="21">
        <f t="shared" si="224"/>
        <v>0</v>
      </c>
      <c r="E7183" s="24">
        <f t="shared" si="225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1711</v>
      </c>
      <c r="B7184" s="111" t="s">
        <v>1251</v>
      </c>
      <c r="C7184" s="112" t="s">
        <v>1252</v>
      </c>
      <c r="D7184" s="21">
        <f t="shared" si="224"/>
        <v>0</v>
      </c>
      <c r="E7184" s="24">
        <f t="shared" si="225"/>
        <v>0</v>
      </c>
      <c r="F7184" s="104"/>
      <c r="G7184" s="104"/>
      <c r="H7184" s="105"/>
      <c r="I7184" s="105"/>
      <c r="J7184" s="31"/>
      <c r="K7184" s="32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1711</v>
      </c>
      <c r="B7185" s="111" t="s">
        <v>1253</v>
      </c>
      <c r="C7185" s="112" t="s">
        <v>1254</v>
      </c>
      <c r="D7185" s="21">
        <f t="shared" si="224"/>
        <v>0</v>
      </c>
      <c r="E7185" s="24">
        <f t="shared" si="225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1711</v>
      </c>
      <c r="B7186" s="111" t="s">
        <v>1255</v>
      </c>
      <c r="C7186" s="112" t="s">
        <v>1256</v>
      </c>
      <c r="D7186" s="21">
        <f t="shared" si="224"/>
        <v>0</v>
      </c>
      <c r="E7186" s="24">
        <f t="shared" si="225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1711</v>
      </c>
      <c r="B7187" s="111" t="s">
        <v>1645</v>
      </c>
      <c r="C7187" s="112" t="s">
        <v>1646</v>
      </c>
      <c r="D7187" s="21">
        <f t="shared" si="224"/>
        <v>0</v>
      </c>
      <c r="E7187" s="24">
        <f t="shared" si="225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1711</v>
      </c>
      <c r="B7188" s="111" t="s">
        <v>1257</v>
      </c>
      <c r="C7188" s="112" t="s">
        <v>1258</v>
      </c>
      <c r="D7188" s="21">
        <f t="shared" si="224"/>
        <v>0</v>
      </c>
      <c r="E7188" s="24">
        <f t="shared" si="225"/>
        <v>0</v>
      </c>
      <c r="F7188" s="104"/>
      <c r="G7188" s="104"/>
      <c r="H7188" s="113"/>
      <c r="I7188" s="113"/>
      <c r="J7188" s="106"/>
      <c r="K7188" s="107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1711</v>
      </c>
      <c r="B7189" s="111" t="s">
        <v>1259</v>
      </c>
      <c r="C7189" s="112" t="s">
        <v>1260</v>
      </c>
      <c r="D7189" s="21">
        <f t="shared" si="224"/>
        <v>0</v>
      </c>
      <c r="E7189" s="24">
        <f t="shared" si="225"/>
        <v>0</v>
      </c>
      <c r="F7189" s="104"/>
      <c r="G7189" s="104"/>
      <c r="H7189" s="105"/>
      <c r="I7189" s="105"/>
      <c r="J7189" s="31"/>
      <c r="K7189" s="32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1711</v>
      </c>
      <c r="B7190" s="111" t="s">
        <v>1261</v>
      </c>
      <c r="C7190" s="112" t="s">
        <v>1262</v>
      </c>
      <c r="D7190" s="21">
        <f t="shared" si="224"/>
        <v>0</v>
      </c>
      <c r="E7190" s="24">
        <f t="shared" si="225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1711</v>
      </c>
      <c r="B7191" s="111" t="s">
        <v>1263</v>
      </c>
      <c r="C7191" s="112" t="s">
        <v>1264</v>
      </c>
      <c r="D7191" s="21">
        <f t="shared" si="224"/>
        <v>0</v>
      </c>
      <c r="E7191" s="24">
        <f t="shared" si="225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1711</v>
      </c>
      <c r="B7192" s="111" t="s">
        <v>1265</v>
      </c>
      <c r="C7192" s="112" t="s">
        <v>1266</v>
      </c>
      <c r="D7192" s="21">
        <f t="shared" si="224"/>
        <v>0</v>
      </c>
      <c r="E7192" s="24">
        <f t="shared" si="225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1711</v>
      </c>
      <c r="B7193" s="111" t="s">
        <v>1267</v>
      </c>
      <c r="C7193" s="112" t="s">
        <v>1268</v>
      </c>
      <c r="D7193" s="21">
        <f t="shared" si="224"/>
        <v>0</v>
      </c>
      <c r="E7193" s="24">
        <f t="shared" si="225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1711</v>
      </c>
      <c r="B7194" s="111" t="s">
        <v>1269</v>
      </c>
      <c r="C7194" s="112" t="s">
        <v>1270</v>
      </c>
      <c r="D7194" s="21">
        <f t="shared" si="224"/>
        <v>0</v>
      </c>
      <c r="E7194" s="24">
        <f t="shared" si="225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1711</v>
      </c>
      <c r="B7195" s="111" t="s">
        <v>1271</v>
      </c>
      <c r="C7195" s="112" t="s">
        <v>1272</v>
      </c>
      <c r="D7195" s="21">
        <f t="shared" si="224"/>
        <v>0</v>
      </c>
      <c r="E7195" s="24">
        <f t="shared" si="225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1711</v>
      </c>
      <c r="B7196" s="111" t="s">
        <v>1273</v>
      </c>
      <c r="C7196" s="112" t="s">
        <v>1274</v>
      </c>
      <c r="D7196" s="21">
        <f t="shared" si="224"/>
        <v>0</v>
      </c>
      <c r="E7196" s="24">
        <f t="shared" si="225"/>
        <v>0</v>
      </c>
      <c r="F7196" s="104"/>
      <c r="G7196" s="104"/>
      <c r="H7196" s="113"/>
      <c r="I7196" s="113"/>
      <c r="J7196" s="106"/>
      <c r="K7196" s="107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1711</v>
      </c>
      <c r="B7197" s="111" t="s">
        <v>1275</v>
      </c>
      <c r="C7197" s="112" t="s">
        <v>1276</v>
      </c>
      <c r="D7197" s="21">
        <f t="shared" si="224"/>
        <v>0</v>
      </c>
      <c r="E7197" s="24">
        <f t="shared" si="225"/>
        <v>0</v>
      </c>
      <c r="F7197" s="104"/>
      <c r="G7197" s="104"/>
      <c r="H7197" s="105"/>
      <c r="I7197" s="105"/>
      <c r="J7197" s="31"/>
      <c r="K7197" s="32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1711</v>
      </c>
      <c r="B7198" s="111" t="s">
        <v>1277</v>
      </c>
      <c r="C7198" s="112" t="s">
        <v>1278</v>
      </c>
      <c r="D7198" s="21">
        <f t="shared" si="224"/>
        <v>0</v>
      </c>
      <c r="E7198" s="24">
        <f t="shared" si="225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1711</v>
      </c>
      <c r="B7199" s="111" t="s">
        <v>1279</v>
      </c>
      <c r="C7199" s="112" t="s">
        <v>1280</v>
      </c>
      <c r="D7199" s="21">
        <f t="shared" si="224"/>
        <v>0</v>
      </c>
      <c r="E7199" s="24">
        <f t="shared" si="225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1711</v>
      </c>
      <c r="B7200" s="111" t="s">
        <v>1647</v>
      </c>
      <c r="C7200" s="112" t="s">
        <v>1648</v>
      </c>
      <c r="D7200" s="21">
        <f t="shared" si="224"/>
        <v>638418.05000000005</v>
      </c>
      <c r="E7200" s="24">
        <f t="shared" si="225"/>
        <v>596744.4</v>
      </c>
      <c r="F7200" s="104"/>
      <c r="G7200" s="104"/>
      <c r="H7200" s="113"/>
      <c r="I7200" s="113"/>
      <c r="J7200" s="106"/>
      <c r="K7200" s="107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1711</v>
      </c>
      <c r="B7201" s="111" t="s">
        <v>1281</v>
      </c>
      <c r="C7201" s="112" t="s">
        <v>1282</v>
      </c>
      <c r="D7201" s="21">
        <f t="shared" si="224"/>
        <v>4281107.87</v>
      </c>
      <c r="E7201" s="24">
        <f t="shared" si="225"/>
        <v>4239437.37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31">
        <v>638418.05000000005</v>
      </c>
      <c r="K7201" s="32">
        <v>596744.4</v>
      </c>
      <c r="L7201" s="105">
        <v>647995</v>
      </c>
      <c r="M7201" s="105">
        <v>638418.05000000005</v>
      </c>
      <c r="N7201" s="106">
        <v>660259.5</v>
      </c>
      <c r="O7201" s="107">
        <v>647995</v>
      </c>
      <c r="P7201" s="113">
        <v>669268.35</v>
      </c>
      <c r="Q7201" s="113">
        <v>660259.5</v>
      </c>
      <c r="R7201" s="106">
        <v>679740.2</v>
      </c>
      <c r="S7201" s="107">
        <v>669268.35</v>
      </c>
      <c r="T7201" s="105">
        <v>58754.32</v>
      </c>
      <c r="U7201" s="105">
        <v>679740.2</v>
      </c>
      <c r="V7201" s="106">
        <v>60300</v>
      </c>
      <c r="W7201" s="107">
        <v>58754.32</v>
      </c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1711</v>
      </c>
      <c r="B7202" s="111" t="s">
        <v>1283</v>
      </c>
      <c r="C7202" s="112" t="s">
        <v>1649</v>
      </c>
      <c r="D7202" s="21">
        <f t="shared" si="224"/>
        <v>2293167.16</v>
      </c>
      <c r="E7202" s="24">
        <f t="shared" si="225"/>
        <v>2278467.71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106">
        <v>333090.90000000002</v>
      </c>
      <c r="K7202" s="107">
        <v>310046.75</v>
      </c>
      <c r="L7202" s="113">
        <v>386954.95</v>
      </c>
      <c r="M7202" s="113">
        <v>333090.90000000002</v>
      </c>
      <c r="N7202" s="31">
        <v>398067.1</v>
      </c>
      <c r="O7202" s="32">
        <v>386954.95</v>
      </c>
      <c r="P7202" s="105">
        <v>403875.4</v>
      </c>
      <c r="Q7202" s="105">
        <v>398067.1</v>
      </c>
      <c r="R7202" s="31">
        <v>417384.4</v>
      </c>
      <c r="S7202" s="32">
        <v>403875.4</v>
      </c>
      <c r="T7202" s="113">
        <v>36812.559999999998</v>
      </c>
      <c r="U7202" s="113">
        <v>417384.4</v>
      </c>
      <c r="V7202" s="31">
        <v>37743.599999999999</v>
      </c>
      <c r="W7202" s="32">
        <v>36812.559999999998</v>
      </c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1711</v>
      </c>
      <c r="B7203" s="111" t="s">
        <v>1650</v>
      </c>
      <c r="C7203" s="112" t="s">
        <v>1651</v>
      </c>
      <c r="D7203" s="21">
        <f t="shared" si="224"/>
        <v>0</v>
      </c>
      <c r="E7203" s="24">
        <f t="shared" si="225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1711</v>
      </c>
      <c r="B7204" s="111" t="s">
        <v>1652</v>
      </c>
      <c r="C7204" s="112" t="s">
        <v>1653</v>
      </c>
      <c r="D7204" s="21">
        <f t="shared" si="224"/>
        <v>22285</v>
      </c>
      <c r="E7204" s="24">
        <f t="shared" si="225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1711</v>
      </c>
      <c r="B7205" s="111" t="s">
        <v>1284</v>
      </c>
      <c r="C7205" s="112" t="s">
        <v>1285</v>
      </c>
      <c r="D7205" s="21">
        <f t="shared" si="224"/>
        <v>324828</v>
      </c>
      <c r="E7205" s="24">
        <f t="shared" si="225"/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>
        <v>22285</v>
      </c>
      <c r="K7205" s="32">
        <v>0</v>
      </c>
      <c r="L7205" s="113">
        <v>165892</v>
      </c>
      <c r="M7205" s="113">
        <v>0</v>
      </c>
      <c r="N7205" s="31">
        <v>20839</v>
      </c>
      <c r="O7205" s="32">
        <v>0</v>
      </c>
      <c r="P7205" s="113">
        <v>22631</v>
      </c>
      <c r="Q7205" s="113">
        <v>0</v>
      </c>
      <c r="R7205" s="31">
        <v>12729</v>
      </c>
      <c r="S7205" s="32">
        <v>0</v>
      </c>
      <c r="T7205" s="113">
        <v>7279</v>
      </c>
      <c r="U7205" s="113">
        <v>0</v>
      </c>
      <c r="V7205" s="31">
        <v>36227</v>
      </c>
      <c r="W7205" s="32">
        <v>0</v>
      </c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1711</v>
      </c>
      <c r="B7206" s="111" t="s">
        <v>1286</v>
      </c>
      <c r="C7206" s="112" t="s">
        <v>1287</v>
      </c>
      <c r="D7206" s="21">
        <f t="shared" si="224"/>
        <v>0</v>
      </c>
      <c r="E7206" s="24">
        <f t="shared" si="22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1711</v>
      </c>
      <c r="B7207" s="111" t="s">
        <v>1288</v>
      </c>
      <c r="C7207" s="112" t="s">
        <v>1289</v>
      </c>
      <c r="D7207" s="21">
        <f t="shared" si="224"/>
        <v>0</v>
      </c>
      <c r="E7207" s="24">
        <f t="shared" si="22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1711</v>
      </c>
      <c r="B7208" s="111" t="s">
        <v>1290</v>
      </c>
      <c r="C7208" s="112" t="s">
        <v>1291</v>
      </c>
      <c r="D7208" s="21">
        <f t="shared" si="224"/>
        <v>0</v>
      </c>
      <c r="E7208" s="24">
        <f t="shared" si="225"/>
        <v>0</v>
      </c>
      <c r="F7208" s="104"/>
      <c r="G7208" s="104"/>
      <c r="H7208" s="105"/>
      <c r="I7208" s="105"/>
      <c r="J7208" s="31"/>
      <c r="K7208" s="32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1711</v>
      </c>
      <c r="B7209" s="111" t="s">
        <v>1292</v>
      </c>
      <c r="C7209" s="112" t="s">
        <v>1293</v>
      </c>
      <c r="D7209" s="21">
        <f t="shared" si="224"/>
        <v>0</v>
      </c>
      <c r="E7209" s="24">
        <f t="shared" si="225"/>
        <v>0</v>
      </c>
      <c r="F7209" s="104"/>
      <c r="G7209" s="104"/>
      <c r="H7209" s="113"/>
      <c r="I7209" s="113"/>
      <c r="J7209" s="106"/>
      <c r="K7209" s="107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1711</v>
      </c>
      <c r="B7210" s="111" t="s">
        <v>1294</v>
      </c>
      <c r="C7210" s="112" t="s">
        <v>1295</v>
      </c>
      <c r="D7210" s="21">
        <f t="shared" si="224"/>
        <v>0</v>
      </c>
      <c r="E7210" s="24">
        <f t="shared" si="225"/>
        <v>0</v>
      </c>
      <c r="F7210" s="104"/>
      <c r="G7210" s="104"/>
      <c r="H7210" s="105"/>
      <c r="I7210" s="105"/>
      <c r="J7210" s="31"/>
      <c r="K7210" s="32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1711</v>
      </c>
      <c r="B7211" s="111" t="s">
        <v>1296</v>
      </c>
      <c r="C7211" s="112" t="s">
        <v>1297</v>
      </c>
      <c r="D7211" s="21">
        <f t="shared" si="224"/>
        <v>0</v>
      </c>
      <c r="E7211" s="24">
        <f t="shared" si="225"/>
        <v>0</v>
      </c>
      <c r="F7211" s="104"/>
      <c r="G7211" s="104"/>
      <c r="H7211" s="113"/>
      <c r="I7211" s="113"/>
      <c r="J7211" s="106"/>
      <c r="K7211" s="107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1711</v>
      </c>
      <c r="B7212" s="111" t="s">
        <v>1298</v>
      </c>
      <c r="C7212" s="112" t="s">
        <v>1299</v>
      </c>
      <c r="D7212" s="21">
        <f t="shared" si="224"/>
        <v>0</v>
      </c>
      <c r="E7212" s="24">
        <f t="shared" si="22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1711</v>
      </c>
      <c r="B7213" s="111" t="s">
        <v>1300</v>
      </c>
      <c r="C7213" s="112" t="s">
        <v>1301</v>
      </c>
      <c r="D7213" s="21">
        <f t="shared" si="224"/>
        <v>0</v>
      </c>
      <c r="E7213" s="24">
        <f t="shared" si="22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1711</v>
      </c>
      <c r="B7214" s="111" t="s">
        <v>1302</v>
      </c>
      <c r="C7214" s="112" t="s">
        <v>1303</v>
      </c>
      <c r="D7214" s="21">
        <f t="shared" si="224"/>
        <v>0</v>
      </c>
      <c r="E7214" s="24">
        <f t="shared" si="225"/>
        <v>0</v>
      </c>
      <c r="F7214" s="104"/>
      <c r="G7214" s="104"/>
      <c r="H7214" s="105"/>
      <c r="I7214" s="105"/>
      <c r="J7214" s="31"/>
      <c r="K7214" s="32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1711</v>
      </c>
      <c r="B7215" s="111" t="s">
        <v>1304</v>
      </c>
      <c r="C7215" s="112" t="s">
        <v>1305</v>
      </c>
      <c r="D7215" s="21">
        <f t="shared" si="224"/>
        <v>0</v>
      </c>
      <c r="E7215" s="24">
        <f t="shared" si="225"/>
        <v>0</v>
      </c>
      <c r="F7215" s="104"/>
      <c r="G7215" s="104"/>
      <c r="H7215" s="113"/>
      <c r="I7215" s="113"/>
      <c r="J7215" s="106"/>
      <c r="K7215" s="107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1711</v>
      </c>
      <c r="B7216" s="111" t="s">
        <v>1306</v>
      </c>
      <c r="C7216" s="112" t="s">
        <v>1307</v>
      </c>
      <c r="D7216" s="21">
        <f t="shared" si="224"/>
        <v>0</v>
      </c>
      <c r="E7216" s="24">
        <f t="shared" si="225"/>
        <v>0</v>
      </c>
      <c r="F7216" s="104"/>
      <c r="G7216" s="104"/>
      <c r="H7216" s="105"/>
      <c r="I7216" s="105"/>
      <c r="J7216" s="31"/>
      <c r="K7216" s="32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1711</v>
      </c>
      <c r="B7217" s="111" t="s">
        <v>1308</v>
      </c>
      <c r="C7217" s="112" t="s">
        <v>1309</v>
      </c>
      <c r="D7217" s="21">
        <f t="shared" si="224"/>
        <v>0</v>
      </c>
      <c r="E7217" s="24">
        <f t="shared" si="225"/>
        <v>0</v>
      </c>
      <c r="F7217" s="104"/>
      <c r="G7217" s="104"/>
      <c r="H7217" s="113"/>
      <c r="I7217" s="113"/>
      <c r="J7217" s="106"/>
      <c r="K7217" s="107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1711</v>
      </c>
      <c r="B7218" s="111" t="s">
        <v>1310</v>
      </c>
      <c r="C7218" s="112" t="s">
        <v>1311</v>
      </c>
      <c r="D7218" s="21">
        <f t="shared" si="224"/>
        <v>0</v>
      </c>
      <c r="E7218" s="24">
        <f t="shared" si="22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1711</v>
      </c>
      <c r="B7219" s="111" t="s">
        <v>1312</v>
      </c>
      <c r="C7219" s="112" t="s">
        <v>1313</v>
      </c>
      <c r="D7219" s="21">
        <f t="shared" si="224"/>
        <v>0</v>
      </c>
      <c r="E7219" s="24">
        <f t="shared" si="22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1711</v>
      </c>
      <c r="B7220" s="111" t="s">
        <v>1314</v>
      </c>
      <c r="C7220" s="112" t="s">
        <v>1315</v>
      </c>
      <c r="D7220" s="21">
        <f t="shared" si="224"/>
        <v>0</v>
      </c>
      <c r="E7220" s="24">
        <f t="shared" si="22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1711</v>
      </c>
      <c r="B7221" s="111" t="s">
        <v>1316</v>
      </c>
      <c r="C7221" s="112" t="s">
        <v>1317</v>
      </c>
      <c r="D7221" s="21">
        <f t="shared" si="224"/>
        <v>0</v>
      </c>
      <c r="E7221" s="24">
        <f t="shared" si="225"/>
        <v>0</v>
      </c>
      <c r="F7221" s="104"/>
      <c r="G7221" s="104"/>
      <c r="H7221" s="105"/>
      <c r="I7221" s="105"/>
      <c r="J7221" s="31"/>
      <c r="K7221" s="32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1711</v>
      </c>
      <c r="B7222" s="111" t="s">
        <v>1318</v>
      </c>
      <c r="C7222" s="112" t="s">
        <v>1319</v>
      </c>
      <c r="D7222" s="21">
        <f t="shared" si="224"/>
        <v>0</v>
      </c>
      <c r="E7222" s="24">
        <f t="shared" si="22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1711</v>
      </c>
      <c r="B7223" s="111" t="s">
        <v>1320</v>
      </c>
      <c r="C7223" s="112" t="s">
        <v>1321</v>
      </c>
      <c r="D7223" s="21">
        <f t="shared" si="224"/>
        <v>0</v>
      </c>
      <c r="E7223" s="24">
        <f t="shared" si="225"/>
        <v>0</v>
      </c>
      <c r="F7223" s="104"/>
      <c r="G7223" s="104"/>
      <c r="H7223" s="113"/>
      <c r="I7223" s="113"/>
      <c r="J7223" s="106"/>
      <c r="K7223" s="107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1711</v>
      </c>
      <c r="B7224" s="111" t="s">
        <v>1322</v>
      </c>
      <c r="C7224" s="112" t="s">
        <v>1323</v>
      </c>
      <c r="D7224" s="21">
        <f t="shared" si="224"/>
        <v>0</v>
      </c>
      <c r="E7224" s="24">
        <f t="shared" si="22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1711</v>
      </c>
      <c r="B7225" s="111" t="s">
        <v>1324</v>
      </c>
      <c r="C7225" s="112" t="s">
        <v>1325</v>
      </c>
      <c r="D7225" s="21">
        <f t="shared" si="224"/>
        <v>0</v>
      </c>
      <c r="E7225" s="24">
        <f t="shared" si="225"/>
        <v>0</v>
      </c>
      <c r="F7225" s="104"/>
      <c r="G7225" s="104"/>
      <c r="H7225" s="105"/>
      <c r="I7225" s="105"/>
      <c r="J7225" s="31"/>
      <c r="K7225" s="32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1711</v>
      </c>
      <c r="B7226" s="111" t="s">
        <v>1326</v>
      </c>
      <c r="C7226" s="112" t="s">
        <v>1327</v>
      </c>
      <c r="D7226" s="21">
        <f t="shared" si="224"/>
        <v>0</v>
      </c>
      <c r="E7226" s="24">
        <f t="shared" si="225"/>
        <v>0</v>
      </c>
      <c r="F7226" s="104"/>
      <c r="G7226" s="104"/>
      <c r="H7226" s="113"/>
      <c r="I7226" s="113"/>
      <c r="J7226" s="106"/>
      <c r="K7226" s="107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1711</v>
      </c>
      <c r="B7227" s="111" t="s">
        <v>1328</v>
      </c>
      <c r="C7227" s="112" t="s">
        <v>1329</v>
      </c>
      <c r="D7227" s="21">
        <f t="shared" si="224"/>
        <v>0</v>
      </c>
      <c r="E7227" s="24">
        <f t="shared" si="22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1711</v>
      </c>
      <c r="B7228" s="111" t="s">
        <v>1330</v>
      </c>
      <c r="C7228" s="112" t="s">
        <v>1654</v>
      </c>
      <c r="D7228" s="21">
        <f t="shared" si="224"/>
        <v>0</v>
      </c>
      <c r="E7228" s="24">
        <f t="shared" si="22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1711</v>
      </c>
      <c r="B7229" s="111" t="s">
        <v>1331</v>
      </c>
      <c r="C7229" s="112" t="s">
        <v>1332</v>
      </c>
      <c r="D7229" s="21">
        <f t="shared" si="224"/>
        <v>0</v>
      </c>
      <c r="E7229" s="24">
        <f t="shared" si="22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1711</v>
      </c>
      <c r="B7230" s="111" t="s">
        <v>1333</v>
      </c>
      <c r="C7230" s="112" t="s">
        <v>1334</v>
      </c>
      <c r="D7230" s="21">
        <f t="shared" si="224"/>
        <v>0</v>
      </c>
      <c r="E7230" s="24">
        <f t="shared" si="22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1711</v>
      </c>
      <c r="B7231" s="111" t="s">
        <v>1335</v>
      </c>
      <c r="C7231" s="112" t="s">
        <v>1655</v>
      </c>
      <c r="D7231" s="21">
        <f t="shared" si="224"/>
        <v>0</v>
      </c>
      <c r="E7231" s="24">
        <f t="shared" si="22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1711</v>
      </c>
      <c r="B7232" s="111" t="s">
        <v>1336</v>
      </c>
      <c r="C7232" s="112" t="s">
        <v>1337</v>
      </c>
      <c r="D7232" s="21">
        <f t="shared" si="224"/>
        <v>0</v>
      </c>
      <c r="E7232" s="24">
        <f t="shared" si="22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1711</v>
      </c>
      <c r="B7233" s="111" t="s">
        <v>1338</v>
      </c>
      <c r="C7233" s="112" t="s">
        <v>1339</v>
      </c>
      <c r="D7233" s="21">
        <f t="shared" si="224"/>
        <v>0</v>
      </c>
      <c r="E7233" s="24">
        <f t="shared" si="225"/>
        <v>0</v>
      </c>
      <c r="F7233" s="104"/>
      <c r="G7233" s="104"/>
      <c r="H7233" s="105"/>
      <c r="I7233" s="105"/>
      <c r="J7233" s="31"/>
      <c r="K7233" s="32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1711</v>
      </c>
      <c r="B7234" s="111" t="s">
        <v>1340</v>
      </c>
      <c r="C7234" s="112" t="s">
        <v>1341</v>
      </c>
      <c r="D7234" s="21">
        <f t="shared" si="224"/>
        <v>0</v>
      </c>
      <c r="E7234" s="24">
        <f t="shared" si="22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1711</v>
      </c>
      <c r="B7235" s="111" t="s">
        <v>1342</v>
      </c>
      <c r="C7235" s="112" t="s">
        <v>1692</v>
      </c>
      <c r="D7235" s="21">
        <f t="shared" ref="D7235:D7298" si="226">F7235+H7235+J7236+L7235+N7235+P7235+R7235+T7235+V7235+X7235+Z7235+AB7235</f>
        <v>40000</v>
      </c>
      <c r="E7235" s="24">
        <f t="shared" ref="E7235:E7298" si="227">G7235+I7235+K7236+M7235+O7235+Q7235+S7235+U7235+W7235+Y7235+AA7235+AC7235</f>
        <v>0</v>
      </c>
      <c r="F7235" s="104"/>
      <c r="G7235" s="104"/>
      <c r="H7235" s="113">
        <v>40000</v>
      </c>
      <c r="I7235" s="113">
        <v>0</v>
      </c>
      <c r="J7235" s="106">
        <v>0</v>
      </c>
      <c r="K7235" s="107">
        <v>0</v>
      </c>
      <c r="L7235" s="113">
        <v>0</v>
      </c>
      <c r="M7235" s="113">
        <v>0</v>
      </c>
      <c r="N7235" s="31">
        <v>0</v>
      </c>
      <c r="O7235" s="32">
        <v>0</v>
      </c>
      <c r="P7235" s="105">
        <v>0</v>
      </c>
      <c r="Q7235" s="105">
        <v>0</v>
      </c>
      <c r="R7235" s="31">
        <v>0</v>
      </c>
      <c r="S7235" s="32">
        <v>0</v>
      </c>
      <c r="T7235" s="113">
        <v>0</v>
      </c>
      <c r="U7235" s="113">
        <v>0</v>
      </c>
      <c r="V7235" s="31">
        <v>0</v>
      </c>
      <c r="W7235" s="32">
        <v>0</v>
      </c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1711</v>
      </c>
      <c r="B7236" s="111" t="s">
        <v>1343</v>
      </c>
      <c r="C7236" s="112" t="s">
        <v>1344</v>
      </c>
      <c r="D7236" s="21">
        <f t="shared" si="226"/>
        <v>9186</v>
      </c>
      <c r="E7236" s="24">
        <f t="shared" si="227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1711</v>
      </c>
      <c r="B7237" s="111" t="s">
        <v>1345</v>
      </c>
      <c r="C7237" s="112" t="s">
        <v>1346</v>
      </c>
      <c r="D7237" s="21">
        <f t="shared" si="226"/>
        <v>53927</v>
      </c>
      <c r="E7237" s="24">
        <f t="shared" si="227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31">
        <v>9186</v>
      </c>
      <c r="K7237" s="32">
        <v>0</v>
      </c>
      <c r="L7237" s="105">
        <v>10108</v>
      </c>
      <c r="M7237" s="105">
        <v>0</v>
      </c>
      <c r="N7237" s="106">
        <v>3348</v>
      </c>
      <c r="O7237" s="107">
        <v>0</v>
      </c>
      <c r="P7237" s="113">
        <v>4085</v>
      </c>
      <c r="Q7237" s="113">
        <v>0</v>
      </c>
      <c r="R7237" s="106">
        <v>5033</v>
      </c>
      <c r="S7237" s="107">
        <v>0</v>
      </c>
      <c r="T7237" s="105">
        <v>6000</v>
      </c>
      <c r="U7237" s="105">
        <v>0</v>
      </c>
      <c r="V7237" s="106">
        <v>5000</v>
      </c>
      <c r="W7237" s="107">
        <v>0</v>
      </c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1711</v>
      </c>
      <c r="B7238" s="111" t="s">
        <v>1347</v>
      </c>
      <c r="C7238" s="112" t="s">
        <v>1348</v>
      </c>
      <c r="D7238" s="21">
        <f t="shared" si="226"/>
        <v>0</v>
      </c>
      <c r="E7238" s="24">
        <f t="shared" si="227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1711</v>
      </c>
      <c r="B7239" s="111" t="s">
        <v>1349</v>
      </c>
      <c r="C7239" s="112" t="s">
        <v>1350</v>
      </c>
      <c r="D7239" s="21">
        <f t="shared" si="226"/>
        <v>0</v>
      </c>
      <c r="E7239" s="24">
        <f t="shared" si="227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1711</v>
      </c>
      <c r="B7240" s="111" t="s">
        <v>1351</v>
      </c>
      <c r="C7240" s="112" t="s">
        <v>1352</v>
      </c>
      <c r="D7240" s="21">
        <f t="shared" si="226"/>
        <v>0</v>
      </c>
      <c r="E7240" s="24">
        <f t="shared" si="227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1711</v>
      </c>
      <c r="B7241" s="111" t="s">
        <v>1353</v>
      </c>
      <c r="C7241" s="112" t="s">
        <v>1354</v>
      </c>
      <c r="D7241" s="21">
        <f t="shared" si="226"/>
        <v>0</v>
      </c>
      <c r="E7241" s="24">
        <f t="shared" si="227"/>
        <v>0</v>
      </c>
      <c r="F7241" s="104"/>
      <c r="G7241" s="104"/>
      <c r="H7241" s="113"/>
      <c r="I7241" s="113"/>
      <c r="J7241" s="106"/>
      <c r="K7241" s="107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1711</v>
      </c>
      <c r="B7242" s="111" t="s">
        <v>1355</v>
      </c>
      <c r="C7242" s="112" t="s">
        <v>1656</v>
      </c>
      <c r="D7242" s="21">
        <f t="shared" si="226"/>
        <v>0</v>
      </c>
      <c r="E7242" s="24">
        <f t="shared" si="227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1711</v>
      </c>
      <c r="B7243" s="111" t="s">
        <v>1356</v>
      </c>
      <c r="C7243" s="112" t="s">
        <v>1657</v>
      </c>
      <c r="D7243" s="21">
        <f t="shared" si="226"/>
        <v>0</v>
      </c>
      <c r="E7243" s="24">
        <f t="shared" si="227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1711</v>
      </c>
      <c r="B7244" s="111" t="s">
        <v>1357</v>
      </c>
      <c r="C7244" s="112" t="s">
        <v>1658</v>
      </c>
      <c r="D7244" s="21">
        <f t="shared" si="226"/>
        <v>0</v>
      </c>
      <c r="E7244" s="24">
        <f t="shared" si="227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1711</v>
      </c>
      <c r="B7245" s="111" t="s">
        <v>1358</v>
      </c>
      <c r="C7245" s="112" t="s">
        <v>1659</v>
      </c>
      <c r="D7245" s="21">
        <f t="shared" si="226"/>
        <v>0</v>
      </c>
      <c r="E7245" s="24">
        <f t="shared" si="227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1711</v>
      </c>
      <c r="B7246" s="111" t="s">
        <v>1359</v>
      </c>
      <c r="C7246" s="112" t="s">
        <v>1660</v>
      </c>
      <c r="D7246" s="21">
        <f t="shared" si="226"/>
        <v>398424</v>
      </c>
      <c r="E7246" s="24">
        <f t="shared" si="227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>
        <v>50704</v>
      </c>
      <c r="Q7246" s="113">
        <v>0</v>
      </c>
      <c r="R7246" s="31">
        <v>347720</v>
      </c>
      <c r="S7246" s="32">
        <v>0</v>
      </c>
      <c r="T7246" s="113">
        <v>0</v>
      </c>
      <c r="U7246" s="113">
        <v>0</v>
      </c>
      <c r="V7246" s="31">
        <v>0</v>
      </c>
      <c r="W7246" s="32">
        <v>0</v>
      </c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1711</v>
      </c>
      <c r="B7247" s="111" t="s">
        <v>1360</v>
      </c>
      <c r="C7247" s="112" t="s">
        <v>1361</v>
      </c>
      <c r="D7247" s="21">
        <f t="shared" si="226"/>
        <v>121178</v>
      </c>
      <c r="E7247" s="24">
        <f t="shared" si="227"/>
        <v>121178</v>
      </c>
      <c r="F7247" s="104"/>
      <c r="G7247" s="104"/>
      <c r="H7247" s="105"/>
      <c r="I7247" s="105"/>
      <c r="J7247" s="31"/>
      <c r="K7247" s="32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1712</v>
      </c>
      <c r="B7248" s="111" t="s">
        <v>3</v>
      </c>
      <c r="C7248" s="112" t="s">
        <v>4</v>
      </c>
      <c r="D7248" s="21">
        <f t="shared" si="226"/>
        <v>1240812.5</v>
      </c>
      <c r="E7248" s="24">
        <f t="shared" si="227"/>
        <v>1240812.5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>
        <v>121178</v>
      </c>
      <c r="K7248" s="107">
        <v>121178</v>
      </c>
      <c r="L7248" s="105">
        <v>143244</v>
      </c>
      <c r="M7248" s="105">
        <v>143244</v>
      </c>
      <c r="N7248" s="106">
        <v>214275</v>
      </c>
      <c r="O7248" s="107">
        <v>214275</v>
      </c>
      <c r="P7248" s="105">
        <v>189580</v>
      </c>
      <c r="Q7248" s="105">
        <v>189580</v>
      </c>
      <c r="R7248" s="106">
        <v>121819</v>
      </c>
      <c r="S7248" s="107">
        <v>121819</v>
      </c>
      <c r="T7248" s="105">
        <v>157316</v>
      </c>
      <c r="U7248" s="105">
        <v>157316</v>
      </c>
      <c r="V7248" s="106">
        <v>125437</v>
      </c>
      <c r="W7248" s="107">
        <v>125437</v>
      </c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1712</v>
      </c>
      <c r="B7249" s="111" t="s">
        <v>5</v>
      </c>
      <c r="C7249" s="112" t="s">
        <v>6</v>
      </c>
      <c r="D7249" s="21">
        <f t="shared" si="226"/>
        <v>0</v>
      </c>
      <c r="E7249" s="24">
        <f t="shared" si="227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1712</v>
      </c>
      <c r="B7250" s="111" t="s">
        <v>7</v>
      </c>
      <c r="C7250" s="112" t="s">
        <v>8</v>
      </c>
      <c r="D7250" s="21">
        <f t="shared" si="226"/>
        <v>0</v>
      </c>
      <c r="E7250" s="24">
        <f t="shared" si="227"/>
        <v>0</v>
      </c>
      <c r="F7250" s="104"/>
      <c r="G7250" s="104"/>
      <c r="H7250" s="113"/>
      <c r="I7250" s="113"/>
      <c r="J7250" s="106"/>
      <c r="K7250" s="107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1712</v>
      </c>
      <c r="B7251" s="111" t="s">
        <v>9</v>
      </c>
      <c r="C7251" s="112" t="s">
        <v>10</v>
      </c>
      <c r="D7251" s="21">
        <f t="shared" si="226"/>
        <v>0</v>
      </c>
      <c r="E7251" s="24">
        <f t="shared" si="227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1712</v>
      </c>
      <c r="B7252" s="111" t="s">
        <v>11</v>
      </c>
      <c r="C7252" s="112" t="s">
        <v>1435</v>
      </c>
      <c r="D7252" s="21">
        <f t="shared" si="226"/>
        <v>0</v>
      </c>
      <c r="E7252" s="24">
        <f t="shared" si="227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1712</v>
      </c>
      <c r="B7253" s="111" t="s">
        <v>12</v>
      </c>
      <c r="C7253" s="112" t="s">
        <v>1436</v>
      </c>
      <c r="D7253" s="21">
        <f t="shared" si="226"/>
        <v>138229.5</v>
      </c>
      <c r="E7253" s="24">
        <f t="shared" si="227"/>
        <v>81845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>
        <v>0</v>
      </c>
      <c r="K7253" s="32">
        <v>0</v>
      </c>
      <c r="L7253" s="113">
        <v>0</v>
      </c>
      <c r="M7253" s="113">
        <v>17900</v>
      </c>
      <c r="N7253" s="31">
        <v>24000</v>
      </c>
      <c r="O7253" s="32">
        <v>0</v>
      </c>
      <c r="P7253" s="113">
        <v>0</v>
      </c>
      <c r="Q7253" s="113">
        <v>0</v>
      </c>
      <c r="R7253" s="31">
        <v>20000</v>
      </c>
      <c r="S7253" s="32">
        <v>0</v>
      </c>
      <c r="T7253" s="113">
        <v>0</v>
      </c>
      <c r="U7253" s="113">
        <v>0</v>
      </c>
      <c r="V7253" s="31">
        <v>0</v>
      </c>
      <c r="W7253" s="32">
        <v>24500</v>
      </c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1712</v>
      </c>
      <c r="B7254" s="111" t="s">
        <v>1437</v>
      </c>
      <c r="C7254" s="112" t="s">
        <v>1438</v>
      </c>
      <c r="D7254" s="21">
        <f t="shared" si="226"/>
        <v>0</v>
      </c>
      <c r="E7254" s="24">
        <f t="shared" si="227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1712</v>
      </c>
      <c r="B7255" s="111" t="s">
        <v>1439</v>
      </c>
      <c r="C7255" s="112" t="s">
        <v>1440</v>
      </c>
      <c r="D7255" s="21">
        <f t="shared" si="226"/>
        <v>0</v>
      </c>
      <c r="E7255" s="24">
        <f t="shared" si="227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1712</v>
      </c>
      <c r="B7256" s="111" t="s">
        <v>13</v>
      </c>
      <c r="C7256" s="112" t="s">
        <v>1441</v>
      </c>
      <c r="D7256" s="21">
        <f t="shared" si="226"/>
        <v>0</v>
      </c>
      <c r="E7256" s="24">
        <f t="shared" si="227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1712</v>
      </c>
      <c r="B7257" s="111" t="s">
        <v>14</v>
      </c>
      <c r="C7257" s="112" t="s">
        <v>15</v>
      </c>
      <c r="D7257" s="21">
        <f t="shared" si="226"/>
        <v>0</v>
      </c>
      <c r="E7257" s="24">
        <f t="shared" si="227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1712</v>
      </c>
      <c r="B7258" s="111" t="s">
        <v>16</v>
      </c>
      <c r="C7258" s="112" t="s">
        <v>1442</v>
      </c>
      <c r="D7258" s="21">
        <f t="shared" si="226"/>
        <v>341700</v>
      </c>
      <c r="E7258" s="24">
        <f t="shared" si="227"/>
        <v>374590</v>
      </c>
      <c r="F7258" s="104">
        <v>0</v>
      </c>
      <c r="G7258" s="104">
        <v>0</v>
      </c>
      <c r="H7258" s="105">
        <v>0</v>
      </c>
      <c r="I7258" s="105">
        <v>0</v>
      </c>
      <c r="J7258" s="31">
        <v>0</v>
      </c>
      <c r="K7258" s="32">
        <v>0</v>
      </c>
      <c r="L7258" s="105">
        <v>0</v>
      </c>
      <c r="M7258" s="105">
        <v>0</v>
      </c>
      <c r="N7258" s="106">
        <v>336700</v>
      </c>
      <c r="O7258" s="107">
        <v>32890</v>
      </c>
      <c r="P7258" s="113">
        <v>0</v>
      </c>
      <c r="Q7258" s="113">
        <v>336700</v>
      </c>
      <c r="R7258" s="106"/>
      <c r="S7258" s="107"/>
      <c r="T7258" s="105"/>
      <c r="U7258" s="105"/>
      <c r="V7258" s="106">
        <v>5000</v>
      </c>
      <c r="W7258" s="107">
        <v>5000</v>
      </c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1712</v>
      </c>
      <c r="B7259" s="111" t="s">
        <v>17</v>
      </c>
      <c r="C7259" s="112" t="s">
        <v>1443</v>
      </c>
      <c r="D7259" s="21">
        <f t="shared" si="226"/>
        <v>0</v>
      </c>
      <c r="E7259" s="24">
        <f t="shared" si="227"/>
        <v>0</v>
      </c>
      <c r="F7259" s="104"/>
      <c r="G7259" s="104"/>
      <c r="H7259" s="113"/>
      <c r="I7259" s="113"/>
      <c r="J7259" s="106"/>
      <c r="K7259" s="107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1712</v>
      </c>
      <c r="B7260" s="111" t="s">
        <v>18</v>
      </c>
      <c r="C7260" s="112" t="s">
        <v>19</v>
      </c>
      <c r="D7260" s="21">
        <f t="shared" si="226"/>
        <v>0</v>
      </c>
      <c r="E7260" s="24">
        <f t="shared" si="227"/>
        <v>0</v>
      </c>
      <c r="F7260" s="104"/>
      <c r="G7260" s="104"/>
      <c r="H7260" s="105"/>
      <c r="I7260" s="105"/>
      <c r="J7260" s="31"/>
      <c r="K7260" s="32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1712</v>
      </c>
      <c r="B7261" s="111" t="s">
        <v>20</v>
      </c>
      <c r="C7261" s="112" t="s">
        <v>21</v>
      </c>
      <c r="D7261" s="21">
        <f t="shared" si="226"/>
        <v>0</v>
      </c>
      <c r="E7261" s="24">
        <f t="shared" si="227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1712</v>
      </c>
      <c r="B7262" s="111" t="s">
        <v>22</v>
      </c>
      <c r="C7262" s="112" t="s">
        <v>1444</v>
      </c>
      <c r="D7262" s="21">
        <f t="shared" si="226"/>
        <v>0</v>
      </c>
      <c r="E7262" s="24">
        <f t="shared" si="227"/>
        <v>0</v>
      </c>
      <c r="F7262" s="104"/>
      <c r="G7262" s="104"/>
      <c r="H7262" s="113"/>
      <c r="I7262" s="113"/>
      <c r="J7262" s="106"/>
      <c r="K7262" s="107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1712</v>
      </c>
      <c r="B7263" s="111" t="s">
        <v>23</v>
      </c>
      <c r="C7263" s="112" t="s">
        <v>1696</v>
      </c>
      <c r="D7263" s="21">
        <f t="shared" si="226"/>
        <v>0</v>
      </c>
      <c r="E7263" s="24">
        <f t="shared" si="227"/>
        <v>0</v>
      </c>
      <c r="F7263" s="104"/>
      <c r="G7263" s="104"/>
      <c r="H7263" s="105"/>
      <c r="I7263" s="105"/>
      <c r="J7263" s="31"/>
      <c r="K7263" s="32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1712</v>
      </c>
      <c r="B7264" s="111" t="s">
        <v>24</v>
      </c>
      <c r="C7264" s="112" t="s">
        <v>1445</v>
      </c>
      <c r="D7264" s="21">
        <f t="shared" si="226"/>
        <v>0</v>
      </c>
      <c r="E7264" s="24">
        <f t="shared" si="227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1712</v>
      </c>
      <c r="B7265" s="111" t="s">
        <v>25</v>
      </c>
      <c r="C7265" s="112" t="s">
        <v>26</v>
      </c>
      <c r="D7265" s="21">
        <f t="shared" si="226"/>
        <v>5165914.8499999996</v>
      </c>
      <c r="E7265" s="24">
        <f t="shared" si="227"/>
        <v>6658806.96</v>
      </c>
      <c r="F7265" s="104"/>
      <c r="G7265" s="104"/>
      <c r="H7265" s="113"/>
      <c r="I7265" s="113"/>
      <c r="J7265" s="106"/>
      <c r="K7265" s="107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1712</v>
      </c>
      <c r="B7266" s="111" t="s">
        <v>27</v>
      </c>
      <c r="C7266" s="112" t="s">
        <v>1446</v>
      </c>
      <c r="D7266" s="21">
        <f t="shared" si="226"/>
        <v>41123913.220000006</v>
      </c>
      <c r="E7266" s="24">
        <f t="shared" si="227"/>
        <v>39696708.460000001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31">
        <v>5165914.8499999996</v>
      </c>
      <c r="K7266" s="32">
        <v>6658806.96</v>
      </c>
      <c r="L7266" s="105">
        <v>7478432.5599999996</v>
      </c>
      <c r="M7266" s="105">
        <v>7293394.0800000001</v>
      </c>
      <c r="N7266" s="106">
        <v>7204929.5999999996</v>
      </c>
      <c r="O7266" s="107">
        <v>4821754.7</v>
      </c>
      <c r="P7266" s="113">
        <v>3140005.77</v>
      </c>
      <c r="Q7266" s="113">
        <v>2574944.5099999998</v>
      </c>
      <c r="R7266" s="106">
        <v>1642369.66</v>
      </c>
      <c r="S7266" s="107">
        <v>4507065.6500000004</v>
      </c>
      <c r="T7266" s="105">
        <v>2518146.09</v>
      </c>
      <c r="U7266" s="105">
        <v>4088090.32</v>
      </c>
      <c r="V7266" s="106">
        <v>3039499.74</v>
      </c>
      <c r="W7266" s="107">
        <v>5179992.99</v>
      </c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1712</v>
      </c>
      <c r="B7267" s="111" t="s">
        <v>28</v>
      </c>
      <c r="C7267" s="112" t="s">
        <v>1447</v>
      </c>
      <c r="D7267" s="21">
        <f t="shared" si="226"/>
        <v>6264205.0300000003</v>
      </c>
      <c r="E7267" s="24">
        <f t="shared" si="227"/>
        <v>2525361.21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>
        <v>5526.55</v>
      </c>
      <c r="K7267" s="107">
        <v>864176.97</v>
      </c>
      <c r="L7267" s="105">
        <v>1774018</v>
      </c>
      <c r="M7267" s="105">
        <v>105873.87</v>
      </c>
      <c r="N7267" s="106">
        <v>16000</v>
      </c>
      <c r="O7267" s="107">
        <v>893101.91</v>
      </c>
      <c r="P7267" s="105">
        <v>9600</v>
      </c>
      <c r="Q7267" s="105">
        <v>101613.58</v>
      </c>
      <c r="R7267" s="106">
        <v>3200</v>
      </c>
      <c r="S7267" s="107">
        <v>49166.43</v>
      </c>
      <c r="T7267" s="105">
        <v>1166.03</v>
      </c>
      <c r="U7267" s="105">
        <v>877718.09</v>
      </c>
      <c r="V7267" s="106">
        <v>1828423</v>
      </c>
      <c r="W7267" s="107">
        <v>89381.64</v>
      </c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1712</v>
      </c>
      <c r="B7268" s="111" t="s">
        <v>29</v>
      </c>
      <c r="C7268" s="112" t="s">
        <v>1448</v>
      </c>
      <c r="D7268" s="21">
        <f t="shared" si="226"/>
        <v>35705</v>
      </c>
      <c r="E7268" s="24">
        <f t="shared" si="227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106">
        <v>0</v>
      </c>
      <c r="K7268" s="107">
        <v>0</v>
      </c>
      <c r="L7268" s="113">
        <v>25705</v>
      </c>
      <c r="M7268" s="113">
        <v>0</v>
      </c>
      <c r="N7268" s="31">
        <v>0</v>
      </c>
      <c r="O7268" s="32">
        <v>0</v>
      </c>
      <c r="P7268" s="105">
        <v>0</v>
      </c>
      <c r="Q7268" s="105">
        <v>0</v>
      </c>
      <c r="R7268" s="31">
        <v>0</v>
      </c>
      <c r="S7268" s="32">
        <v>0</v>
      </c>
      <c r="T7268" s="113">
        <v>0</v>
      </c>
      <c r="U7268" s="113">
        <v>0</v>
      </c>
      <c r="V7268" s="31">
        <v>0</v>
      </c>
      <c r="W7268" s="32">
        <v>0</v>
      </c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1712</v>
      </c>
      <c r="B7269" s="111" t="s">
        <v>30</v>
      </c>
      <c r="C7269" s="112" t="s">
        <v>1449</v>
      </c>
      <c r="D7269" s="21">
        <f t="shared" si="226"/>
        <v>1113491.0499999998</v>
      </c>
      <c r="E7269" s="24">
        <f t="shared" si="227"/>
        <v>1830499.37</v>
      </c>
      <c r="F7269" s="104"/>
      <c r="G7269" s="104"/>
      <c r="H7269" s="105">
        <v>0.09</v>
      </c>
      <c r="I7269" s="105">
        <v>0</v>
      </c>
      <c r="J7269" s="31">
        <v>0</v>
      </c>
      <c r="K7269" s="32">
        <v>0</v>
      </c>
      <c r="L7269" s="105">
        <v>0</v>
      </c>
      <c r="M7269" s="105">
        <v>0</v>
      </c>
      <c r="N7269" s="106">
        <v>1038999.37</v>
      </c>
      <c r="O7269" s="107">
        <v>0</v>
      </c>
      <c r="P7269" s="113">
        <v>192.14</v>
      </c>
      <c r="Q7269" s="113">
        <v>0</v>
      </c>
      <c r="R7269" s="106">
        <v>0</v>
      </c>
      <c r="S7269" s="107">
        <v>553775.07999999996</v>
      </c>
      <c r="T7269" s="105">
        <v>0</v>
      </c>
      <c r="U7269" s="105">
        <v>485224.29</v>
      </c>
      <c r="V7269" s="106">
        <v>0</v>
      </c>
      <c r="W7269" s="107">
        <v>0</v>
      </c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1712</v>
      </c>
      <c r="B7270" s="111" t="s">
        <v>31</v>
      </c>
      <c r="C7270" s="112" t="s">
        <v>1661</v>
      </c>
      <c r="D7270" s="21">
        <f t="shared" si="226"/>
        <v>1621578.9</v>
      </c>
      <c r="E7270" s="24">
        <f t="shared" si="227"/>
        <v>525224.29</v>
      </c>
      <c r="F7270" s="104">
        <v>4769</v>
      </c>
      <c r="G7270" s="104">
        <v>0</v>
      </c>
      <c r="H7270" s="113">
        <v>139430.53</v>
      </c>
      <c r="I7270" s="113">
        <v>0</v>
      </c>
      <c r="J7270" s="106">
        <v>74299.45</v>
      </c>
      <c r="K7270" s="107">
        <v>791500</v>
      </c>
      <c r="L7270" s="113">
        <v>26325</v>
      </c>
      <c r="M7270" s="113">
        <v>0</v>
      </c>
      <c r="N7270" s="31">
        <v>983940.13</v>
      </c>
      <c r="O7270" s="32">
        <v>0</v>
      </c>
      <c r="P7270" s="105">
        <v>215642</v>
      </c>
      <c r="Q7270" s="105">
        <v>0</v>
      </c>
      <c r="R7270" s="31">
        <v>47326</v>
      </c>
      <c r="S7270" s="32">
        <v>5224.29</v>
      </c>
      <c r="T7270" s="113">
        <v>186806.29</v>
      </c>
      <c r="U7270" s="113">
        <v>520000</v>
      </c>
      <c r="V7270" s="31">
        <v>17339.95</v>
      </c>
      <c r="W7270" s="32">
        <v>0</v>
      </c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1712</v>
      </c>
      <c r="B7271" s="111" t="s">
        <v>32</v>
      </c>
      <c r="C7271" s="112" t="s">
        <v>33</v>
      </c>
      <c r="D7271" s="21">
        <f t="shared" si="226"/>
        <v>0</v>
      </c>
      <c r="E7271" s="24">
        <f t="shared" si="22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1712</v>
      </c>
      <c r="B7272" s="111" t="s">
        <v>34</v>
      </c>
      <c r="C7272" s="112" t="s">
        <v>35</v>
      </c>
      <c r="D7272" s="21">
        <f t="shared" si="226"/>
        <v>940200</v>
      </c>
      <c r="E7272" s="24">
        <f t="shared" si="227"/>
        <v>6470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1712</v>
      </c>
      <c r="B7273" s="111" t="s">
        <v>36</v>
      </c>
      <c r="C7273" s="112" t="s">
        <v>1450</v>
      </c>
      <c r="D7273" s="21">
        <f t="shared" si="226"/>
        <v>2528410</v>
      </c>
      <c r="E7273" s="24">
        <f t="shared" si="227"/>
        <v>1803440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>
        <v>940200</v>
      </c>
      <c r="K7273" s="32">
        <v>6470</v>
      </c>
      <c r="L7273" s="113">
        <v>336700</v>
      </c>
      <c r="M7273" s="113">
        <v>785170</v>
      </c>
      <c r="N7273" s="31">
        <v>373900</v>
      </c>
      <c r="O7273" s="32">
        <v>0</v>
      </c>
      <c r="P7273" s="113">
        <v>410270</v>
      </c>
      <c r="Q7273" s="113">
        <v>346700</v>
      </c>
      <c r="R7273" s="31">
        <v>332700</v>
      </c>
      <c r="S7273" s="32">
        <v>18360</v>
      </c>
      <c r="T7273" s="113">
        <v>329700</v>
      </c>
      <c r="U7273" s="113">
        <v>614950</v>
      </c>
      <c r="V7273" s="31">
        <v>372700</v>
      </c>
      <c r="W7273" s="32">
        <v>31260</v>
      </c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1712</v>
      </c>
      <c r="B7274" s="111" t="s">
        <v>37</v>
      </c>
      <c r="C7274" s="112" t="s">
        <v>1451</v>
      </c>
      <c r="D7274" s="21">
        <f t="shared" si="226"/>
        <v>0</v>
      </c>
      <c r="E7274" s="24">
        <f t="shared" si="22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1712</v>
      </c>
      <c r="B7275" s="111" t="s">
        <v>38</v>
      </c>
      <c r="C7275" s="112" t="s">
        <v>1452</v>
      </c>
      <c r="D7275" s="21">
        <f t="shared" si="226"/>
        <v>0</v>
      </c>
      <c r="E7275" s="24">
        <f t="shared" si="22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1712</v>
      </c>
      <c r="B7276" s="111" t="s">
        <v>39</v>
      </c>
      <c r="C7276" s="112" t="s">
        <v>1453</v>
      </c>
      <c r="D7276" s="21">
        <f t="shared" si="226"/>
        <v>0</v>
      </c>
      <c r="E7276" s="24">
        <f t="shared" si="227"/>
        <v>0</v>
      </c>
      <c r="F7276" s="104"/>
      <c r="G7276" s="104"/>
      <c r="H7276" s="105"/>
      <c r="I7276" s="105"/>
      <c r="J7276" s="31"/>
      <c r="K7276" s="32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1712</v>
      </c>
      <c r="B7277" s="111" t="s">
        <v>40</v>
      </c>
      <c r="C7277" s="112" t="s">
        <v>1454</v>
      </c>
      <c r="D7277" s="21">
        <f t="shared" si="226"/>
        <v>0</v>
      </c>
      <c r="E7277" s="24">
        <f t="shared" si="227"/>
        <v>0</v>
      </c>
      <c r="F7277" s="104"/>
      <c r="G7277" s="104"/>
      <c r="H7277" s="113"/>
      <c r="I7277" s="113"/>
      <c r="J7277" s="106"/>
      <c r="K7277" s="107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1712</v>
      </c>
      <c r="B7278" s="111" t="s">
        <v>1455</v>
      </c>
      <c r="C7278" s="112" t="s">
        <v>56</v>
      </c>
      <c r="D7278" s="21">
        <f t="shared" si="226"/>
        <v>0</v>
      </c>
      <c r="E7278" s="24">
        <f t="shared" si="227"/>
        <v>0</v>
      </c>
      <c r="F7278" s="104"/>
      <c r="G7278" s="104"/>
      <c r="H7278" s="105"/>
      <c r="I7278" s="105"/>
      <c r="J7278" s="31"/>
      <c r="K7278" s="32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1712</v>
      </c>
      <c r="B7279" s="111" t="s">
        <v>1456</v>
      </c>
      <c r="C7279" s="112" t="s">
        <v>58</v>
      </c>
      <c r="D7279" s="21">
        <f t="shared" si="226"/>
        <v>53400</v>
      </c>
      <c r="E7279" s="24">
        <f t="shared" si="227"/>
        <v>25770</v>
      </c>
      <c r="F7279" s="104">
        <v>0</v>
      </c>
      <c r="G7279" s="104">
        <v>0</v>
      </c>
      <c r="H7279" s="105">
        <v>0</v>
      </c>
      <c r="I7279" s="105">
        <v>0</v>
      </c>
      <c r="J7279" s="106">
        <v>0</v>
      </c>
      <c r="K7279" s="107">
        <v>0</v>
      </c>
      <c r="L7279" s="105">
        <v>0</v>
      </c>
      <c r="M7279" s="105">
        <v>25770</v>
      </c>
      <c r="N7279" s="106"/>
      <c r="O7279" s="107"/>
      <c r="P7279" s="105"/>
      <c r="Q7279" s="105"/>
      <c r="R7279" s="106">
        <v>3850</v>
      </c>
      <c r="S7279" s="107">
        <v>0</v>
      </c>
      <c r="T7279" s="105">
        <v>0</v>
      </c>
      <c r="U7279" s="105">
        <v>0</v>
      </c>
      <c r="V7279" s="106">
        <v>49550</v>
      </c>
      <c r="W7279" s="107">
        <v>0</v>
      </c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1712</v>
      </c>
      <c r="B7280" s="111" t="s">
        <v>1457</v>
      </c>
      <c r="C7280" s="112" t="s">
        <v>59</v>
      </c>
      <c r="D7280" s="21">
        <f t="shared" si="226"/>
        <v>0</v>
      </c>
      <c r="E7280" s="24">
        <f t="shared" si="227"/>
        <v>0</v>
      </c>
      <c r="F7280" s="104"/>
      <c r="G7280" s="104"/>
      <c r="H7280" s="113"/>
      <c r="I7280" s="113"/>
      <c r="J7280" s="106"/>
      <c r="K7280" s="107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1712</v>
      </c>
      <c r="B7281" s="111" t="s">
        <v>1458</v>
      </c>
      <c r="C7281" s="112" t="s">
        <v>61</v>
      </c>
      <c r="D7281" s="21">
        <f t="shared" si="226"/>
        <v>7750</v>
      </c>
      <c r="E7281" s="24">
        <f t="shared" si="227"/>
        <v>9450</v>
      </c>
      <c r="F7281" s="104"/>
      <c r="G7281" s="104"/>
      <c r="H7281" s="105"/>
      <c r="I7281" s="105"/>
      <c r="J7281" s="31"/>
      <c r="K7281" s="32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1712</v>
      </c>
      <c r="B7282" s="111" t="s">
        <v>1459</v>
      </c>
      <c r="C7282" s="112" t="s">
        <v>1460</v>
      </c>
      <c r="D7282" s="21">
        <f t="shared" si="226"/>
        <v>2058964</v>
      </c>
      <c r="E7282" s="24">
        <f t="shared" si="227"/>
        <v>2066164</v>
      </c>
      <c r="F7282" s="104">
        <v>8650</v>
      </c>
      <c r="G7282" s="104">
        <v>14450</v>
      </c>
      <c r="H7282" s="113">
        <v>9450</v>
      </c>
      <c r="I7282" s="113">
        <v>15550</v>
      </c>
      <c r="J7282" s="106">
        <v>7750</v>
      </c>
      <c r="K7282" s="107">
        <v>9450</v>
      </c>
      <c r="L7282" s="113">
        <v>8750</v>
      </c>
      <c r="M7282" s="113">
        <v>7750</v>
      </c>
      <c r="N7282" s="31">
        <v>600</v>
      </c>
      <c r="O7282" s="32">
        <v>8750</v>
      </c>
      <c r="P7282" s="105">
        <v>1200</v>
      </c>
      <c r="Q7282" s="105">
        <v>0</v>
      </c>
      <c r="R7282" s="31">
        <v>18100</v>
      </c>
      <c r="S7282" s="32">
        <v>15800</v>
      </c>
      <c r="T7282" s="113">
        <v>7800</v>
      </c>
      <c r="U7282" s="113">
        <v>7600</v>
      </c>
      <c r="V7282" s="31">
        <v>8150</v>
      </c>
      <c r="W7282" s="32">
        <v>0</v>
      </c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1712</v>
      </c>
      <c r="B7283" s="111" t="s">
        <v>1461</v>
      </c>
      <c r="C7283" s="112" t="s">
        <v>67</v>
      </c>
      <c r="D7283" s="21">
        <f t="shared" si="226"/>
        <v>15610735</v>
      </c>
      <c r="E7283" s="24">
        <f t="shared" si="227"/>
        <v>15261249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>
        <v>1996264</v>
      </c>
      <c r="K7283" s="32">
        <v>1996264</v>
      </c>
      <c r="L7283" s="113">
        <v>1676339</v>
      </c>
      <c r="M7283" s="113">
        <v>1676339</v>
      </c>
      <c r="N7283" s="31">
        <v>2066317</v>
      </c>
      <c r="O7283" s="32">
        <v>2066317</v>
      </c>
      <c r="P7283" s="113">
        <v>2041698</v>
      </c>
      <c r="Q7283" s="113">
        <v>2041698</v>
      </c>
      <c r="R7283" s="31">
        <v>1912749</v>
      </c>
      <c r="S7283" s="32">
        <v>1912749</v>
      </c>
      <c r="T7283" s="113">
        <v>1481359</v>
      </c>
      <c r="U7283" s="113">
        <v>1481359</v>
      </c>
      <c r="V7283" s="31">
        <v>1172740</v>
      </c>
      <c r="W7283" s="32">
        <v>1172740</v>
      </c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1712</v>
      </c>
      <c r="B7284" s="111" t="s">
        <v>1462</v>
      </c>
      <c r="C7284" s="112" t="s">
        <v>1463</v>
      </c>
      <c r="D7284" s="21">
        <f t="shared" si="226"/>
        <v>9445402</v>
      </c>
      <c r="E7284" s="24">
        <f t="shared" si="227"/>
        <v>9847812.8499999996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>
        <v>1131086</v>
      </c>
      <c r="K7284" s="32">
        <v>781600</v>
      </c>
      <c r="L7284" s="113">
        <v>1168859</v>
      </c>
      <c r="M7284" s="113">
        <v>1353512.8</v>
      </c>
      <c r="N7284" s="31">
        <v>1021171</v>
      </c>
      <c r="O7284" s="32">
        <v>1367516.7</v>
      </c>
      <c r="P7284" s="113">
        <v>1312124</v>
      </c>
      <c r="Q7284" s="113">
        <v>1056504</v>
      </c>
      <c r="R7284" s="31">
        <v>1119987</v>
      </c>
      <c r="S7284" s="32">
        <v>1468231.39</v>
      </c>
      <c r="T7284" s="113">
        <v>1135553</v>
      </c>
      <c r="U7284" s="113">
        <v>1312124</v>
      </c>
      <c r="V7284" s="31">
        <v>1109391</v>
      </c>
      <c r="W7284" s="32">
        <v>1699510.46</v>
      </c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1712</v>
      </c>
      <c r="B7285" s="111" t="s">
        <v>1464</v>
      </c>
      <c r="C7285" s="112" t="s">
        <v>1465</v>
      </c>
      <c r="D7285" s="21">
        <f t="shared" si="226"/>
        <v>91486</v>
      </c>
      <c r="E7285" s="24">
        <f t="shared" si="227"/>
        <v>67752</v>
      </c>
      <c r="F7285" s="104">
        <v>4331</v>
      </c>
      <c r="G7285" s="104">
        <v>4331</v>
      </c>
      <c r="H7285" s="105">
        <v>19703</v>
      </c>
      <c r="I7285" s="105">
        <v>19703</v>
      </c>
      <c r="J7285" s="31">
        <v>10836</v>
      </c>
      <c r="K7285" s="32">
        <v>10836</v>
      </c>
      <c r="L7285" s="105">
        <v>5261</v>
      </c>
      <c r="M7285" s="105">
        <v>5261</v>
      </c>
      <c r="N7285" s="106">
        <v>9835</v>
      </c>
      <c r="O7285" s="107">
        <v>9835</v>
      </c>
      <c r="P7285" s="113">
        <v>10845</v>
      </c>
      <c r="Q7285" s="113">
        <v>10845</v>
      </c>
      <c r="R7285" s="106">
        <v>17777</v>
      </c>
      <c r="S7285" s="107">
        <v>17777</v>
      </c>
      <c r="T7285" s="105">
        <v>10848</v>
      </c>
      <c r="U7285" s="105">
        <v>0</v>
      </c>
      <c r="V7285" s="106">
        <v>12886</v>
      </c>
      <c r="W7285" s="107">
        <v>0</v>
      </c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1712</v>
      </c>
      <c r="B7286" s="111" t="s">
        <v>1466</v>
      </c>
      <c r="C7286" s="112" t="s">
        <v>1467</v>
      </c>
      <c r="D7286" s="21">
        <f t="shared" si="226"/>
        <v>24798</v>
      </c>
      <c r="E7286" s="24">
        <f t="shared" si="227"/>
        <v>19426</v>
      </c>
      <c r="F7286" s="104"/>
      <c r="G7286" s="104"/>
      <c r="H7286" s="113"/>
      <c r="I7286" s="113"/>
      <c r="J7286" s="106"/>
      <c r="K7286" s="107"/>
      <c r="L7286" s="113"/>
      <c r="M7286" s="113"/>
      <c r="N7286" s="31"/>
      <c r="O7286" s="32"/>
      <c r="P7286" s="105">
        <v>1164</v>
      </c>
      <c r="Q7286" s="105">
        <v>0</v>
      </c>
      <c r="R7286" s="31">
        <v>949</v>
      </c>
      <c r="S7286" s="32">
        <v>0</v>
      </c>
      <c r="T7286" s="113">
        <v>307</v>
      </c>
      <c r="U7286" s="113">
        <v>0</v>
      </c>
      <c r="V7286" s="31">
        <v>2952</v>
      </c>
      <c r="W7286" s="32">
        <v>0</v>
      </c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1712</v>
      </c>
      <c r="B7287" s="111" t="s">
        <v>1468</v>
      </c>
      <c r="C7287" s="112" t="s">
        <v>68</v>
      </c>
      <c r="D7287" s="21">
        <f t="shared" si="226"/>
        <v>666400</v>
      </c>
      <c r="E7287" s="24">
        <f t="shared" si="227"/>
        <v>669070</v>
      </c>
      <c r="F7287" s="104">
        <v>25958</v>
      </c>
      <c r="G7287" s="104">
        <v>25958</v>
      </c>
      <c r="H7287" s="105">
        <v>69813</v>
      </c>
      <c r="I7287" s="105">
        <v>69813</v>
      </c>
      <c r="J7287" s="31">
        <v>19426</v>
      </c>
      <c r="K7287" s="32">
        <v>19426</v>
      </c>
      <c r="L7287" s="105">
        <v>11205</v>
      </c>
      <c r="M7287" s="105">
        <v>11205</v>
      </c>
      <c r="N7287" s="106">
        <v>2224</v>
      </c>
      <c r="O7287" s="107">
        <v>2224</v>
      </c>
      <c r="P7287" s="113">
        <v>60203</v>
      </c>
      <c r="Q7287" s="113">
        <v>60203</v>
      </c>
      <c r="R7287" s="106">
        <v>158048</v>
      </c>
      <c r="S7287" s="107">
        <v>158048</v>
      </c>
      <c r="T7287" s="105">
        <v>124738</v>
      </c>
      <c r="U7287" s="105">
        <v>124738</v>
      </c>
      <c r="V7287" s="106">
        <v>198695</v>
      </c>
      <c r="W7287" s="107">
        <v>198695</v>
      </c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1712</v>
      </c>
      <c r="B7288" s="111" t="s">
        <v>1469</v>
      </c>
      <c r="C7288" s="112" t="s">
        <v>1470</v>
      </c>
      <c r="D7288" s="21">
        <f t="shared" si="226"/>
        <v>187200</v>
      </c>
      <c r="E7288" s="24">
        <f t="shared" si="227"/>
        <v>163291</v>
      </c>
      <c r="F7288" s="104">
        <v>12295</v>
      </c>
      <c r="G7288" s="104">
        <v>0</v>
      </c>
      <c r="H7288" s="113">
        <v>29795</v>
      </c>
      <c r="I7288" s="113">
        <v>13467</v>
      </c>
      <c r="J7288" s="106">
        <v>15516</v>
      </c>
      <c r="K7288" s="107">
        <v>18186</v>
      </c>
      <c r="L7288" s="113">
        <v>8331</v>
      </c>
      <c r="M7288" s="113">
        <v>0</v>
      </c>
      <c r="N7288" s="31">
        <v>67367</v>
      </c>
      <c r="O7288" s="32">
        <v>56188</v>
      </c>
      <c r="P7288" s="105">
        <v>26121</v>
      </c>
      <c r="Q7288" s="105">
        <v>14506</v>
      </c>
      <c r="R7288" s="31">
        <v>8185</v>
      </c>
      <c r="S7288" s="32">
        <v>61750</v>
      </c>
      <c r="T7288" s="113">
        <v>8767</v>
      </c>
      <c r="U7288" s="113">
        <v>4780</v>
      </c>
      <c r="V7288" s="31">
        <v>13739</v>
      </c>
      <c r="W7288" s="32">
        <v>0</v>
      </c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1712</v>
      </c>
      <c r="B7289" s="111" t="s">
        <v>1471</v>
      </c>
      <c r="C7289" s="112" t="s">
        <v>1472</v>
      </c>
      <c r="D7289" s="21">
        <f t="shared" si="226"/>
        <v>156731.64000000001</v>
      </c>
      <c r="E7289" s="24">
        <f t="shared" si="227"/>
        <v>119405.64</v>
      </c>
      <c r="F7289" s="104">
        <v>0</v>
      </c>
      <c r="G7289" s="104">
        <v>0</v>
      </c>
      <c r="H7289" s="113">
        <v>7200</v>
      </c>
      <c r="I7289" s="113">
        <v>7200</v>
      </c>
      <c r="J7289" s="31">
        <v>12600</v>
      </c>
      <c r="K7289" s="32">
        <v>12600</v>
      </c>
      <c r="L7289" s="113">
        <v>17100</v>
      </c>
      <c r="M7289" s="113">
        <v>0</v>
      </c>
      <c r="N7289" s="31">
        <v>21022.7</v>
      </c>
      <c r="O7289" s="32">
        <v>21022.7</v>
      </c>
      <c r="P7289" s="113">
        <v>18900</v>
      </c>
      <c r="Q7289" s="113">
        <v>18900</v>
      </c>
      <c r="R7289" s="31">
        <v>24993</v>
      </c>
      <c r="S7289" s="32">
        <v>11700</v>
      </c>
      <c r="T7289" s="113">
        <v>11700</v>
      </c>
      <c r="U7289" s="113">
        <v>11700</v>
      </c>
      <c r="V7289" s="31">
        <v>55815.94</v>
      </c>
      <c r="W7289" s="32">
        <v>48882.94</v>
      </c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1712</v>
      </c>
      <c r="B7290" s="111" t="s">
        <v>1473</v>
      </c>
      <c r="C7290" s="112" t="s">
        <v>1474</v>
      </c>
      <c r="D7290" s="21">
        <f t="shared" si="226"/>
        <v>0</v>
      </c>
      <c r="E7290" s="24">
        <f t="shared" si="22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1712</v>
      </c>
      <c r="B7291" s="111" t="s">
        <v>1475</v>
      </c>
      <c r="C7291" s="112" t="s">
        <v>1476</v>
      </c>
      <c r="D7291" s="21">
        <f t="shared" si="226"/>
        <v>22400</v>
      </c>
      <c r="E7291" s="24">
        <f t="shared" si="227"/>
        <v>22400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>
        <v>22400</v>
      </c>
      <c r="W7291" s="32">
        <v>22400</v>
      </c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1712</v>
      </c>
      <c r="B7292" s="111" t="s">
        <v>1477</v>
      </c>
      <c r="C7292" s="112" t="s">
        <v>1478</v>
      </c>
      <c r="D7292" s="21">
        <f t="shared" si="226"/>
        <v>498687</v>
      </c>
      <c r="E7292" s="24">
        <f t="shared" si="227"/>
        <v>440862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>
        <v>440862</v>
      </c>
      <c r="W7292" s="32">
        <v>440862</v>
      </c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1712</v>
      </c>
      <c r="B7293" s="111" t="s">
        <v>1479</v>
      </c>
      <c r="C7293" s="112" t="s">
        <v>1480</v>
      </c>
      <c r="D7293" s="21">
        <f t="shared" si="226"/>
        <v>487655</v>
      </c>
      <c r="E7293" s="24">
        <f t="shared" si="227"/>
        <v>662997.30000000005</v>
      </c>
      <c r="F7293" s="104">
        <v>47645</v>
      </c>
      <c r="G7293" s="104">
        <v>620</v>
      </c>
      <c r="H7293" s="113">
        <v>53505</v>
      </c>
      <c r="I7293" s="113">
        <v>0</v>
      </c>
      <c r="J7293" s="31">
        <v>57825</v>
      </c>
      <c r="K7293" s="32">
        <v>0</v>
      </c>
      <c r="L7293" s="113">
        <v>51462</v>
      </c>
      <c r="M7293" s="113">
        <v>0</v>
      </c>
      <c r="N7293" s="31">
        <v>51419</v>
      </c>
      <c r="O7293" s="32">
        <v>0</v>
      </c>
      <c r="P7293" s="113">
        <v>56405</v>
      </c>
      <c r="Q7293" s="113">
        <v>355473.59</v>
      </c>
      <c r="R7293" s="31">
        <v>65340</v>
      </c>
      <c r="S7293" s="32">
        <v>47025</v>
      </c>
      <c r="T7293" s="113">
        <v>85929</v>
      </c>
      <c r="U7293" s="113">
        <v>214211</v>
      </c>
      <c r="V7293" s="31">
        <v>57143</v>
      </c>
      <c r="W7293" s="32">
        <v>45667.71</v>
      </c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1712</v>
      </c>
      <c r="B7294" s="111" t="s">
        <v>1481</v>
      </c>
      <c r="C7294" s="112" t="s">
        <v>1482</v>
      </c>
      <c r="D7294" s="21">
        <f t="shared" si="226"/>
        <v>224350</v>
      </c>
      <c r="E7294" s="24">
        <f t="shared" si="227"/>
        <v>291815.66000000003</v>
      </c>
      <c r="F7294" s="104">
        <v>31702</v>
      </c>
      <c r="G7294" s="104">
        <v>0</v>
      </c>
      <c r="H7294" s="113">
        <v>30874</v>
      </c>
      <c r="I7294" s="113">
        <v>0</v>
      </c>
      <c r="J7294" s="31">
        <v>18807</v>
      </c>
      <c r="K7294" s="32">
        <v>0</v>
      </c>
      <c r="L7294" s="113">
        <v>14401</v>
      </c>
      <c r="M7294" s="113">
        <v>0</v>
      </c>
      <c r="N7294" s="31">
        <v>22370</v>
      </c>
      <c r="O7294" s="32">
        <v>0</v>
      </c>
      <c r="P7294" s="113">
        <v>12165</v>
      </c>
      <c r="Q7294" s="113">
        <v>159689.66</v>
      </c>
      <c r="R7294" s="31">
        <v>40485</v>
      </c>
      <c r="S7294" s="32">
        <v>31702</v>
      </c>
      <c r="T7294" s="113">
        <v>25614</v>
      </c>
      <c r="U7294" s="113">
        <v>58975.92</v>
      </c>
      <c r="V7294" s="31">
        <v>46739</v>
      </c>
      <c r="W7294" s="32">
        <v>41448.080000000002</v>
      </c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1712</v>
      </c>
      <c r="B7295" s="111" t="s">
        <v>1483</v>
      </c>
      <c r="C7295" s="112" t="s">
        <v>1484</v>
      </c>
      <c r="D7295" s="21">
        <f t="shared" si="226"/>
        <v>8329</v>
      </c>
      <c r="E7295" s="24">
        <f t="shared" si="22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1712</v>
      </c>
      <c r="B7296" s="111" t="s">
        <v>1485</v>
      </c>
      <c r="C7296" s="112" t="s">
        <v>1486</v>
      </c>
      <c r="D7296" s="21">
        <f t="shared" si="226"/>
        <v>22090</v>
      </c>
      <c r="E7296" s="24">
        <f t="shared" si="227"/>
        <v>36864</v>
      </c>
      <c r="F7296" s="104">
        <v>1502</v>
      </c>
      <c r="G7296" s="104">
        <v>0</v>
      </c>
      <c r="H7296" s="113">
        <v>0</v>
      </c>
      <c r="I7296" s="113">
        <v>0</v>
      </c>
      <c r="J7296" s="31">
        <v>8329</v>
      </c>
      <c r="K7296" s="32">
        <v>0</v>
      </c>
      <c r="L7296" s="113">
        <v>8778</v>
      </c>
      <c r="M7296" s="113">
        <v>0</v>
      </c>
      <c r="N7296" s="31">
        <v>4017</v>
      </c>
      <c r="O7296" s="32">
        <v>0</v>
      </c>
      <c r="P7296" s="113">
        <v>1713</v>
      </c>
      <c r="Q7296" s="113">
        <v>0</v>
      </c>
      <c r="R7296" s="31">
        <v>2562</v>
      </c>
      <c r="S7296" s="32">
        <v>0</v>
      </c>
      <c r="T7296" s="113">
        <v>0</v>
      </c>
      <c r="U7296" s="113">
        <v>20358</v>
      </c>
      <c r="V7296" s="31">
        <v>0</v>
      </c>
      <c r="W7296" s="32">
        <v>12456</v>
      </c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1712</v>
      </c>
      <c r="B7297" s="111" t="s">
        <v>1487</v>
      </c>
      <c r="C7297" s="112" t="s">
        <v>1488</v>
      </c>
      <c r="D7297" s="21">
        <f t="shared" si="226"/>
        <v>87031</v>
      </c>
      <c r="E7297" s="24">
        <f t="shared" si="227"/>
        <v>26331</v>
      </c>
      <c r="F7297" s="104">
        <v>6978</v>
      </c>
      <c r="G7297" s="104">
        <v>5770</v>
      </c>
      <c r="H7297" s="105">
        <v>4730</v>
      </c>
      <c r="I7297" s="105">
        <v>0</v>
      </c>
      <c r="J7297" s="31">
        <v>3518</v>
      </c>
      <c r="K7297" s="32">
        <v>4050</v>
      </c>
      <c r="L7297" s="105">
        <v>300</v>
      </c>
      <c r="M7297" s="105">
        <v>0</v>
      </c>
      <c r="N7297" s="106">
        <v>2558</v>
      </c>
      <c r="O7297" s="107">
        <v>6321</v>
      </c>
      <c r="P7297" s="113">
        <v>8370</v>
      </c>
      <c r="Q7297" s="113">
        <v>1217</v>
      </c>
      <c r="R7297" s="106">
        <v>1060</v>
      </c>
      <c r="S7297" s="107">
        <v>8410</v>
      </c>
      <c r="T7297" s="105">
        <v>1205</v>
      </c>
      <c r="U7297" s="105">
        <v>4363</v>
      </c>
      <c r="V7297" s="106">
        <v>61830</v>
      </c>
      <c r="W7297" s="107">
        <v>250</v>
      </c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1712</v>
      </c>
      <c r="B7298" s="111" t="s">
        <v>1489</v>
      </c>
      <c r="C7298" s="112" t="s">
        <v>70</v>
      </c>
      <c r="D7298" s="21">
        <f t="shared" si="226"/>
        <v>0</v>
      </c>
      <c r="E7298" s="24">
        <f t="shared" si="227"/>
        <v>0</v>
      </c>
      <c r="F7298" s="104">
        <v>0</v>
      </c>
      <c r="G7298" s="104">
        <v>0</v>
      </c>
      <c r="H7298" s="113">
        <v>0</v>
      </c>
      <c r="I7298" s="113">
        <v>0</v>
      </c>
      <c r="J7298" s="106">
        <v>0</v>
      </c>
      <c r="K7298" s="107">
        <v>0</v>
      </c>
      <c r="L7298" s="113">
        <v>0</v>
      </c>
      <c r="M7298" s="113">
        <v>0</v>
      </c>
      <c r="N7298" s="31">
        <v>0</v>
      </c>
      <c r="O7298" s="32">
        <v>0</v>
      </c>
      <c r="P7298" s="105">
        <v>0</v>
      </c>
      <c r="Q7298" s="105">
        <v>0</v>
      </c>
      <c r="R7298" s="31">
        <v>0</v>
      </c>
      <c r="S7298" s="32">
        <v>0</v>
      </c>
      <c r="T7298" s="113">
        <v>0</v>
      </c>
      <c r="U7298" s="113">
        <v>0</v>
      </c>
      <c r="V7298" s="31">
        <v>0</v>
      </c>
      <c r="W7298" s="32">
        <v>0</v>
      </c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1712</v>
      </c>
      <c r="B7299" s="111" t="s">
        <v>1490</v>
      </c>
      <c r="C7299" s="112" t="s">
        <v>1491</v>
      </c>
      <c r="D7299" s="21">
        <f t="shared" ref="D7299:D7362" si="228">F7299+H7299+J7300+L7299+N7299+P7299+R7299+T7299+V7299+X7299+Z7299+AB7299</f>
        <v>0</v>
      </c>
      <c r="E7299" s="24">
        <f t="shared" ref="E7299:E7362" si="229">G7299+I7299+K7300+M7299+O7299+Q7299+S7299+U7299+W7299+Y7299+AA7299+AC7299</f>
        <v>0</v>
      </c>
      <c r="F7299" s="104"/>
      <c r="G7299" s="104"/>
      <c r="H7299" s="105"/>
      <c r="I7299" s="105"/>
      <c r="J7299" s="31"/>
      <c r="K7299" s="32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1712</v>
      </c>
      <c r="B7300" s="111" t="s">
        <v>1492</v>
      </c>
      <c r="C7300" s="112" t="s">
        <v>1493</v>
      </c>
      <c r="D7300" s="21">
        <f t="shared" si="228"/>
        <v>207469</v>
      </c>
      <c r="E7300" s="24">
        <f t="shared" si="229"/>
        <v>250634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1712</v>
      </c>
      <c r="B7301" s="111" t="s">
        <v>1494</v>
      </c>
      <c r="C7301" s="112" t="s">
        <v>71</v>
      </c>
      <c r="D7301" s="21">
        <f t="shared" si="228"/>
        <v>1602780</v>
      </c>
      <c r="E7301" s="24">
        <f t="shared" si="229"/>
        <v>1836551.47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>
        <v>207469</v>
      </c>
      <c r="K7301" s="107">
        <v>250634</v>
      </c>
      <c r="L7301" s="105">
        <v>180507</v>
      </c>
      <c r="M7301" s="105">
        <v>201144.5</v>
      </c>
      <c r="N7301" s="106">
        <v>180812</v>
      </c>
      <c r="O7301" s="107">
        <v>0</v>
      </c>
      <c r="P7301" s="105">
        <v>211220</v>
      </c>
      <c r="Q7301" s="105">
        <v>440060.5</v>
      </c>
      <c r="R7301" s="106">
        <v>246190</v>
      </c>
      <c r="S7301" s="107">
        <v>165415</v>
      </c>
      <c r="T7301" s="105">
        <v>171922</v>
      </c>
      <c r="U7301" s="105">
        <v>137769</v>
      </c>
      <c r="V7301" s="106">
        <v>155530</v>
      </c>
      <c r="W7301" s="107">
        <v>332906</v>
      </c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1712</v>
      </c>
      <c r="B7302" s="111" t="s">
        <v>1495</v>
      </c>
      <c r="C7302" s="112" t="s">
        <v>1496</v>
      </c>
      <c r="D7302" s="21">
        <f t="shared" si="228"/>
        <v>660737</v>
      </c>
      <c r="E7302" s="24">
        <f t="shared" si="229"/>
        <v>362807.67</v>
      </c>
      <c r="F7302" s="104">
        <v>65573</v>
      </c>
      <c r="G7302" s="104">
        <v>0</v>
      </c>
      <c r="H7302" s="105">
        <v>59457</v>
      </c>
      <c r="I7302" s="105">
        <v>0</v>
      </c>
      <c r="J7302" s="106">
        <v>56657</v>
      </c>
      <c r="K7302" s="107">
        <v>213686.47</v>
      </c>
      <c r="L7302" s="105">
        <v>88965</v>
      </c>
      <c r="M7302" s="105">
        <v>0</v>
      </c>
      <c r="N7302" s="106">
        <v>61217</v>
      </c>
      <c r="O7302" s="107">
        <v>116647.53</v>
      </c>
      <c r="P7302" s="105">
        <v>132575</v>
      </c>
      <c r="Q7302" s="105">
        <v>5575.97</v>
      </c>
      <c r="R7302" s="106">
        <v>103934</v>
      </c>
      <c r="S7302" s="107">
        <v>0</v>
      </c>
      <c r="T7302" s="105">
        <v>81972</v>
      </c>
      <c r="U7302" s="105">
        <v>30550.17</v>
      </c>
      <c r="V7302" s="106">
        <v>65059</v>
      </c>
      <c r="W7302" s="107">
        <v>208049</v>
      </c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1712</v>
      </c>
      <c r="B7303" s="111" t="s">
        <v>1497</v>
      </c>
      <c r="C7303" s="112" t="s">
        <v>1498</v>
      </c>
      <c r="D7303" s="21">
        <f t="shared" si="228"/>
        <v>8321</v>
      </c>
      <c r="E7303" s="24">
        <f t="shared" si="229"/>
        <v>8321</v>
      </c>
      <c r="F7303" s="104">
        <v>1256</v>
      </c>
      <c r="G7303" s="104">
        <v>1256</v>
      </c>
      <c r="H7303" s="105">
        <v>1711</v>
      </c>
      <c r="I7303" s="105">
        <v>1711</v>
      </c>
      <c r="J7303" s="106">
        <v>1985</v>
      </c>
      <c r="K7303" s="107">
        <v>1985</v>
      </c>
      <c r="L7303" s="105">
        <v>1262</v>
      </c>
      <c r="M7303" s="105">
        <v>1262</v>
      </c>
      <c r="N7303" s="106">
        <v>287</v>
      </c>
      <c r="O7303" s="107">
        <v>287</v>
      </c>
      <c r="P7303" s="105">
        <v>1525</v>
      </c>
      <c r="Q7303" s="105">
        <v>1525</v>
      </c>
      <c r="R7303" s="106">
        <v>485</v>
      </c>
      <c r="S7303" s="107">
        <v>485</v>
      </c>
      <c r="T7303" s="105">
        <v>246</v>
      </c>
      <c r="U7303" s="105">
        <v>246</v>
      </c>
      <c r="V7303" s="106">
        <v>1549</v>
      </c>
      <c r="W7303" s="107">
        <v>1549</v>
      </c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1712</v>
      </c>
      <c r="B7304" s="111" t="s">
        <v>1499</v>
      </c>
      <c r="C7304" s="112" t="s">
        <v>1500</v>
      </c>
      <c r="D7304" s="21">
        <f t="shared" si="228"/>
        <v>2004</v>
      </c>
      <c r="E7304" s="24">
        <f t="shared" si="229"/>
        <v>2004</v>
      </c>
      <c r="F7304" s="104"/>
      <c r="G7304" s="104"/>
      <c r="H7304" s="105"/>
      <c r="I7304" s="105"/>
      <c r="J7304" s="106"/>
      <c r="K7304" s="107"/>
      <c r="L7304" s="105"/>
      <c r="M7304" s="105"/>
      <c r="N7304" s="106">
        <v>2004</v>
      </c>
      <c r="O7304" s="107">
        <v>2004</v>
      </c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1712</v>
      </c>
      <c r="B7305" s="111" t="s">
        <v>1501</v>
      </c>
      <c r="C7305" s="112" t="s">
        <v>1502</v>
      </c>
      <c r="D7305" s="21">
        <f t="shared" si="228"/>
        <v>0</v>
      </c>
      <c r="E7305" s="24">
        <f t="shared" si="229"/>
        <v>0</v>
      </c>
      <c r="F7305" s="104">
        <v>0</v>
      </c>
      <c r="G7305" s="104">
        <v>0</v>
      </c>
      <c r="H7305" s="113">
        <v>0</v>
      </c>
      <c r="I7305" s="113">
        <v>0</v>
      </c>
      <c r="J7305" s="106">
        <v>0</v>
      </c>
      <c r="K7305" s="107">
        <v>0</v>
      </c>
      <c r="L7305" s="113">
        <v>0</v>
      </c>
      <c r="M7305" s="113">
        <v>0</v>
      </c>
      <c r="N7305" s="31">
        <v>0</v>
      </c>
      <c r="O7305" s="32">
        <v>0</v>
      </c>
      <c r="P7305" s="105">
        <v>0</v>
      </c>
      <c r="Q7305" s="105">
        <v>0</v>
      </c>
      <c r="R7305" s="31">
        <v>0</v>
      </c>
      <c r="S7305" s="32">
        <v>0</v>
      </c>
      <c r="T7305" s="113">
        <v>0</v>
      </c>
      <c r="U7305" s="113">
        <v>0</v>
      </c>
      <c r="V7305" s="31">
        <v>0</v>
      </c>
      <c r="W7305" s="32">
        <v>0</v>
      </c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1712</v>
      </c>
      <c r="B7306" s="111" t="s">
        <v>1503</v>
      </c>
      <c r="C7306" s="112" t="s">
        <v>1504</v>
      </c>
      <c r="D7306" s="21">
        <f t="shared" si="228"/>
        <v>0</v>
      </c>
      <c r="E7306" s="24">
        <f t="shared" si="229"/>
        <v>0</v>
      </c>
      <c r="F7306" s="104">
        <v>0</v>
      </c>
      <c r="G7306" s="104">
        <v>0</v>
      </c>
      <c r="H7306" s="105">
        <v>0</v>
      </c>
      <c r="I7306" s="105">
        <v>0</v>
      </c>
      <c r="J7306" s="31">
        <v>0</v>
      </c>
      <c r="K7306" s="32">
        <v>0</v>
      </c>
      <c r="L7306" s="105">
        <v>0</v>
      </c>
      <c r="M7306" s="105">
        <v>0</v>
      </c>
      <c r="N7306" s="106">
        <v>0</v>
      </c>
      <c r="O7306" s="107">
        <v>0</v>
      </c>
      <c r="P7306" s="113">
        <v>0</v>
      </c>
      <c r="Q7306" s="113">
        <v>0</v>
      </c>
      <c r="R7306" s="106">
        <v>0</v>
      </c>
      <c r="S7306" s="107">
        <v>0</v>
      </c>
      <c r="T7306" s="105">
        <v>0</v>
      </c>
      <c r="U7306" s="105">
        <v>0</v>
      </c>
      <c r="V7306" s="106">
        <v>0</v>
      </c>
      <c r="W7306" s="107">
        <v>0</v>
      </c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1712</v>
      </c>
      <c r="B7307" s="111" t="s">
        <v>1505</v>
      </c>
      <c r="C7307" s="112" t="s">
        <v>1662</v>
      </c>
      <c r="D7307" s="21">
        <f t="shared" si="228"/>
        <v>0</v>
      </c>
      <c r="E7307" s="24">
        <f t="shared" si="229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1712</v>
      </c>
      <c r="B7308" s="111" t="s">
        <v>1506</v>
      </c>
      <c r="C7308" s="112" t="s">
        <v>1507</v>
      </c>
      <c r="D7308" s="21">
        <f t="shared" si="228"/>
        <v>0</v>
      </c>
      <c r="E7308" s="24">
        <f t="shared" si="229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1712</v>
      </c>
      <c r="B7309" s="111" t="s">
        <v>1508</v>
      </c>
      <c r="C7309" s="112" t="s">
        <v>1509</v>
      </c>
      <c r="D7309" s="21">
        <f t="shared" si="228"/>
        <v>641</v>
      </c>
      <c r="E7309" s="24">
        <f t="shared" si="229"/>
        <v>641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>
        <v>641</v>
      </c>
      <c r="S7309" s="107">
        <v>641</v>
      </c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1712</v>
      </c>
      <c r="B7310" s="111" t="s">
        <v>1510</v>
      </c>
      <c r="C7310" s="112" t="s">
        <v>1511</v>
      </c>
      <c r="D7310" s="21">
        <f t="shared" si="228"/>
        <v>0</v>
      </c>
      <c r="E7310" s="24">
        <f t="shared" si="229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1712</v>
      </c>
      <c r="B7311" s="111" t="s">
        <v>1512</v>
      </c>
      <c r="C7311" s="112" t="s">
        <v>1513</v>
      </c>
      <c r="D7311" s="21">
        <f t="shared" si="228"/>
        <v>0</v>
      </c>
      <c r="E7311" s="24">
        <f t="shared" si="229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1712</v>
      </c>
      <c r="B7312" s="111" t="s">
        <v>1514</v>
      </c>
      <c r="C7312" s="112" t="s">
        <v>1515</v>
      </c>
      <c r="D7312" s="21">
        <f t="shared" si="228"/>
        <v>0</v>
      </c>
      <c r="E7312" s="24">
        <f t="shared" si="229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1712</v>
      </c>
      <c r="B7313" s="111" t="s">
        <v>1516</v>
      </c>
      <c r="C7313" s="112" t="s">
        <v>57</v>
      </c>
      <c r="D7313" s="21">
        <f t="shared" si="228"/>
        <v>0</v>
      </c>
      <c r="E7313" s="24">
        <f t="shared" si="229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1712</v>
      </c>
      <c r="B7314" s="111" t="s">
        <v>1517</v>
      </c>
      <c r="C7314" s="112" t="s">
        <v>1518</v>
      </c>
      <c r="D7314" s="21">
        <f t="shared" si="228"/>
        <v>0</v>
      </c>
      <c r="E7314" s="24">
        <f t="shared" si="229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1712</v>
      </c>
      <c r="B7315" s="111" t="s">
        <v>1519</v>
      </c>
      <c r="C7315" s="112" t="s">
        <v>60</v>
      </c>
      <c r="D7315" s="21">
        <f t="shared" si="228"/>
        <v>0</v>
      </c>
      <c r="E7315" s="24">
        <f t="shared" si="229"/>
        <v>0</v>
      </c>
      <c r="F7315" s="104"/>
      <c r="G7315" s="104"/>
      <c r="H7315" s="113"/>
      <c r="I7315" s="113"/>
      <c r="J7315" s="106"/>
      <c r="K7315" s="107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1712</v>
      </c>
      <c r="B7316" s="111" t="s">
        <v>1520</v>
      </c>
      <c r="C7316" s="112" t="s">
        <v>62</v>
      </c>
      <c r="D7316" s="21">
        <f t="shared" si="228"/>
        <v>24025</v>
      </c>
      <c r="E7316" s="24">
        <f t="shared" si="229"/>
        <v>3904</v>
      </c>
      <c r="F7316" s="104"/>
      <c r="G7316" s="104"/>
      <c r="H7316" s="105"/>
      <c r="I7316" s="105"/>
      <c r="J7316" s="31"/>
      <c r="K7316" s="32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1712</v>
      </c>
      <c r="B7317" s="111" t="s">
        <v>1521</v>
      </c>
      <c r="C7317" s="112" t="s">
        <v>1522</v>
      </c>
      <c r="D7317" s="21">
        <f t="shared" si="228"/>
        <v>273504.7</v>
      </c>
      <c r="E7317" s="24">
        <f t="shared" si="229"/>
        <v>218943.7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>
        <v>24025</v>
      </c>
      <c r="K7317" s="107">
        <v>3904</v>
      </c>
      <c r="L7317" s="105">
        <v>22746.5</v>
      </c>
      <c r="M7317" s="105">
        <v>11606.5</v>
      </c>
      <c r="N7317" s="106">
        <v>33050.199999999997</v>
      </c>
      <c r="O7317" s="107">
        <v>123002.2</v>
      </c>
      <c r="P7317" s="105">
        <v>37322.5</v>
      </c>
      <c r="Q7317" s="105">
        <v>31895.5</v>
      </c>
      <c r="R7317" s="106">
        <v>38793</v>
      </c>
      <c r="S7317" s="107">
        <v>809</v>
      </c>
      <c r="T7317" s="105">
        <v>39293</v>
      </c>
      <c r="U7317" s="105">
        <v>5710</v>
      </c>
      <c r="V7317" s="106">
        <v>47025.5</v>
      </c>
      <c r="W7317" s="107">
        <v>34507.5</v>
      </c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1712</v>
      </c>
      <c r="B7318" s="111" t="s">
        <v>1523</v>
      </c>
      <c r="C7318" s="112" t="s">
        <v>1524</v>
      </c>
      <c r="D7318" s="21">
        <f t="shared" si="228"/>
        <v>21609</v>
      </c>
      <c r="E7318" s="24">
        <f t="shared" si="229"/>
        <v>7194</v>
      </c>
      <c r="F7318" s="104">
        <v>3862</v>
      </c>
      <c r="G7318" s="104">
        <v>0</v>
      </c>
      <c r="H7318" s="105">
        <v>0</v>
      </c>
      <c r="I7318" s="105">
        <v>0</v>
      </c>
      <c r="J7318" s="106">
        <v>1203</v>
      </c>
      <c r="K7318" s="107">
        <v>0</v>
      </c>
      <c r="L7318" s="105">
        <v>1799</v>
      </c>
      <c r="M7318" s="105">
        <v>4477</v>
      </c>
      <c r="N7318" s="106">
        <v>100</v>
      </c>
      <c r="O7318" s="107">
        <v>0</v>
      </c>
      <c r="P7318" s="105">
        <v>3469</v>
      </c>
      <c r="Q7318" s="105">
        <v>0</v>
      </c>
      <c r="R7318" s="106">
        <v>2117</v>
      </c>
      <c r="S7318" s="107">
        <v>0</v>
      </c>
      <c r="T7318" s="105">
        <v>3000</v>
      </c>
      <c r="U7318" s="105">
        <v>2117</v>
      </c>
      <c r="V7318" s="106">
        <v>7262</v>
      </c>
      <c r="W7318" s="107">
        <v>600</v>
      </c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1712</v>
      </c>
      <c r="B7319" s="111" t="s">
        <v>1525</v>
      </c>
      <c r="C7319" s="112" t="s">
        <v>1526</v>
      </c>
      <c r="D7319" s="21">
        <f t="shared" si="228"/>
        <v>0</v>
      </c>
      <c r="E7319" s="24">
        <f t="shared" si="229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1712</v>
      </c>
      <c r="B7320" s="111" t="s">
        <v>1527</v>
      </c>
      <c r="C7320" s="112" t="s">
        <v>1528</v>
      </c>
      <c r="D7320" s="21">
        <f t="shared" si="228"/>
        <v>0</v>
      </c>
      <c r="E7320" s="24">
        <f t="shared" si="229"/>
        <v>0</v>
      </c>
      <c r="F7320" s="104"/>
      <c r="G7320" s="104"/>
      <c r="H7320" s="113"/>
      <c r="I7320" s="113"/>
      <c r="J7320" s="106"/>
      <c r="K7320" s="107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1712</v>
      </c>
      <c r="B7321" s="111" t="s">
        <v>1529</v>
      </c>
      <c r="C7321" s="112" t="s">
        <v>1530</v>
      </c>
      <c r="D7321" s="21">
        <f t="shared" si="228"/>
        <v>0</v>
      </c>
      <c r="E7321" s="24">
        <f t="shared" si="229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1712</v>
      </c>
      <c r="B7322" s="111" t="s">
        <v>1531</v>
      </c>
      <c r="C7322" s="112" t="s">
        <v>1532</v>
      </c>
      <c r="D7322" s="21">
        <f t="shared" si="228"/>
        <v>0</v>
      </c>
      <c r="E7322" s="24">
        <f t="shared" si="229"/>
        <v>0</v>
      </c>
      <c r="F7322" s="104"/>
      <c r="G7322" s="104"/>
      <c r="H7322" s="105"/>
      <c r="I7322" s="105"/>
      <c r="J7322" s="31"/>
      <c r="K7322" s="32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1712</v>
      </c>
      <c r="B7323" s="111" t="s">
        <v>1533</v>
      </c>
      <c r="C7323" s="112" t="s">
        <v>69</v>
      </c>
      <c r="D7323" s="21">
        <f t="shared" si="228"/>
        <v>0</v>
      </c>
      <c r="E7323" s="24">
        <f t="shared" si="229"/>
        <v>0</v>
      </c>
      <c r="F7323" s="104"/>
      <c r="G7323" s="104"/>
      <c r="H7323" s="113"/>
      <c r="I7323" s="113"/>
      <c r="J7323" s="106"/>
      <c r="K7323" s="107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1712</v>
      </c>
      <c r="B7324" s="111" t="s">
        <v>1534</v>
      </c>
      <c r="C7324" s="112" t="s">
        <v>1535</v>
      </c>
      <c r="D7324" s="21">
        <f t="shared" si="228"/>
        <v>0</v>
      </c>
      <c r="E7324" s="24">
        <f t="shared" si="229"/>
        <v>0</v>
      </c>
      <c r="F7324" s="104"/>
      <c r="G7324" s="104"/>
      <c r="H7324" s="105"/>
      <c r="I7324" s="105"/>
      <c r="J7324" s="31"/>
      <c r="K7324" s="32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1712</v>
      </c>
      <c r="B7325" s="111" t="s">
        <v>1536</v>
      </c>
      <c r="C7325" s="112" t="s">
        <v>1537</v>
      </c>
      <c r="D7325" s="21">
        <f t="shared" si="228"/>
        <v>14649</v>
      </c>
      <c r="E7325" s="24">
        <f t="shared" si="229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1712</v>
      </c>
      <c r="B7326" s="111" t="s">
        <v>1538</v>
      </c>
      <c r="C7326" s="112" t="s">
        <v>1539</v>
      </c>
      <c r="D7326" s="21">
        <f t="shared" si="228"/>
        <v>189642</v>
      </c>
      <c r="E7326" s="24">
        <f t="shared" si="229"/>
        <v>89067</v>
      </c>
      <c r="F7326" s="104">
        <v>6884</v>
      </c>
      <c r="G7326" s="104">
        <v>1999</v>
      </c>
      <c r="H7326" s="113">
        <v>31057</v>
      </c>
      <c r="I7326" s="113">
        <v>23139</v>
      </c>
      <c r="J7326" s="106">
        <v>14649</v>
      </c>
      <c r="K7326" s="107">
        <v>0</v>
      </c>
      <c r="L7326" s="113">
        <v>11227</v>
      </c>
      <c r="M7326" s="113">
        <v>34475</v>
      </c>
      <c r="N7326" s="31">
        <v>23945</v>
      </c>
      <c r="O7326" s="32">
        <v>25939</v>
      </c>
      <c r="P7326" s="105">
        <v>34635</v>
      </c>
      <c r="Q7326" s="105">
        <v>0</v>
      </c>
      <c r="R7326" s="31">
        <v>3804</v>
      </c>
      <c r="S7326" s="32">
        <v>0</v>
      </c>
      <c r="T7326" s="113">
        <v>17324</v>
      </c>
      <c r="U7326" s="113">
        <v>0</v>
      </c>
      <c r="V7326" s="31">
        <v>20947</v>
      </c>
      <c r="W7326" s="32">
        <v>3515</v>
      </c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1712</v>
      </c>
      <c r="B7327" s="111" t="s">
        <v>1540</v>
      </c>
      <c r="C7327" s="112" t="s">
        <v>1541</v>
      </c>
      <c r="D7327" s="21">
        <f t="shared" si="228"/>
        <v>146385</v>
      </c>
      <c r="E7327" s="24">
        <f t="shared" si="229"/>
        <v>123520</v>
      </c>
      <c r="F7327" s="104">
        <v>25762</v>
      </c>
      <c r="G7327" s="104">
        <v>0</v>
      </c>
      <c r="H7327" s="105">
        <v>18383</v>
      </c>
      <c r="I7327" s="105">
        <v>52835</v>
      </c>
      <c r="J7327" s="31">
        <v>39819</v>
      </c>
      <c r="K7327" s="32">
        <v>0</v>
      </c>
      <c r="L7327" s="105">
        <v>4647</v>
      </c>
      <c r="M7327" s="105">
        <v>22601</v>
      </c>
      <c r="N7327" s="106">
        <v>6343</v>
      </c>
      <c r="O7327" s="107">
        <v>40204</v>
      </c>
      <c r="P7327" s="113">
        <v>5420</v>
      </c>
      <c r="Q7327" s="113">
        <v>0</v>
      </c>
      <c r="R7327" s="106">
        <v>9656</v>
      </c>
      <c r="S7327" s="107">
        <v>7880</v>
      </c>
      <c r="T7327" s="105">
        <v>3306</v>
      </c>
      <c r="U7327" s="105">
        <v>0</v>
      </c>
      <c r="V7327" s="106">
        <v>10722</v>
      </c>
      <c r="W7327" s="107">
        <v>0</v>
      </c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1712</v>
      </c>
      <c r="B7328" s="111" t="s">
        <v>1542</v>
      </c>
      <c r="C7328" s="112" t="s">
        <v>1543</v>
      </c>
      <c r="D7328" s="21">
        <f t="shared" si="228"/>
        <v>446873</v>
      </c>
      <c r="E7328" s="24">
        <f t="shared" si="229"/>
        <v>376730</v>
      </c>
      <c r="F7328" s="104">
        <v>41450</v>
      </c>
      <c r="G7328" s="104">
        <v>0</v>
      </c>
      <c r="H7328" s="113">
        <v>53191</v>
      </c>
      <c r="I7328" s="113">
        <v>0</v>
      </c>
      <c r="J7328" s="106">
        <v>62146</v>
      </c>
      <c r="K7328" s="107">
        <v>0</v>
      </c>
      <c r="L7328" s="113">
        <v>59285</v>
      </c>
      <c r="M7328" s="113">
        <v>146794</v>
      </c>
      <c r="N7328" s="31">
        <v>52310</v>
      </c>
      <c r="O7328" s="32">
        <v>95892</v>
      </c>
      <c r="P7328" s="105">
        <v>70304</v>
      </c>
      <c r="Q7328" s="105">
        <v>34609</v>
      </c>
      <c r="R7328" s="31">
        <v>55239</v>
      </c>
      <c r="S7328" s="32">
        <v>0</v>
      </c>
      <c r="T7328" s="113">
        <v>70674</v>
      </c>
      <c r="U7328" s="113">
        <v>99235</v>
      </c>
      <c r="V7328" s="31">
        <v>33840</v>
      </c>
      <c r="W7328" s="32">
        <v>200</v>
      </c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1712</v>
      </c>
      <c r="B7329" s="111" t="s">
        <v>1544</v>
      </c>
      <c r="C7329" s="112" t="s">
        <v>1545</v>
      </c>
      <c r="D7329" s="21">
        <f t="shared" si="228"/>
        <v>215007</v>
      </c>
      <c r="E7329" s="24">
        <f t="shared" si="229"/>
        <v>151766</v>
      </c>
      <c r="F7329" s="104">
        <v>45359</v>
      </c>
      <c r="G7329" s="104">
        <v>0</v>
      </c>
      <c r="H7329" s="113">
        <v>7003</v>
      </c>
      <c r="I7329" s="113">
        <v>0</v>
      </c>
      <c r="J7329" s="31">
        <v>10580</v>
      </c>
      <c r="K7329" s="32">
        <v>0</v>
      </c>
      <c r="L7329" s="113">
        <v>44005</v>
      </c>
      <c r="M7329" s="113">
        <v>52362</v>
      </c>
      <c r="N7329" s="31">
        <v>12755</v>
      </c>
      <c r="O7329" s="32">
        <v>16530.080000000002</v>
      </c>
      <c r="P7329" s="113">
        <v>41723</v>
      </c>
      <c r="Q7329" s="113">
        <v>42500.43</v>
      </c>
      <c r="R7329" s="31">
        <v>14720</v>
      </c>
      <c r="S7329" s="32">
        <v>0</v>
      </c>
      <c r="T7329" s="113">
        <v>12389</v>
      </c>
      <c r="U7329" s="113">
        <v>39309.49</v>
      </c>
      <c r="V7329" s="31">
        <v>33365</v>
      </c>
      <c r="W7329" s="32">
        <v>0</v>
      </c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1712</v>
      </c>
      <c r="B7330" s="111" t="s">
        <v>1546</v>
      </c>
      <c r="C7330" s="112" t="s">
        <v>1547</v>
      </c>
      <c r="D7330" s="21">
        <f t="shared" si="228"/>
        <v>8181</v>
      </c>
      <c r="E7330" s="24">
        <f t="shared" si="229"/>
        <v>9245</v>
      </c>
      <c r="F7330" s="104">
        <v>1322</v>
      </c>
      <c r="G7330" s="104">
        <v>0</v>
      </c>
      <c r="H7330" s="113">
        <v>807</v>
      </c>
      <c r="I7330" s="113">
        <v>57</v>
      </c>
      <c r="J7330" s="31">
        <v>3688</v>
      </c>
      <c r="K7330" s="32">
        <v>1064</v>
      </c>
      <c r="L7330" s="113">
        <v>2483</v>
      </c>
      <c r="M7330" s="113">
        <v>2815</v>
      </c>
      <c r="N7330" s="31">
        <v>1994</v>
      </c>
      <c r="O7330" s="32">
        <v>0</v>
      </c>
      <c r="P7330" s="113">
        <v>691</v>
      </c>
      <c r="Q7330" s="113">
        <v>3688</v>
      </c>
      <c r="R7330" s="31">
        <v>659</v>
      </c>
      <c r="S7330" s="32">
        <v>1994</v>
      </c>
      <c r="T7330" s="113">
        <v>225</v>
      </c>
      <c r="U7330" s="113">
        <v>691</v>
      </c>
      <c r="V7330" s="31">
        <v>0</v>
      </c>
      <c r="W7330" s="32">
        <v>0</v>
      </c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1712</v>
      </c>
      <c r="B7331" s="111" t="s">
        <v>1548</v>
      </c>
      <c r="C7331" s="112" t="s">
        <v>1549</v>
      </c>
      <c r="D7331" s="21">
        <f t="shared" si="228"/>
        <v>6471</v>
      </c>
      <c r="E7331" s="24">
        <f t="shared" si="229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>
        <v>0</v>
      </c>
      <c r="K7331" s="32">
        <v>0</v>
      </c>
      <c r="L7331" s="113">
        <v>6471</v>
      </c>
      <c r="M7331" s="113">
        <v>0</v>
      </c>
      <c r="N7331" s="31">
        <v>0</v>
      </c>
      <c r="O7331" s="32">
        <v>0</v>
      </c>
      <c r="P7331" s="113">
        <v>0</v>
      </c>
      <c r="Q7331" s="113">
        <v>0</v>
      </c>
      <c r="R7331" s="31">
        <v>0</v>
      </c>
      <c r="S7331" s="32">
        <v>0</v>
      </c>
      <c r="T7331" s="113">
        <v>0</v>
      </c>
      <c r="U7331" s="113">
        <v>0</v>
      </c>
      <c r="V7331" s="31">
        <v>0</v>
      </c>
      <c r="W7331" s="32">
        <v>0</v>
      </c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1712</v>
      </c>
      <c r="B7332" s="111" t="s">
        <v>41</v>
      </c>
      <c r="C7332" s="112" t="s">
        <v>1550</v>
      </c>
      <c r="D7332" s="21">
        <f t="shared" si="228"/>
        <v>0</v>
      </c>
      <c r="E7332" s="24">
        <f t="shared" si="229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1712</v>
      </c>
      <c r="B7333" s="111" t="s">
        <v>42</v>
      </c>
      <c r="C7333" s="112" t="s">
        <v>1551</v>
      </c>
      <c r="D7333" s="21">
        <f t="shared" si="228"/>
        <v>0</v>
      </c>
      <c r="E7333" s="24">
        <f t="shared" si="229"/>
        <v>336777.94</v>
      </c>
      <c r="F7333" s="104">
        <v>0</v>
      </c>
      <c r="G7333" s="104">
        <v>88738.65</v>
      </c>
      <c r="H7333" s="113">
        <v>0</v>
      </c>
      <c r="I7333" s="113">
        <v>0</v>
      </c>
      <c r="J7333" s="31">
        <v>0</v>
      </c>
      <c r="K7333" s="32">
        <v>0</v>
      </c>
      <c r="L7333" s="113">
        <v>0</v>
      </c>
      <c r="M7333" s="113">
        <v>0</v>
      </c>
      <c r="N7333" s="31">
        <v>0</v>
      </c>
      <c r="O7333" s="32">
        <v>0</v>
      </c>
      <c r="P7333" s="113">
        <v>0</v>
      </c>
      <c r="Q7333" s="113">
        <v>248039.29</v>
      </c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1712</v>
      </c>
      <c r="B7334" s="111" t="s">
        <v>43</v>
      </c>
      <c r="C7334" s="112" t="s">
        <v>44</v>
      </c>
      <c r="D7334" s="21">
        <f t="shared" si="228"/>
        <v>0</v>
      </c>
      <c r="E7334" s="24">
        <f t="shared" si="22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1712</v>
      </c>
      <c r="B7335" s="111" t="s">
        <v>45</v>
      </c>
      <c r="C7335" s="112" t="s">
        <v>1552</v>
      </c>
      <c r="D7335" s="21">
        <f t="shared" si="228"/>
        <v>6535.66</v>
      </c>
      <c r="E7335" s="24">
        <f t="shared" si="229"/>
        <v>48384.49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1712</v>
      </c>
      <c r="B7336" s="111" t="s">
        <v>46</v>
      </c>
      <c r="C7336" s="112" t="s">
        <v>1553</v>
      </c>
      <c r="D7336" s="21">
        <f t="shared" si="228"/>
        <v>149814.68</v>
      </c>
      <c r="E7336" s="24">
        <f t="shared" si="229"/>
        <v>126011.35</v>
      </c>
      <c r="F7336" s="104">
        <v>0</v>
      </c>
      <c r="G7336" s="104">
        <v>0</v>
      </c>
      <c r="H7336" s="113">
        <v>0</v>
      </c>
      <c r="I7336" s="113">
        <v>0</v>
      </c>
      <c r="J7336" s="31">
        <v>6535.66</v>
      </c>
      <c r="K7336" s="32">
        <v>48384.49</v>
      </c>
      <c r="L7336" s="113">
        <v>17971.57</v>
      </c>
      <c r="M7336" s="113">
        <v>17971.57</v>
      </c>
      <c r="N7336" s="31">
        <v>54040.66</v>
      </c>
      <c r="O7336" s="32">
        <v>51675.74</v>
      </c>
      <c r="P7336" s="113">
        <v>24983.78</v>
      </c>
      <c r="Q7336" s="113">
        <v>2364.92</v>
      </c>
      <c r="R7336" s="31">
        <v>0</v>
      </c>
      <c r="S7336" s="32">
        <v>0</v>
      </c>
      <c r="T7336" s="113">
        <v>5593.9</v>
      </c>
      <c r="U7336" s="113">
        <v>6774.35</v>
      </c>
      <c r="V7336" s="31">
        <v>47224.77</v>
      </c>
      <c r="W7336" s="32">
        <v>47224.77</v>
      </c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1712</v>
      </c>
      <c r="B7337" s="111" t="s">
        <v>47</v>
      </c>
      <c r="C7337" s="112" t="s">
        <v>1554</v>
      </c>
      <c r="D7337" s="21">
        <f t="shared" si="228"/>
        <v>376011.04</v>
      </c>
      <c r="E7337" s="24">
        <f t="shared" si="229"/>
        <v>4266643.08</v>
      </c>
      <c r="F7337" s="104">
        <v>0</v>
      </c>
      <c r="G7337" s="104">
        <v>0</v>
      </c>
      <c r="H7337" s="113">
        <v>0</v>
      </c>
      <c r="I7337" s="113">
        <v>0</v>
      </c>
      <c r="J7337" s="31">
        <v>0</v>
      </c>
      <c r="K7337" s="32">
        <v>0</v>
      </c>
      <c r="L7337" s="113">
        <v>0</v>
      </c>
      <c r="M7337" s="113">
        <v>0</v>
      </c>
      <c r="N7337" s="31">
        <v>0</v>
      </c>
      <c r="O7337" s="32">
        <v>0</v>
      </c>
      <c r="P7337" s="113">
        <v>0</v>
      </c>
      <c r="Q7337" s="113">
        <v>3509058</v>
      </c>
      <c r="R7337" s="31">
        <v>0</v>
      </c>
      <c r="S7337" s="32">
        <v>381574.04</v>
      </c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1712</v>
      </c>
      <c r="B7338" s="111" t="s">
        <v>48</v>
      </c>
      <c r="C7338" s="112" t="s">
        <v>1555</v>
      </c>
      <c r="D7338" s="21">
        <f t="shared" si="228"/>
        <v>4192123.73</v>
      </c>
      <c r="E7338" s="24">
        <f t="shared" si="229"/>
        <v>3944856.41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>
        <v>376011.04</v>
      </c>
      <c r="K7338" s="32">
        <v>376011.04</v>
      </c>
      <c r="L7338" s="113">
        <v>640094.75</v>
      </c>
      <c r="M7338" s="113">
        <v>549882.94999999995</v>
      </c>
      <c r="N7338" s="31">
        <v>823662.81</v>
      </c>
      <c r="O7338" s="32">
        <v>823662.81</v>
      </c>
      <c r="P7338" s="113">
        <v>574316.96</v>
      </c>
      <c r="Q7338" s="113">
        <v>574316.96</v>
      </c>
      <c r="R7338" s="31">
        <v>423130.74</v>
      </c>
      <c r="S7338" s="32">
        <v>423130.74</v>
      </c>
      <c r="T7338" s="113">
        <v>423130.74</v>
      </c>
      <c r="U7338" s="113">
        <v>423130.74</v>
      </c>
      <c r="V7338" s="31">
        <v>749468.31</v>
      </c>
      <c r="W7338" s="32">
        <v>592412.79</v>
      </c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1712</v>
      </c>
      <c r="B7339" s="111" t="s">
        <v>49</v>
      </c>
      <c r="C7339" s="112" t="s">
        <v>1556</v>
      </c>
      <c r="D7339" s="21">
        <f t="shared" si="228"/>
        <v>0</v>
      </c>
      <c r="E7339" s="24">
        <f t="shared" si="22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1712</v>
      </c>
      <c r="B7340" s="111" t="s">
        <v>50</v>
      </c>
      <c r="C7340" s="112" t="s">
        <v>1557</v>
      </c>
      <c r="D7340" s="21">
        <f t="shared" si="228"/>
        <v>0</v>
      </c>
      <c r="E7340" s="24">
        <f t="shared" si="22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1712</v>
      </c>
      <c r="B7341" s="111" t="s">
        <v>1558</v>
      </c>
      <c r="C7341" s="112" t="s">
        <v>1559</v>
      </c>
      <c r="D7341" s="21">
        <f t="shared" si="228"/>
        <v>599321.75</v>
      </c>
      <c r="E7341" s="24">
        <f t="shared" si="229"/>
        <v>618436.69999999995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1712</v>
      </c>
      <c r="B7342" s="111" t="s">
        <v>51</v>
      </c>
      <c r="C7342" s="112" t="s">
        <v>1560</v>
      </c>
      <c r="D7342" s="21">
        <f t="shared" si="228"/>
        <v>4214382.1900000004</v>
      </c>
      <c r="E7342" s="24">
        <f t="shared" si="229"/>
        <v>3690548.32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>
        <v>599321.75</v>
      </c>
      <c r="K7342" s="32">
        <v>618436.69999999995</v>
      </c>
      <c r="L7342" s="113">
        <v>618436.69999999995</v>
      </c>
      <c r="M7342" s="113">
        <v>629019.69999999995</v>
      </c>
      <c r="N7342" s="31">
        <v>629019.69999999995</v>
      </c>
      <c r="O7342" s="32">
        <v>543565.30000000005</v>
      </c>
      <c r="P7342" s="113">
        <v>543565.30000000005</v>
      </c>
      <c r="Q7342" s="113">
        <v>548720.94999999995</v>
      </c>
      <c r="R7342" s="31">
        <v>548720.94999999995</v>
      </c>
      <c r="S7342" s="32">
        <v>584805.75</v>
      </c>
      <c r="T7342" s="113">
        <v>584805.75</v>
      </c>
      <c r="U7342" s="113">
        <v>51933.440000000002</v>
      </c>
      <c r="V7342" s="31">
        <v>51933.440000000002</v>
      </c>
      <c r="W7342" s="32">
        <v>52934.879999999997</v>
      </c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1712</v>
      </c>
      <c r="B7343" s="111" t="s">
        <v>52</v>
      </c>
      <c r="C7343" s="112" t="s">
        <v>1561</v>
      </c>
      <c r="D7343" s="21">
        <f t="shared" si="228"/>
        <v>772724.57</v>
      </c>
      <c r="E7343" s="24">
        <f t="shared" si="229"/>
        <v>676449.95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>
        <v>108912.75</v>
      </c>
      <c r="K7343" s="32">
        <v>110055.6</v>
      </c>
      <c r="L7343" s="113">
        <v>110055.6</v>
      </c>
      <c r="M7343" s="113">
        <v>107511.5</v>
      </c>
      <c r="N7343" s="31">
        <v>107511.5</v>
      </c>
      <c r="O7343" s="32">
        <v>107606.5</v>
      </c>
      <c r="P7343" s="113">
        <v>107606.5</v>
      </c>
      <c r="Q7343" s="113">
        <v>110902.05</v>
      </c>
      <c r="R7343" s="31">
        <v>110902.05</v>
      </c>
      <c r="S7343" s="32">
        <v>112913.2</v>
      </c>
      <c r="T7343" s="113">
        <v>112913.2</v>
      </c>
      <c r="U7343" s="113">
        <v>9579.1200000000008</v>
      </c>
      <c r="V7343" s="31">
        <v>9579.1200000000008</v>
      </c>
      <c r="W7343" s="32">
        <v>10112.08</v>
      </c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1712</v>
      </c>
      <c r="B7344" s="111" t="s">
        <v>1697</v>
      </c>
      <c r="C7344" s="112" t="s">
        <v>1562</v>
      </c>
      <c r="D7344" s="21">
        <f t="shared" si="228"/>
        <v>325.44</v>
      </c>
      <c r="E7344" s="24">
        <f t="shared" si="229"/>
        <v>1037.46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>
        <v>0</v>
      </c>
      <c r="U7344" s="113">
        <v>325.44</v>
      </c>
      <c r="V7344" s="31">
        <v>325.44</v>
      </c>
      <c r="W7344" s="32">
        <v>712.02</v>
      </c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1712</v>
      </c>
      <c r="B7345" s="111" t="s">
        <v>1698</v>
      </c>
      <c r="C7345" s="112" t="s">
        <v>1663</v>
      </c>
      <c r="D7345" s="21">
        <f t="shared" si="228"/>
        <v>0</v>
      </c>
      <c r="E7345" s="24">
        <f t="shared" si="22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1712</v>
      </c>
      <c r="B7346" s="111" t="s">
        <v>53</v>
      </c>
      <c r="C7346" s="112" t="s">
        <v>1563</v>
      </c>
      <c r="D7346" s="21">
        <f t="shared" si="228"/>
        <v>0</v>
      </c>
      <c r="E7346" s="24">
        <f t="shared" si="22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1712</v>
      </c>
      <c r="B7347" s="111" t="s">
        <v>54</v>
      </c>
      <c r="C7347" s="112" t="s">
        <v>55</v>
      </c>
      <c r="D7347" s="21">
        <f t="shared" si="228"/>
        <v>0</v>
      </c>
      <c r="E7347" s="24">
        <f t="shared" si="22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1712</v>
      </c>
      <c r="B7348" s="111" t="s">
        <v>63</v>
      </c>
      <c r="C7348" s="112" t="s">
        <v>64</v>
      </c>
      <c r="D7348" s="21">
        <f t="shared" si="228"/>
        <v>0</v>
      </c>
      <c r="E7348" s="24">
        <f t="shared" si="22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1712</v>
      </c>
      <c r="B7349" s="111" t="s">
        <v>65</v>
      </c>
      <c r="C7349" s="112" t="s">
        <v>66</v>
      </c>
      <c r="D7349" s="21">
        <f t="shared" si="228"/>
        <v>0</v>
      </c>
      <c r="E7349" s="24">
        <f t="shared" si="22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1712</v>
      </c>
      <c r="B7350" s="111" t="s">
        <v>72</v>
      </c>
      <c r="C7350" s="112" t="s">
        <v>73</v>
      </c>
      <c r="D7350" s="21">
        <f t="shared" si="228"/>
        <v>0</v>
      </c>
      <c r="E7350" s="24">
        <f t="shared" si="22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1712</v>
      </c>
      <c r="B7351" s="111" t="s">
        <v>74</v>
      </c>
      <c r="C7351" s="112" t="s">
        <v>75</v>
      </c>
      <c r="D7351" s="21">
        <f t="shared" si="228"/>
        <v>0</v>
      </c>
      <c r="E7351" s="24">
        <f t="shared" si="22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1712</v>
      </c>
      <c r="B7352" s="111" t="s">
        <v>76</v>
      </c>
      <c r="C7352" s="112" t="s">
        <v>77</v>
      </c>
      <c r="D7352" s="21">
        <f t="shared" si="228"/>
        <v>0</v>
      </c>
      <c r="E7352" s="24">
        <f t="shared" si="229"/>
        <v>0</v>
      </c>
      <c r="F7352" s="104"/>
      <c r="G7352" s="104"/>
      <c r="H7352" s="105"/>
      <c r="I7352" s="105"/>
      <c r="J7352" s="31"/>
      <c r="K7352" s="32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1712</v>
      </c>
      <c r="B7353" s="111" t="s">
        <v>78</v>
      </c>
      <c r="C7353" s="112" t="s">
        <v>79</v>
      </c>
      <c r="D7353" s="21">
        <f t="shared" si="228"/>
        <v>0</v>
      </c>
      <c r="E7353" s="24">
        <f t="shared" si="22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1712</v>
      </c>
      <c r="B7354" s="111" t="s">
        <v>80</v>
      </c>
      <c r="C7354" s="112" t="s">
        <v>81</v>
      </c>
      <c r="D7354" s="21">
        <f t="shared" si="228"/>
        <v>716466.81</v>
      </c>
      <c r="E7354" s="24">
        <f t="shared" si="229"/>
        <v>428980.12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1712</v>
      </c>
      <c r="B7355" s="111" t="s">
        <v>82</v>
      </c>
      <c r="C7355" s="112" t="s">
        <v>83</v>
      </c>
      <c r="D7355" s="21">
        <f t="shared" si="228"/>
        <v>4317165.17</v>
      </c>
      <c r="E7355" s="24">
        <f t="shared" si="229"/>
        <v>4027118.41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>
        <v>716466.81</v>
      </c>
      <c r="K7355" s="107">
        <v>428980.12</v>
      </c>
      <c r="L7355" s="105">
        <v>849786.12</v>
      </c>
      <c r="M7355" s="105">
        <v>545464.55000000005</v>
      </c>
      <c r="N7355" s="106">
        <v>228079.2</v>
      </c>
      <c r="O7355" s="107">
        <v>497756.03</v>
      </c>
      <c r="P7355" s="105">
        <v>256846.02</v>
      </c>
      <c r="Q7355" s="105">
        <v>376150.22</v>
      </c>
      <c r="R7355" s="106">
        <v>875491.17</v>
      </c>
      <c r="S7355" s="107">
        <v>733530.58</v>
      </c>
      <c r="T7355" s="105">
        <v>369080.5</v>
      </c>
      <c r="U7355" s="105">
        <v>469024.6</v>
      </c>
      <c r="V7355" s="106">
        <v>457877.05</v>
      </c>
      <c r="W7355" s="107">
        <v>474945.85</v>
      </c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1712</v>
      </c>
      <c r="B7356" s="111" t="s">
        <v>84</v>
      </c>
      <c r="C7356" s="112" t="s">
        <v>85</v>
      </c>
      <c r="D7356" s="21">
        <f t="shared" si="228"/>
        <v>316355.5</v>
      </c>
      <c r="E7356" s="24">
        <f t="shared" si="229"/>
        <v>228086.19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1712</v>
      </c>
      <c r="B7357" s="111" t="s">
        <v>86</v>
      </c>
      <c r="C7357" s="112" t="s">
        <v>87</v>
      </c>
      <c r="D7357" s="21">
        <f t="shared" si="228"/>
        <v>2303899.2999999998</v>
      </c>
      <c r="E7357" s="24">
        <f t="shared" si="229"/>
        <v>2274763.3200000003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>
        <v>316355.5</v>
      </c>
      <c r="K7357" s="107">
        <v>228086.19</v>
      </c>
      <c r="L7357" s="105">
        <v>240560</v>
      </c>
      <c r="M7357" s="105">
        <v>269553.48</v>
      </c>
      <c r="N7357" s="106">
        <v>115603</v>
      </c>
      <c r="O7357" s="107">
        <v>112292.82</v>
      </c>
      <c r="P7357" s="105">
        <v>329781</v>
      </c>
      <c r="Q7357" s="105">
        <v>248643.05</v>
      </c>
      <c r="R7357" s="106">
        <v>321047</v>
      </c>
      <c r="S7357" s="107">
        <v>417083.74</v>
      </c>
      <c r="T7357" s="105">
        <v>177370</v>
      </c>
      <c r="U7357" s="105">
        <v>319785.25</v>
      </c>
      <c r="V7357" s="106">
        <v>353664.3</v>
      </c>
      <c r="W7357" s="107">
        <v>183006.26</v>
      </c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1712</v>
      </c>
      <c r="B7358" s="111" t="s">
        <v>88</v>
      </c>
      <c r="C7358" s="112" t="s">
        <v>89</v>
      </c>
      <c r="D7358" s="21">
        <f t="shared" si="228"/>
        <v>1822754.02</v>
      </c>
      <c r="E7358" s="24">
        <f t="shared" si="229"/>
        <v>1869771.46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106">
        <v>320882</v>
      </c>
      <c r="K7358" s="107">
        <v>249451.46</v>
      </c>
      <c r="L7358" s="113">
        <v>151036</v>
      </c>
      <c r="M7358" s="113">
        <v>212909.94</v>
      </c>
      <c r="N7358" s="31">
        <v>271945.52</v>
      </c>
      <c r="O7358" s="32">
        <v>239876.2</v>
      </c>
      <c r="P7358" s="105">
        <v>237380.5</v>
      </c>
      <c r="Q7358" s="105">
        <v>202365.82</v>
      </c>
      <c r="R7358" s="31">
        <v>201258</v>
      </c>
      <c r="S7358" s="32">
        <v>203671.4</v>
      </c>
      <c r="T7358" s="113">
        <v>213640</v>
      </c>
      <c r="U7358" s="113">
        <v>190855.6</v>
      </c>
      <c r="V7358" s="31">
        <v>149458</v>
      </c>
      <c r="W7358" s="32">
        <v>218614.5</v>
      </c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1712</v>
      </c>
      <c r="B7359" s="111" t="s">
        <v>90</v>
      </c>
      <c r="C7359" s="112" t="s">
        <v>91</v>
      </c>
      <c r="D7359" s="21">
        <f t="shared" si="228"/>
        <v>23193</v>
      </c>
      <c r="E7359" s="24">
        <f t="shared" si="229"/>
        <v>24346.400000000001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1712</v>
      </c>
      <c r="B7360" s="111" t="s">
        <v>92</v>
      </c>
      <c r="C7360" s="112" t="s">
        <v>93</v>
      </c>
      <c r="D7360" s="21">
        <f t="shared" si="228"/>
        <v>104517.3</v>
      </c>
      <c r="E7360" s="24">
        <f t="shared" si="229"/>
        <v>156529.71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>
        <v>23193</v>
      </c>
      <c r="K7360" s="32">
        <v>24346.400000000001</v>
      </c>
      <c r="L7360" s="113">
        <v>0</v>
      </c>
      <c r="M7360" s="113">
        <v>4269.8599999999997</v>
      </c>
      <c r="N7360" s="31">
        <v>9276.2999999999993</v>
      </c>
      <c r="O7360" s="32">
        <v>7081.58</v>
      </c>
      <c r="P7360" s="113">
        <v>5999</v>
      </c>
      <c r="Q7360" s="113">
        <v>22963.95</v>
      </c>
      <c r="R7360" s="31">
        <v>16035</v>
      </c>
      <c r="S7360" s="32">
        <v>24835.7</v>
      </c>
      <c r="T7360" s="113">
        <v>0</v>
      </c>
      <c r="U7360" s="113">
        <v>13636.99</v>
      </c>
      <c r="V7360" s="31">
        <v>8340</v>
      </c>
      <c r="W7360" s="32">
        <v>3529</v>
      </c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1712</v>
      </c>
      <c r="B7361" s="111" t="s">
        <v>94</v>
      </c>
      <c r="C7361" s="112" t="s">
        <v>95</v>
      </c>
      <c r="D7361" s="21">
        <f t="shared" si="228"/>
        <v>434319</v>
      </c>
      <c r="E7361" s="24">
        <f t="shared" si="229"/>
        <v>434319</v>
      </c>
      <c r="F7361" s="104">
        <v>47530</v>
      </c>
      <c r="G7361" s="104">
        <v>47530</v>
      </c>
      <c r="H7361" s="105">
        <v>39405</v>
      </c>
      <c r="I7361" s="105">
        <v>39405</v>
      </c>
      <c r="J7361" s="31">
        <v>47622</v>
      </c>
      <c r="K7361" s="32">
        <v>47622</v>
      </c>
      <c r="L7361" s="105">
        <v>41718</v>
      </c>
      <c r="M7361" s="105">
        <v>41718</v>
      </c>
      <c r="N7361" s="106">
        <v>42470</v>
      </c>
      <c r="O7361" s="107">
        <v>42470</v>
      </c>
      <c r="P7361" s="113">
        <v>58716</v>
      </c>
      <c r="Q7361" s="113">
        <v>58716</v>
      </c>
      <c r="R7361" s="106">
        <v>52470</v>
      </c>
      <c r="S7361" s="107">
        <v>52470</v>
      </c>
      <c r="T7361" s="105">
        <v>56319</v>
      </c>
      <c r="U7361" s="105">
        <v>56319</v>
      </c>
      <c r="V7361" s="106">
        <v>51051</v>
      </c>
      <c r="W7361" s="107">
        <v>51051</v>
      </c>
      <c r="X7361" s="105"/>
      <c r="Y7361" s="105"/>
      <c r="Z7361" s="106"/>
      <c r="AA7361" s="107"/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 t="s">
        <v>1712</v>
      </c>
      <c r="B7362" s="111" t="s">
        <v>96</v>
      </c>
      <c r="C7362" s="112" t="s">
        <v>97</v>
      </c>
      <c r="D7362" s="21">
        <f t="shared" si="228"/>
        <v>198150</v>
      </c>
      <c r="E7362" s="24">
        <f t="shared" si="229"/>
        <v>191633</v>
      </c>
      <c r="F7362" s="104"/>
      <c r="G7362" s="104"/>
      <c r="H7362" s="105"/>
      <c r="I7362" s="105"/>
      <c r="J7362" s="106">
        <v>44640</v>
      </c>
      <c r="K7362" s="107">
        <v>44640</v>
      </c>
      <c r="L7362" s="105">
        <v>164275</v>
      </c>
      <c r="M7362" s="105">
        <v>164275</v>
      </c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 t="s">
        <v>1712</v>
      </c>
      <c r="B7363" s="111" t="s">
        <v>98</v>
      </c>
      <c r="C7363" s="112" t="s">
        <v>99</v>
      </c>
      <c r="D7363" s="21">
        <f t="shared" ref="D7363:D7426" si="230">F7363+H7363+J7364+L7363+N7363+P7363+R7363+T7363+V7363+X7363+Z7363+AB7363</f>
        <v>329941.86</v>
      </c>
      <c r="E7363" s="24">
        <f t="shared" ref="E7363:E7426" si="231">G7363+I7363+K7364+M7363+O7363+Q7363+S7363+U7363+W7363+Y7363+AA7363+AC7363</f>
        <v>327770.86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>
        <v>33875</v>
      </c>
      <c r="K7363" s="107">
        <v>27358</v>
      </c>
      <c r="L7363" s="105">
        <v>70650</v>
      </c>
      <c r="M7363" s="105">
        <v>15148</v>
      </c>
      <c r="N7363" s="106">
        <v>51900</v>
      </c>
      <c r="O7363" s="107">
        <v>24403</v>
      </c>
      <c r="P7363" s="105">
        <v>47085</v>
      </c>
      <c r="Q7363" s="105">
        <v>17927</v>
      </c>
      <c r="R7363" s="106">
        <v>7200</v>
      </c>
      <c r="S7363" s="107">
        <v>25348</v>
      </c>
      <c r="T7363" s="105">
        <v>45190</v>
      </c>
      <c r="U7363" s="105">
        <v>28121</v>
      </c>
      <c r="V7363" s="106">
        <v>26770</v>
      </c>
      <c r="W7363" s="107">
        <v>139420</v>
      </c>
      <c r="X7363" s="105"/>
      <c r="Y7363" s="105"/>
      <c r="Z7363" s="106"/>
      <c r="AA7363" s="107"/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 t="s">
        <v>1712</v>
      </c>
      <c r="B7364" s="111" t="s">
        <v>100</v>
      </c>
      <c r="C7364" s="112" t="s">
        <v>101</v>
      </c>
      <c r="D7364" s="21">
        <f t="shared" si="230"/>
        <v>119146</v>
      </c>
      <c r="E7364" s="24">
        <f t="shared" si="231"/>
        <v>119146</v>
      </c>
      <c r="F7364" s="104"/>
      <c r="G7364" s="104"/>
      <c r="H7364" s="113"/>
      <c r="I7364" s="113"/>
      <c r="J7364" s="106"/>
      <c r="K7364" s="107"/>
      <c r="L7364" s="113">
        <v>29800</v>
      </c>
      <c r="M7364" s="113">
        <v>29800</v>
      </c>
      <c r="N7364" s="31"/>
      <c r="O7364" s="32"/>
      <c r="P7364" s="105">
        <v>36950</v>
      </c>
      <c r="Q7364" s="105">
        <v>36950</v>
      </c>
      <c r="R7364" s="31"/>
      <c r="S7364" s="32"/>
      <c r="T7364" s="113">
        <v>8750</v>
      </c>
      <c r="U7364" s="113">
        <v>8750</v>
      </c>
      <c r="V7364" s="31">
        <v>14000</v>
      </c>
      <c r="W7364" s="32">
        <v>14000</v>
      </c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1712</v>
      </c>
      <c r="B7365" s="111" t="s">
        <v>102</v>
      </c>
      <c r="C7365" s="112" t="s">
        <v>103</v>
      </c>
      <c r="D7365" s="21">
        <f t="shared" si="230"/>
        <v>268921.3</v>
      </c>
      <c r="E7365" s="24">
        <f t="shared" si="231"/>
        <v>268921.3</v>
      </c>
      <c r="F7365" s="104">
        <v>22243</v>
      </c>
      <c r="G7365" s="104">
        <v>22243</v>
      </c>
      <c r="H7365" s="105">
        <v>30016</v>
      </c>
      <c r="I7365" s="105">
        <v>30016</v>
      </c>
      <c r="J7365" s="31">
        <v>29646</v>
      </c>
      <c r="K7365" s="32">
        <v>29646</v>
      </c>
      <c r="L7365" s="105">
        <v>33528</v>
      </c>
      <c r="M7365" s="105">
        <v>33528</v>
      </c>
      <c r="N7365" s="106">
        <v>30750</v>
      </c>
      <c r="O7365" s="107">
        <v>30750</v>
      </c>
      <c r="P7365" s="113">
        <v>43001</v>
      </c>
      <c r="Q7365" s="113">
        <v>43001</v>
      </c>
      <c r="R7365" s="106">
        <v>39010</v>
      </c>
      <c r="S7365" s="107">
        <v>39010</v>
      </c>
      <c r="T7365" s="105">
        <v>33363</v>
      </c>
      <c r="U7365" s="105">
        <v>33363</v>
      </c>
      <c r="V7365" s="106">
        <v>31000.3</v>
      </c>
      <c r="W7365" s="107">
        <v>31000.3</v>
      </c>
      <c r="X7365" s="105"/>
      <c r="Y7365" s="105"/>
      <c r="Z7365" s="106"/>
      <c r="AA7365" s="107"/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1712</v>
      </c>
      <c r="B7366" s="111" t="s">
        <v>104</v>
      </c>
      <c r="C7366" s="112" t="s">
        <v>105</v>
      </c>
      <c r="D7366" s="21">
        <f t="shared" si="230"/>
        <v>58920</v>
      </c>
      <c r="E7366" s="24">
        <f t="shared" si="231"/>
        <v>58920</v>
      </c>
      <c r="F7366" s="104">
        <v>100</v>
      </c>
      <c r="G7366" s="104">
        <v>100</v>
      </c>
      <c r="H7366" s="113"/>
      <c r="I7366" s="113"/>
      <c r="J7366" s="106">
        <v>6010</v>
      </c>
      <c r="K7366" s="107">
        <v>6010</v>
      </c>
      <c r="L7366" s="113"/>
      <c r="M7366" s="113"/>
      <c r="N7366" s="31"/>
      <c r="O7366" s="32"/>
      <c r="P7366" s="105">
        <v>28872</v>
      </c>
      <c r="Q7366" s="105">
        <v>28872</v>
      </c>
      <c r="R7366" s="31">
        <v>1139</v>
      </c>
      <c r="S7366" s="32">
        <v>1139</v>
      </c>
      <c r="T7366" s="113">
        <v>4400</v>
      </c>
      <c r="U7366" s="113">
        <v>4400</v>
      </c>
      <c r="V7366" s="31">
        <v>21859</v>
      </c>
      <c r="W7366" s="32">
        <v>21859</v>
      </c>
      <c r="X7366" s="113"/>
      <c r="Y7366" s="113"/>
      <c r="Z7366" s="31"/>
      <c r="AA7366" s="32"/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1712</v>
      </c>
      <c r="B7367" s="111" t="s">
        <v>106</v>
      </c>
      <c r="C7367" s="112" t="s">
        <v>107</v>
      </c>
      <c r="D7367" s="21">
        <f t="shared" si="230"/>
        <v>11540</v>
      </c>
      <c r="E7367" s="24">
        <f t="shared" si="231"/>
        <v>15290</v>
      </c>
      <c r="F7367" s="104">
        <v>3800</v>
      </c>
      <c r="G7367" s="104">
        <v>3800</v>
      </c>
      <c r="H7367" s="113"/>
      <c r="I7367" s="113"/>
      <c r="J7367" s="31">
        <v>2550</v>
      </c>
      <c r="K7367" s="32">
        <v>2550</v>
      </c>
      <c r="L7367" s="113"/>
      <c r="M7367" s="113"/>
      <c r="N7367" s="31">
        <v>1290</v>
      </c>
      <c r="O7367" s="32">
        <v>1290</v>
      </c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1712</v>
      </c>
      <c r="B7368" s="111" t="s">
        <v>108</v>
      </c>
      <c r="C7368" s="112" t="s">
        <v>109</v>
      </c>
      <c r="D7368" s="21">
        <f t="shared" si="230"/>
        <v>144050</v>
      </c>
      <c r="E7368" s="24">
        <f t="shared" si="231"/>
        <v>194082</v>
      </c>
      <c r="F7368" s="104">
        <v>19450</v>
      </c>
      <c r="G7368" s="104">
        <v>12460</v>
      </c>
      <c r="H7368" s="113">
        <v>0</v>
      </c>
      <c r="I7368" s="113">
        <v>12970</v>
      </c>
      <c r="J7368" s="31">
        <v>6450</v>
      </c>
      <c r="K7368" s="32">
        <v>10200</v>
      </c>
      <c r="L7368" s="113">
        <v>41550</v>
      </c>
      <c r="M7368" s="113">
        <v>15560</v>
      </c>
      <c r="N7368" s="31">
        <v>1200</v>
      </c>
      <c r="O7368" s="32">
        <v>10080</v>
      </c>
      <c r="P7368" s="113">
        <v>69300</v>
      </c>
      <c r="Q7368" s="113">
        <v>21550</v>
      </c>
      <c r="R7368" s="31">
        <v>0</v>
      </c>
      <c r="S7368" s="32">
        <v>7500</v>
      </c>
      <c r="T7368" s="113">
        <v>0</v>
      </c>
      <c r="U7368" s="113">
        <v>11900</v>
      </c>
      <c r="V7368" s="31">
        <v>5100</v>
      </c>
      <c r="W7368" s="32">
        <v>34320</v>
      </c>
      <c r="X7368" s="113"/>
      <c r="Y7368" s="113"/>
      <c r="Z7368" s="31"/>
      <c r="AA7368" s="32"/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1712</v>
      </c>
      <c r="B7369" s="111" t="s">
        <v>110</v>
      </c>
      <c r="C7369" s="112" t="s">
        <v>111</v>
      </c>
      <c r="D7369" s="21">
        <f t="shared" si="230"/>
        <v>680442</v>
      </c>
      <c r="E7369" s="24">
        <f t="shared" si="231"/>
        <v>712389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>
        <v>7450</v>
      </c>
      <c r="K7369" s="32">
        <v>67742</v>
      </c>
      <c r="L7369" s="113">
        <v>84182</v>
      </c>
      <c r="M7369" s="113">
        <v>53862</v>
      </c>
      <c r="N7369" s="31">
        <v>18000</v>
      </c>
      <c r="O7369" s="32">
        <v>10960</v>
      </c>
      <c r="P7369" s="113">
        <v>121260</v>
      </c>
      <c r="Q7369" s="113">
        <v>137154</v>
      </c>
      <c r="R7369" s="31">
        <v>103685</v>
      </c>
      <c r="S7369" s="32">
        <v>105472.5</v>
      </c>
      <c r="T7369" s="113">
        <v>125161</v>
      </c>
      <c r="U7369" s="113">
        <v>125161</v>
      </c>
      <c r="V7369" s="31">
        <v>5368</v>
      </c>
      <c r="W7369" s="32">
        <v>192344</v>
      </c>
      <c r="X7369" s="113"/>
      <c r="Y7369" s="113"/>
      <c r="Z7369" s="31"/>
      <c r="AA7369" s="32"/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1712</v>
      </c>
      <c r="B7370" s="111" t="s">
        <v>112</v>
      </c>
      <c r="C7370" s="112" t="s">
        <v>113</v>
      </c>
      <c r="D7370" s="21">
        <f t="shared" si="230"/>
        <v>87552.5</v>
      </c>
      <c r="E7370" s="24">
        <f t="shared" si="231"/>
        <v>87552.5</v>
      </c>
      <c r="F7370" s="104">
        <v>10845</v>
      </c>
      <c r="G7370" s="104">
        <v>10845</v>
      </c>
      <c r="H7370" s="105">
        <v>10932</v>
      </c>
      <c r="I7370" s="105">
        <v>10932</v>
      </c>
      <c r="J7370" s="31"/>
      <c r="K7370" s="32"/>
      <c r="L7370" s="105"/>
      <c r="M7370" s="105"/>
      <c r="N7370" s="106">
        <v>500</v>
      </c>
      <c r="O7370" s="107">
        <v>500</v>
      </c>
      <c r="P7370" s="113"/>
      <c r="Q7370" s="113"/>
      <c r="R7370" s="106">
        <v>11380</v>
      </c>
      <c r="S7370" s="107">
        <v>11380</v>
      </c>
      <c r="T7370" s="105">
        <v>20930</v>
      </c>
      <c r="U7370" s="105">
        <v>20930</v>
      </c>
      <c r="V7370" s="106">
        <v>32685.5</v>
      </c>
      <c r="W7370" s="107">
        <v>32685.5</v>
      </c>
      <c r="X7370" s="105"/>
      <c r="Y7370" s="105"/>
      <c r="Z7370" s="106"/>
      <c r="AA7370" s="107"/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1712</v>
      </c>
      <c r="B7371" s="111" t="s">
        <v>114</v>
      </c>
      <c r="C7371" s="112" t="s">
        <v>115</v>
      </c>
      <c r="D7371" s="21">
        <f t="shared" si="230"/>
        <v>122845</v>
      </c>
      <c r="E7371" s="24">
        <f t="shared" si="231"/>
        <v>122845</v>
      </c>
      <c r="F7371" s="104"/>
      <c r="G7371" s="104"/>
      <c r="H7371" s="105">
        <v>1642</v>
      </c>
      <c r="I7371" s="105">
        <v>1642</v>
      </c>
      <c r="J7371" s="106">
        <v>280</v>
      </c>
      <c r="K7371" s="107">
        <v>280</v>
      </c>
      <c r="L7371" s="105"/>
      <c r="M7371" s="105"/>
      <c r="N7371" s="106">
        <v>808</v>
      </c>
      <c r="O7371" s="107">
        <v>808</v>
      </c>
      <c r="P7371" s="105">
        <v>115960</v>
      </c>
      <c r="Q7371" s="105">
        <v>115960</v>
      </c>
      <c r="R7371" s="106"/>
      <c r="S7371" s="107"/>
      <c r="T7371" s="105">
        <v>2000</v>
      </c>
      <c r="U7371" s="105">
        <v>2000</v>
      </c>
      <c r="V7371" s="106">
        <v>2435</v>
      </c>
      <c r="W7371" s="107">
        <v>2435</v>
      </c>
      <c r="X7371" s="105"/>
      <c r="Y7371" s="105"/>
      <c r="Z7371" s="106"/>
      <c r="AA7371" s="107"/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1712</v>
      </c>
      <c r="B7372" s="111" t="s">
        <v>116</v>
      </c>
      <c r="C7372" s="112" t="s">
        <v>117</v>
      </c>
      <c r="D7372" s="21">
        <f t="shared" si="230"/>
        <v>71228.149999999994</v>
      </c>
      <c r="E7372" s="24">
        <f t="shared" si="231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1712</v>
      </c>
      <c r="B7373" s="111" t="s">
        <v>118</v>
      </c>
      <c r="C7373" s="112" t="s">
        <v>119</v>
      </c>
      <c r="D7373" s="21">
        <f t="shared" si="230"/>
        <v>0</v>
      </c>
      <c r="E7373" s="24">
        <f t="shared" si="231"/>
        <v>0</v>
      </c>
      <c r="F7373" s="104"/>
      <c r="G7373" s="104"/>
      <c r="H7373" s="113"/>
      <c r="I7373" s="113"/>
      <c r="J7373" s="106"/>
      <c r="K7373" s="107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1712</v>
      </c>
      <c r="B7374" s="111" t="s">
        <v>120</v>
      </c>
      <c r="C7374" s="112" t="s">
        <v>121</v>
      </c>
      <c r="D7374" s="21">
        <f t="shared" si="230"/>
        <v>0</v>
      </c>
      <c r="E7374" s="24">
        <f t="shared" si="231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1712</v>
      </c>
      <c r="B7375" s="111" t="s">
        <v>122</v>
      </c>
      <c r="C7375" s="112" t="s">
        <v>123</v>
      </c>
      <c r="D7375" s="21">
        <f t="shared" si="230"/>
        <v>0</v>
      </c>
      <c r="E7375" s="24">
        <f t="shared" si="231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1712</v>
      </c>
      <c r="B7376" s="111" t="s">
        <v>124</v>
      </c>
      <c r="C7376" s="112" t="s">
        <v>125</v>
      </c>
      <c r="D7376" s="21">
        <f t="shared" si="230"/>
        <v>0</v>
      </c>
      <c r="E7376" s="24">
        <f t="shared" si="231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1712</v>
      </c>
      <c r="B7377" s="111" t="s">
        <v>126</v>
      </c>
      <c r="C7377" s="112" t="s">
        <v>127</v>
      </c>
      <c r="D7377" s="21">
        <f t="shared" si="230"/>
        <v>0</v>
      </c>
      <c r="E7377" s="24">
        <f t="shared" si="231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1712</v>
      </c>
      <c r="B7378" s="111" t="s">
        <v>128</v>
      </c>
      <c r="C7378" s="112" t="s">
        <v>129</v>
      </c>
      <c r="D7378" s="21">
        <f t="shared" si="230"/>
        <v>0</v>
      </c>
      <c r="E7378" s="24">
        <f t="shared" si="231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1712</v>
      </c>
      <c r="B7379" s="111" t="s">
        <v>130</v>
      </c>
      <c r="C7379" s="112" t="s">
        <v>131</v>
      </c>
      <c r="D7379" s="21">
        <f t="shared" si="230"/>
        <v>0</v>
      </c>
      <c r="E7379" s="24">
        <f t="shared" si="231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>
        <v>0</v>
      </c>
      <c r="Q7379" s="113">
        <v>0</v>
      </c>
      <c r="R7379" s="31">
        <v>0</v>
      </c>
      <c r="S7379" s="32">
        <v>0</v>
      </c>
      <c r="T7379" s="113">
        <v>0</v>
      </c>
      <c r="U7379" s="113">
        <v>0</v>
      </c>
      <c r="V7379" s="31">
        <v>0</v>
      </c>
      <c r="W7379" s="32">
        <v>0</v>
      </c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1712</v>
      </c>
      <c r="B7380" s="111" t="s">
        <v>132</v>
      </c>
      <c r="C7380" s="112" t="s">
        <v>133</v>
      </c>
      <c r="D7380" s="21">
        <f t="shared" si="230"/>
        <v>0</v>
      </c>
      <c r="E7380" s="24">
        <f t="shared" si="231"/>
        <v>23771.45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1712</v>
      </c>
      <c r="B7381" s="111" t="s">
        <v>134</v>
      </c>
      <c r="C7381" s="112" t="s">
        <v>135</v>
      </c>
      <c r="D7381" s="21">
        <f t="shared" si="230"/>
        <v>17782.14</v>
      </c>
      <c r="E7381" s="24">
        <f t="shared" si="231"/>
        <v>185570.68000000002</v>
      </c>
      <c r="F7381" s="104">
        <v>0</v>
      </c>
      <c r="G7381" s="104">
        <v>23771.45</v>
      </c>
      <c r="H7381" s="113">
        <v>0</v>
      </c>
      <c r="I7381" s="113">
        <v>23004.63</v>
      </c>
      <c r="J7381" s="31">
        <v>0</v>
      </c>
      <c r="K7381" s="32">
        <v>23771.45</v>
      </c>
      <c r="L7381" s="113">
        <v>0</v>
      </c>
      <c r="M7381" s="113">
        <v>23771.45</v>
      </c>
      <c r="N7381" s="31">
        <v>0</v>
      </c>
      <c r="O7381" s="32">
        <v>21470.99</v>
      </c>
      <c r="P7381" s="113">
        <v>0</v>
      </c>
      <c r="Q7381" s="113">
        <v>23771.45</v>
      </c>
      <c r="R7381" s="31">
        <v>0</v>
      </c>
      <c r="S7381" s="32">
        <v>23004.63</v>
      </c>
      <c r="T7381" s="113">
        <v>17782.14</v>
      </c>
      <c r="U7381" s="113">
        <v>23771.45</v>
      </c>
      <c r="V7381" s="31">
        <v>0</v>
      </c>
      <c r="W7381" s="32">
        <v>23004.63</v>
      </c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1712</v>
      </c>
      <c r="B7382" s="111" t="s">
        <v>136</v>
      </c>
      <c r="C7382" s="112" t="s">
        <v>137</v>
      </c>
      <c r="D7382" s="21">
        <f t="shared" si="230"/>
        <v>0</v>
      </c>
      <c r="E7382" s="24">
        <f t="shared" si="231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>
        <v>0</v>
      </c>
      <c r="K7382" s="32">
        <v>0</v>
      </c>
      <c r="L7382" s="113">
        <v>0</v>
      </c>
      <c r="M7382" s="113">
        <v>0</v>
      </c>
      <c r="N7382" s="31">
        <v>0</v>
      </c>
      <c r="O7382" s="32">
        <v>0</v>
      </c>
      <c r="P7382" s="113">
        <v>0</v>
      </c>
      <c r="Q7382" s="113">
        <v>0</v>
      </c>
      <c r="R7382" s="31">
        <v>0</v>
      </c>
      <c r="S7382" s="32">
        <v>0</v>
      </c>
      <c r="T7382" s="113">
        <v>0</v>
      </c>
      <c r="U7382" s="113">
        <v>0</v>
      </c>
      <c r="V7382" s="31">
        <v>0</v>
      </c>
      <c r="W7382" s="32">
        <v>0</v>
      </c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1712</v>
      </c>
      <c r="B7383" s="111" t="s">
        <v>138</v>
      </c>
      <c r="C7383" s="112" t="s">
        <v>139</v>
      </c>
      <c r="D7383" s="21">
        <f t="shared" si="230"/>
        <v>0</v>
      </c>
      <c r="E7383" s="24">
        <f t="shared" si="231"/>
        <v>74712.13</v>
      </c>
      <c r="F7383" s="104"/>
      <c r="G7383" s="104"/>
      <c r="H7383" s="105"/>
      <c r="I7383" s="105"/>
      <c r="J7383" s="31"/>
      <c r="K7383" s="32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1712</v>
      </c>
      <c r="B7384" s="111" t="s">
        <v>140</v>
      </c>
      <c r="C7384" s="112" t="s">
        <v>141</v>
      </c>
      <c r="D7384" s="21">
        <f t="shared" si="230"/>
        <v>55139.76</v>
      </c>
      <c r="E7384" s="24">
        <f t="shared" si="231"/>
        <v>583236.62</v>
      </c>
      <c r="F7384" s="104">
        <v>0</v>
      </c>
      <c r="G7384" s="104">
        <v>74712.13</v>
      </c>
      <c r="H7384" s="113">
        <v>0</v>
      </c>
      <c r="I7384" s="113">
        <v>72302.06</v>
      </c>
      <c r="J7384" s="106">
        <v>0</v>
      </c>
      <c r="K7384" s="107">
        <v>74712.13</v>
      </c>
      <c r="L7384" s="113">
        <v>0</v>
      </c>
      <c r="M7384" s="113">
        <v>74712.13</v>
      </c>
      <c r="N7384" s="31">
        <v>0</v>
      </c>
      <c r="O7384" s="32">
        <v>67481.919999999998</v>
      </c>
      <c r="P7384" s="105">
        <v>0</v>
      </c>
      <c r="Q7384" s="105">
        <v>74712.13</v>
      </c>
      <c r="R7384" s="31">
        <v>0</v>
      </c>
      <c r="S7384" s="32">
        <v>72302.06</v>
      </c>
      <c r="T7384" s="113">
        <v>55139.76</v>
      </c>
      <c r="U7384" s="113">
        <v>74712.13</v>
      </c>
      <c r="V7384" s="31">
        <v>0</v>
      </c>
      <c r="W7384" s="32">
        <v>72302.06</v>
      </c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1712</v>
      </c>
      <c r="B7385" s="111" t="s">
        <v>142</v>
      </c>
      <c r="C7385" s="112" t="s">
        <v>143</v>
      </c>
      <c r="D7385" s="21">
        <f t="shared" si="230"/>
        <v>0</v>
      </c>
      <c r="E7385" s="24">
        <f t="shared" si="231"/>
        <v>0</v>
      </c>
      <c r="F7385" s="104">
        <v>0</v>
      </c>
      <c r="G7385" s="104">
        <v>0</v>
      </c>
      <c r="H7385" s="105">
        <v>0</v>
      </c>
      <c r="I7385" s="105">
        <v>0</v>
      </c>
      <c r="J7385" s="31">
        <v>0</v>
      </c>
      <c r="K7385" s="32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>
        <v>0</v>
      </c>
      <c r="Q7385" s="113">
        <v>0</v>
      </c>
      <c r="R7385" s="106">
        <v>0</v>
      </c>
      <c r="S7385" s="107">
        <v>0</v>
      </c>
      <c r="T7385" s="105">
        <v>0</v>
      </c>
      <c r="U7385" s="105">
        <v>0</v>
      </c>
      <c r="V7385" s="106">
        <v>0</v>
      </c>
      <c r="W7385" s="107">
        <v>0</v>
      </c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1712</v>
      </c>
      <c r="B7386" s="111" t="s">
        <v>144</v>
      </c>
      <c r="C7386" s="112" t="s">
        <v>145</v>
      </c>
      <c r="D7386" s="21">
        <f t="shared" si="230"/>
        <v>0</v>
      </c>
      <c r="E7386" s="24">
        <f t="shared" si="231"/>
        <v>5517.13</v>
      </c>
      <c r="F7386" s="104"/>
      <c r="G7386" s="104"/>
      <c r="H7386" s="113"/>
      <c r="I7386" s="113"/>
      <c r="J7386" s="106"/>
      <c r="K7386" s="107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1712</v>
      </c>
      <c r="B7387" s="111" t="s">
        <v>146</v>
      </c>
      <c r="C7387" s="112" t="s">
        <v>147</v>
      </c>
      <c r="D7387" s="21">
        <f t="shared" si="230"/>
        <v>0</v>
      </c>
      <c r="E7387" s="24">
        <f t="shared" si="231"/>
        <v>44240.86</v>
      </c>
      <c r="F7387" s="104">
        <v>0</v>
      </c>
      <c r="G7387" s="104">
        <v>5517.13</v>
      </c>
      <c r="H7387" s="113">
        <v>0</v>
      </c>
      <c r="I7387" s="113">
        <v>5339.16</v>
      </c>
      <c r="J7387" s="31">
        <v>0</v>
      </c>
      <c r="K7387" s="32">
        <v>5517.13</v>
      </c>
      <c r="L7387" s="113">
        <v>0</v>
      </c>
      <c r="M7387" s="113">
        <v>5517.13</v>
      </c>
      <c r="N7387" s="31">
        <v>0</v>
      </c>
      <c r="O7387" s="32">
        <v>4983.22</v>
      </c>
      <c r="P7387" s="113">
        <v>0</v>
      </c>
      <c r="Q7387" s="113">
        <v>5517.13</v>
      </c>
      <c r="R7387" s="31">
        <v>0</v>
      </c>
      <c r="S7387" s="32">
        <v>5339.16</v>
      </c>
      <c r="T7387" s="113">
        <v>0</v>
      </c>
      <c r="U7387" s="113">
        <v>6688.77</v>
      </c>
      <c r="V7387" s="31">
        <v>0</v>
      </c>
      <c r="W7387" s="32">
        <v>5339.16</v>
      </c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1712</v>
      </c>
      <c r="B7388" s="111" t="s">
        <v>148</v>
      </c>
      <c r="C7388" s="112" t="s">
        <v>149</v>
      </c>
      <c r="D7388" s="21">
        <f t="shared" si="230"/>
        <v>0</v>
      </c>
      <c r="E7388" s="24">
        <f t="shared" si="231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1712</v>
      </c>
      <c r="B7389" s="111" t="s">
        <v>150</v>
      </c>
      <c r="C7389" s="112" t="s">
        <v>151</v>
      </c>
      <c r="D7389" s="21">
        <f t="shared" si="230"/>
        <v>0</v>
      </c>
      <c r="E7389" s="24">
        <f t="shared" si="231"/>
        <v>0</v>
      </c>
      <c r="F7389" s="104"/>
      <c r="G7389" s="104"/>
      <c r="H7389" s="105"/>
      <c r="I7389" s="105"/>
      <c r="J7389" s="31"/>
      <c r="K7389" s="32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1712</v>
      </c>
      <c r="B7390" s="111" t="s">
        <v>152</v>
      </c>
      <c r="C7390" s="112" t="s">
        <v>153</v>
      </c>
      <c r="D7390" s="21">
        <f t="shared" si="230"/>
        <v>0</v>
      </c>
      <c r="E7390" s="24">
        <f t="shared" si="231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1712</v>
      </c>
      <c r="B7391" s="111" t="s">
        <v>154</v>
      </c>
      <c r="C7391" s="112" t="s">
        <v>155</v>
      </c>
      <c r="D7391" s="21">
        <f t="shared" si="230"/>
        <v>0</v>
      </c>
      <c r="E7391" s="24">
        <f t="shared" si="231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>
        <v>0</v>
      </c>
      <c r="K7391" s="107">
        <v>0</v>
      </c>
      <c r="L7391" s="105">
        <v>0</v>
      </c>
      <c r="M7391" s="105">
        <v>0</v>
      </c>
      <c r="N7391" s="106">
        <v>0</v>
      </c>
      <c r="O7391" s="107">
        <v>0</v>
      </c>
      <c r="P7391" s="105">
        <v>0</v>
      </c>
      <c r="Q7391" s="105">
        <v>0</v>
      </c>
      <c r="R7391" s="106">
        <v>0</v>
      </c>
      <c r="S7391" s="107">
        <v>0</v>
      </c>
      <c r="T7391" s="105">
        <v>0</v>
      </c>
      <c r="U7391" s="105">
        <v>0</v>
      </c>
      <c r="V7391" s="106">
        <v>0</v>
      </c>
      <c r="W7391" s="107">
        <v>0</v>
      </c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1712</v>
      </c>
      <c r="B7392" s="111" t="s">
        <v>156</v>
      </c>
      <c r="C7392" s="112" t="s">
        <v>157</v>
      </c>
      <c r="D7392" s="21">
        <f t="shared" si="230"/>
        <v>0</v>
      </c>
      <c r="E7392" s="24">
        <f t="shared" si="231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>
        <v>0</v>
      </c>
      <c r="Q7392" s="105">
        <v>0</v>
      </c>
      <c r="R7392" s="106">
        <v>0</v>
      </c>
      <c r="S7392" s="107">
        <v>0</v>
      </c>
      <c r="T7392" s="105">
        <v>0</v>
      </c>
      <c r="U7392" s="105">
        <v>0</v>
      </c>
      <c r="V7392" s="106">
        <v>0</v>
      </c>
      <c r="W7392" s="107">
        <v>0</v>
      </c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1712</v>
      </c>
      <c r="B7393" s="111" t="s">
        <v>158</v>
      </c>
      <c r="C7393" s="112" t="s">
        <v>159</v>
      </c>
      <c r="D7393" s="21">
        <f t="shared" si="230"/>
        <v>0</v>
      </c>
      <c r="E7393" s="24">
        <f t="shared" si="231"/>
        <v>0</v>
      </c>
      <c r="F7393" s="104"/>
      <c r="G7393" s="104"/>
      <c r="H7393" s="113"/>
      <c r="I7393" s="113"/>
      <c r="J7393" s="106"/>
      <c r="K7393" s="107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1712</v>
      </c>
      <c r="B7394" s="111" t="s">
        <v>160</v>
      </c>
      <c r="C7394" s="112" t="s">
        <v>161</v>
      </c>
      <c r="D7394" s="21">
        <f t="shared" si="230"/>
        <v>0</v>
      </c>
      <c r="E7394" s="24">
        <f t="shared" si="231"/>
        <v>0</v>
      </c>
      <c r="F7394" s="104"/>
      <c r="G7394" s="104"/>
      <c r="H7394" s="105"/>
      <c r="I7394" s="105"/>
      <c r="J7394" s="31"/>
      <c r="K7394" s="32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1712</v>
      </c>
      <c r="B7395" s="111" t="s">
        <v>162</v>
      </c>
      <c r="C7395" s="112" t="s">
        <v>163</v>
      </c>
      <c r="D7395" s="21">
        <f t="shared" si="230"/>
        <v>0</v>
      </c>
      <c r="E7395" s="24">
        <f t="shared" si="231"/>
        <v>0</v>
      </c>
      <c r="F7395" s="104"/>
      <c r="G7395" s="104"/>
      <c r="H7395" s="113"/>
      <c r="I7395" s="113"/>
      <c r="J7395" s="106"/>
      <c r="K7395" s="107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1712</v>
      </c>
      <c r="B7396" s="111" t="s">
        <v>164</v>
      </c>
      <c r="C7396" s="112" t="s">
        <v>165</v>
      </c>
      <c r="D7396" s="21">
        <f t="shared" si="230"/>
        <v>0</v>
      </c>
      <c r="E7396" s="24">
        <f t="shared" si="231"/>
        <v>0</v>
      </c>
      <c r="F7396" s="104">
        <v>0</v>
      </c>
      <c r="G7396" s="104">
        <v>0</v>
      </c>
      <c r="H7396" s="105">
        <v>0</v>
      </c>
      <c r="I7396" s="105">
        <v>0</v>
      </c>
      <c r="J7396" s="31">
        <v>0</v>
      </c>
      <c r="K7396" s="32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>
        <v>0</v>
      </c>
      <c r="Q7396" s="113">
        <v>0</v>
      </c>
      <c r="R7396" s="106">
        <v>0</v>
      </c>
      <c r="S7396" s="107">
        <v>0</v>
      </c>
      <c r="T7396" s="105">
        <v>0</v>
      </c>
      <c r="U7396" s="105">
        <v>0</v>
      </c>
      <c r="V7396" s="106">
        <v>0</v>
      </c>
      <c r="W7396" s="107">
        <v>0</v>
      </c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1712</v>
      </c>
      <c r="B7397" s="111" t="s">
        <v>166</v>
      </c>
      <c r="C7397" s="112" t="s">
        <v>167</v>
      </c>
      <c r="D7397" s="21">
        <f t="shared" si="230"/>
        <v>0</v>
      </c>
      <c r="E7397" s="24">
        <f t="shared" si="231"/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1712</v>
      </c>
      <c r="B7398" s="111" t="s">
        <v>168</v>
      </c>
      <c r="C7398" s="112" t="s">
        <v>169</v>
      </c>
      <c r="D7398" s="21">
        <f t="shared" si="230"/>
        <v>0</v>
      </c>
      <c r="E7398" s="24">
        <f t="shared" si="231"/>
        <v>0</v>
      </c>
      <c r="F7398" s="104"/>
      <c r="G7398" s="104"/>
      <c r="H7398" s="113"/>
      <c r="I7398" s="113"/>
      <c r="J7398" s="106"/>
      <c r="K7398" s="107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1712</v>
      </c>
      <c r="B7399" s="111" t="s">
        <v>170</v>
      </c>
      <c r="C7399" s="112" t="s">
        <v>171</v>
      </c>
      <c r="D7399" s="21">
        <f t="shared" si="230"/>
        <v>0</v>
      </c>
      <c r="E7399" s="24">
        <f t="shared" si="23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1712</v>
      </c>
      <c r="B7400" s="111" t="s">
        <v>172</v>
      </c>
      <c r="C7400" s="112" t="s">
        <v>173</v>
      </c>
      <c r="D7400" s="21">
        <f t="shared" si="230"/>
        <v>0</v>
      </c>
      <c r="E7400" s="24">
        <f t="shared" si="23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1712</v>
      </c>
      <c r="B7401" s="111" t="s">
        <v>174</v>
      </c>
      <c r="C7401" s="112" t="s">
        <v>175</v>
      </c>
      <c r="D7401" s="21">
        <f t="shared" si="230"/>
        <v>0</v>
      </c>
      <c r="E7401" s="24">
        <f t="shared" si="231"/>
        <v>0</v>
      </c>
      <c r="F7401" s="104"/>
      <c r="G7401" s="104"/>
      <c r="H7401" s="105"/>
      <c r="I7401" s="105"/>
      <c r="J7401" s="31"/>
      <c r="K7401" s="32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1712</v>
      </c>
      <c r="B7402" s="111" t="s">
        <v>176</v>
      </c>
      <c r="C7402" s="112" t="s">
        <v>177</v>
      </c>
      <c r="D7402" s="21">
        <f t="shared" si="230"/>
        <v>0</v>
      </c>
      <c r="E7402" s="24">
        <f t="shared" si="23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1712</v>
      </c>
      <c r="B7403" s="111" t="s">
        <v>178</v>
      </c>
      <c r="C7403" s="112" t="s">
        <v>179</v>
      </c>
      <c r="D7403" s="21">
        <f t="shared" si="230"/>
        <v>0</v>
      </c>
      <c r="E7403" s="24">
        <f t="shared" si="231"/>
        <v>17504.810000000001</v>
      </c>
      <c r="F7403" s="104">
        <v>0</v>
      </c>
      <c r="G7403" s="104">
        <v>118.9</v>
      </c>
      <c r="H7403" s="105">
        <v>0</v>
      </c>
      <c r="I7403" s="105">
        <v>0</v>
      </c>
      <c r="J7403" s="106">
        <v>0</v>
      </c>
      <c r="K7403" s="107">
        <v>0</v>
      </c>
      <c r="L7403" s="105">
        <v>0</v>
      </c>
      <c r="M7403" s="105">
        <v>0</v>
      </c>
      <c r="N7403" s="106">
        <v>0</v>
      </c>
      <c r="O7403" s="107">
        <v>0</v>
      </c>
      <c r="P7403" s="105">
        <v>0</v>
      </c>
      <c r="Q7403" s="105">
        <v>0</v>
      </c>
      <c r="R7403" s="106">
        <v>0</v>
      </c>
      <c r="S7403" s="107">
        <v>0</v>
      </c>
      <c r="T7403" s="105">
        <v>0</v>
      </c>
      <c r="U7403" s="105">
        <v>17385.91</v>
      </c>
      <c r="V7403" s="106">
        <v>0</v>
      </c>
      <c r="W7403" s="107">
        <v>0</v>
      </c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1712</v>
      </c>
      <c r="B7404" s="111" t="s">
        <v>180</v>
      </c>
      <c r="C7404" s="112" t="s">
        <v>181</v>
      </c>
      <c r="D7404" s="21">
        <f t="shared" si="230"/>
        <v>0</v>
      </c>
      <c r="E7404" s="24">
        <f t="shared" si="231"/>
        <v>0</v>
      </c>
      <c r="F7404" s="104">
        <v>0</v>
      </c>
      <c r="G7404" s="104">
        <v>0</v>
      </c>
      <c r="H7404" s="113">
        <v>0</v>
      </c>
      <c r="I7404" s="113">
        <v>0</v>
      </c>
      <c r="J7404" s="106">
        <v>0</v>
      </c>
      <c r="K7404" s="107">
        <v>0</v>
      </c>
      <c r="L7404" s="113">
        <v>0</v>
      </c>
      <c r="M7404" s="113">
        <v>0</v>
      </c>
      <c r="N7404" s="31">
        <v>0</v>
      </c>
      <c r="O7404" s="32">
        <v>0</v>
      </c>
      <c r="P7404" s="105">
        <v>0</v>
      </c>
      <c r="Q7404" s="105">
        <v>0</v>
      </c>
      <c r="R7404" s="31">
        <v>0</v>
      </c>
      <c r="S7404" s="32">
        <v>0</v>
      </c>
      <c r="T7404" s="113">
        <v>0</v>
      </c>
      <c r="U7404" s="113">
        <v>0</v>
      </c>
      <c r="V7404" s="31">
        <v>0</v>
      </c>
      <c r="W7404" s="32">
        <v>0</v>
      </c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1712</v>
      </c>
      <c r="B7405" s="111" t="s">
        <v>182</v>
      </c>
      <c r="C7405" s="112" t="s">
        <v>183</v>
      </c>
      <c r="D7405" s="21">
        <f t="shared" si="230"/>
        <v>0</v>
      </c>
      <c r="E7405" s="24">
        <f t="shared" si="231"/>
        <v>0</v>
      </c>
      <c r="F7405" s="104"/>
      <c r="G7405" s="104"/>
      <c r="H7405" s="105"/>
      <c r="I7405" s="105"/>
      <c r="J7405" s="31"/>
      <c r="K7405" s="32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1712</v>
      </c>
      <c r="B7406" s="111" t="s">
        <v>184</v>
      </c>
      <c r="C7406" s="112" t="s">
        <v>185</v>
      </c>
      <c r="D7406" s="21">
        <f t="shared" si="230"/>
        <v>0</v>
      </c>
      <c r="E7406" s="24">
        <f t="shared" si="23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1712</v>
      </c>
      <c r="B7407" s="111" t="s">
        <v>186</v>
      </c>
      <c r="C7407" s="112" t="s">
        <v>187</v>
      </c>
      <c r="D7407" s="21">
        <f t="shared" si="230"/>
        <v>0</v>
      </c>
      <c r="E7407" s="24">
        <f t="shared" si="23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1712</v>
      </c>
      <c r="B7408" s="111" t="s">
        <v>188</v>
      </c>
      <c r="C7408" s="112" t="s">
        <v>189</v>
      </c>
      <c r="D7408" s="21">
        <f t="shared" si="230"/>
        <v>0</v>
      </c>
      <c r="E7408" s="24">
        <f t="shared" si="231"/>
        <v>7297.73</v>
      </c>
      <c r="F7408" s="104">
        <v>0</v>
      </c>
      <c r="G7408" s="104">
        <v>0</v>
      </c>
      <c r="H7408" s="105">
        <v>0</v>
      </c>
      <c r="I7408" s="105">
        <v>0</v>
      </c>
      <c r="J7408" s="106">
        <v>0</v>
      </c>
      <c r="K7408" s="107">
        <v>0</v>
      </c>
      <c r="L7408" s="105">
        <v>0</v>
      </c>
      <c r="M7408" s="105">
        <v>0</v>
      </c>
      <c r="N7408" s="106">
        <v>0</v>
      </c>
      <c r="O7408" s="107">
        <v>0</v>
      </c>
      <c r="P7408" s="105">
        <v>0</v>
      </c>
      <c r="Q7408" s="105">
        <v>0</v>
      </c>
      <c r="R7408" s="106">
        <v>0</v>
      </c>
      <c r="S7408" s="107">
        <v>0</v>
      </c>
      <c r="T7408" s="105">
        <v>0</v>
      </c>
      <c r="U7408" s="105">
        <v>7297.73</v>
      </c>
      <c r="V7408" s="106">
        <v>0</v>
      </c>
      <c r="W7408" s="107">
        <v>0</v>
      </c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1712</v>
      </c>
      <c r="B7409" s="111" t="s">
        <v>190</v>
      </c>
      <c r="C7409" s="112" t="s">
        <v>191</v>
      </c>
      <c r="D7409" s="21">
        <f t="shared" si="230"/>
        <v>0</v>
      </c>
      <c r="E7409" s="24">
        <f t="shared" si="231"/>
        <v>0</v>
      </c>
      <c r="F7409" s="104">
        <v>0</v>
      </c>
      <c r="G7409" s="104">
        <v>0</v>
      </c>
      <c r="H7409" s="113">
        <v>0</v>
      </c>
      <c r="I7409" s="113">
        <v>0</v>
      </c>
      <c r="J7409" s="106">
        <v>0</v>
      </c>
      <c r="K7409" s="107">
        <v>0</v>
      </c>
      <c r="L7409" s="113">
        <v>0</v>
      </c>
      <c r="M7409" s="113">
        <v>0</v>
      </c>
      <c r="N7409" s="31">
        <v>0</v>
      </c>
      <c r="O7409" s="32">
        <v>0</v>
      </c>
      <c r="P7409" s="105">
        <v>0</v>
      </c>
      <c r="Q7409" s="105">
        <v>0</v>
      </c>
      <c r="R7409" s="31">
        <v>0</v>
      </c>
      <c r="S7409" s="32">
        <v>0</v>
      </c>
      <c r="T7409" s="113">
        <v>0</v>
      </c>
      <c r="U7409" s="113">
        <v>0</v>
      </c>
      <c r="V7409" s="31">
        <v>0</v>
      </c>
      <c r="W7409" s="32">
        <v>0</v>
      </c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1712</v>
      </c>
      <c r="B7410" s="111" t="s">
        <v>192</v>
      </c>
      <c r="C7410" s="112" t="s">
        <v>193</v>
      </c>
      <c r="D7410" s="21">
        <f t="shared" si="230"/>
        <v>0</v>
      </c>
      <c r="E7410" s="24">
        <f t="shared" si="231"/>
        <v>0</v>
      </c>
      <c r="F7410" s="104">
        <v>0</v>
      </c>
      <c r="G7410" s="104">
        <v>0</v>
      </c>
      <c r="H7410" s="105">
        <v>0</v>
      </c>
      <c r="I7410" s="105">
        <v>0</v>
      </c>
      <c r="J7410" s="31">
        <v>0</v>
      </c>
      <c r="K7410" s="32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>
        <v>0</v>
      </c>
      <c r="Q7410" s="113">
        <v>0</v>
      </c>
      <c r="R7410" s="106">
        <v>0</v>
      </c>
      <c r="S7410" s="107">
        <v>0</v>
      </c>
      <c r="T7410" s="105">
        <v>0</v>
      </c>
      <c r="U7410" s="105">
        <v>0</v>
      </c>
      <c r="V7410" s="106">
        <v>0</v>
      </c>
      <c r="W7410" s="107">
        <v>0</v>
      </c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1712</v>
      </c>
      <c r="B7411" s="111" t="s">
        <v>194</v>
      </c>
      <c r="C7411" s="112" t="s">
        <v>195</v>
      </c>
      <c r="D7411" s="21">
        <f t="shared" si="230"/>
        <v>0</v>
      </c>
      <c r="E7411" s="24">
        <f t="shared" si="23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>
        <v>0</v>
      </c>
      <c r="Q7411" s="105">
        <v>0</v>
      </c>
      <c r="R7411" s="106">
        <v>0</v>
      </c>
      <c r="S7411" s="107">
        <v>0</v>
      </c>
      <c r="T7411" s="105">
        <v>0</v>
      </c>
      <c r="U7411" s="105">
        <v>0</v>
      </c>
      <c r="V7411" s="106">
        <v>0</v>
      </c>
      <c r="W7411" s="107">
        <v>0</v>
      </c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1712</v>
      </c>
      <c r="B7412" s="111" t="s">
        <v>196</v>
      </c>
      <c r="C7412" s="112" t="s">
        <v>197</v>
      </c>
      <c r="D7412" s="21">
        <f t="shared" si="230"/>
        <v>0</v>
      </c>
      <c r="E7412" s="24">
        <f t="shared" si="231"/>
        <v>0</v>
      </c>
      <c r="F7412" s="104">
        <v>0</v>
      </c>
      <c r="G7412" s="104">
        <v>0</v>
      </c>
      <c r="H7412" s="113">
        <v>0</v>
      </c>
      <c r="I7412" s="113">
        <v>0</v>
      </c>
      <c r="J7412" s="106">
        <v>0</v>
      </c>
      <c r="K7412" s="107">
        <v>0</v>
      </c>
      <c r="L7412" s="113">
        <v>0</v>
      </c>
      <c r="M7412" s="113">
        <v>0</v>
      </c>
      <c r="N7412" s="31">
        <v>0</v>
      </c>
      <c r="O7412" s="32">
        <v>0</v>
      </c>
      <c r="P7412" s="105">
        <v>0</v>
      </c>
      <c r="Q7412" s="105">
        <v>0</v>
      </c>
      <c r="R7412" s="31">
        <v>0</v>
      </c>
      <c r="S7412" s="32">
        <v>0</v>
      </c>
      <c r="T7412" s="113">
        <v>0</v>
      </c>
      <c r="U7412" s="113">
        <v>0</v>
      </c>
      <c r="V7412" s="31">
        <v>0</v>
      </c>
      <c r="W7412" s="32">
        <v>0</v>
      </c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1712</v>
      </c>
      <c r="B7413" s="111" t="s">
        <v>198</v>
      </c>
      <c r="C7413" s="112" t="s">
        <v>199</v>
      </c>
      <c r="D7413" s="21">
        <f t="shared" si="230"/>
        <v>0</v>
      </c>
      <c r="E7413" s="24">
        <f t="shared" si="231"/>
        <v>0</v>
      </c>
      <c r="F7413" s="104"/>
      <c r="G7413" s="104"/>
      <c r="H7413" s="105"/>
      <c r="I7413" s="105"/>
      <c r="J7413" s="31"/>
      <c r="K7413" s="32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1712</v>
      </c>
      <c r="B7414" s="111" t="s">
        <v>200</v>
      </c>
      <c r="C7414" s="112" t="s">
        <v>201</v>
      </c>
      <c r="D7414" s="21">
        <f t="shared" si="230"/>
        <v>0</v>
      </c>
      <c r="E7414" s="24">
        <f t="shared" si="23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1712</v>
      </c>
      <c r="B7415" s="111" t="s">
        <v>202</v>
      </c>
      <c r="C7415" s="112" t="s">
        <v>203</v>
      </c>
      <c r="D7415" s="21">
        <f t="shared" si="230"/>
        <v>0</v>
      </c>
      <c r="E7415" s="24">
        <f t="shared" si="23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>
        <v>0</v>
      </c>
      <c r="K7415" s="107">
        <v>0</v>
      </c>
      <c r="L7415" s="105">
        <v>0</v>
      </c>
      <c r="M7415" s="105">
        <v>0</v>
      </c>
      <c r="N7415" s="106">
        <v>0</v>
      </c>
      <c r="O7415" s="107">
        <v>0</v>
      </c>
      <c r="P7415" s="105">
        <v>0</v>
      </c>
      <c r="Q7415" s="105">
        <v>0</v>
      </c>
      <c r="R7415" s="106">
        <v>0</v>
      </c>
      <c r="S7415" s="107">
        <v>0</v>
      </c>
      <c r="T7415" s="105">
        <v>0</v>
      </c>
      <c r="U7415" s="105">
        <v>0</v>
      </c>
      <c r="V7415" s="106">
        <v>0</v>
      </c>
      <c r="W7415" s="107">
        <v>0</v>
      </c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1712</v>
      </c>
      <c r="B7416" s="111" t="s">
        <v>204</v>
      </c>
      <c r="C7416" s="112" t="s">
        <v>205</v>
      </c>
      <c r="D7416" s="21">
        <f t="shared" si="230"/>
        <v>0</v>
      </c>
      <c r="E7416" s="24">
        <f t="shared" si="231"/>
        <v>0</v>
      </c>
      <c r="F7416" s="104"/>
      <c r="G7416" s="104"/>
      <c r="H7416" s="113"/>
      <c r="I7416" s="113"/>
      <c r="J7416" s="106"/>
      <c r="K7416" s="107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1712</v>
      </c>
      <c r="B7417" s="111" t="s">
        <v>206</v>
      </c>
      <c r="C7417" s="112" t="s">
        <v>207</v>
      </c>
      <c r="D7417" s="21">
        <f t="shared" si="230"/>
        <v>0</v>
      </c>
      <c r="E7417" s="24">
        <f t="shared" si="231"/>
        <v>506.53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1712</v>
      </c>
      <c r="B7418" s="111" t="s">
        <v>208</v>
      </c>
      <c r="C7418" s="112" t="s">
        <v>209</v>
      </c>
      <c r="D7418" s="21">
        <f t="shared" si="230"/>
        <v>0</v>
      </c>
      <c r="E7418" s="24">
        <f t="shared" si="231"/>
        <v>14484.11</v>
      </c>
      <c r="F7418" s="104">
        <v>0</v>
      </c>
      <c r="G7418" s="104">
        <v>506.53</v>
      </c>
      <c r="H7418" s="105">
        <v>0</v>
      </c>
      <c r="I7418" s="105">
        <v>490.19</v>
      </c>
      <c r="J7418" s="31">
        <v>0</v>
      </c>
      <c r="K7418" s="32">
        <v>506.53</v>
      </c>
      <c r="L7418" s="105">
        <v>0</v>
      </c>
      <c r="M7418" s="105">
        <v>506.53</v>
      </c>
      <c r="N7418" s="106">
        <v>0</v>
      </c>
      <c r="O7418" s="107">
        <v>457.51</v>
      </c>
      <c r="P7418" s="113">
        <v>0</v>
      </c>
      <c r="Q7418" s="113">
        <v>1702.37</v>
      </c>
      <c r="R7418" s="106">
        <v>0</v>
      </c>
      <c r="S7418" s="107">
        <v>1647.45</v>
      </c>
      <c r="T7418" s="105">
        <v>0</v>
      </c>
      <c r="U7418" s="105">
        <v>6927.6</v>
      </c>
      <c r="V7418" s="106">
        <v>0</v>
      </c>
      <c r="W7418" s="107">
        <v>1702.37</v>
      </c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1712</v>
      </c>
      <c r="B7419" s="111" t="s">
        <v>210</v>
      </c>
      <c r="C7419" s="112" t="s">
        <v>211</v>
      </c>
      <c r="D7419" s="21">
        <f t="shared" si="230"/>
        <v>0</v>
      </c>
      <c r="E7419" s="24">
        <f t="shared" si="231"/>
        <v>45607.51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>
        <v>0</v>
      </c>
      <c r="K7419" s="107">
        <v>543.55999999999995</v>
      </c>
      <c r="L7419" s="105">
        <v>0</v>
      </c>
      <c r="M7419" s="105">
        <v>543.55999999999995</v>
      </c>
      <c r="N7419" s="106">
        <v>0</v>
      </c>
      <c r="O7419" s="107">
        <v>490.96</v>
      </c>
      <c r="P7419" s="105">
        <v>0</v>
      </c>
      <c r="Q7419" s="105">
        <v>5688.32</v>
      </c>
      <c r="R7419" s="106">
        <v>0</v>
      </c>
      <c r="S7419" s="107">
        <v>5504.83</v>
      </c>
      <c r="T7419" s="105">
        <v>0</v>
      </c>
      <c r="U7419" s="105">
        <v>26295.79</v>
      </c>
      <c r="V7419" s="106">
        <v>0</v>
      </c>
      <c r="W7419" s="107">
        <v>5688.32</v>
      </c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1712</v>
      </c>
      <c r="B7420" s="111" t="s">
        <v>212</v>
      </c>
      <c r="C7420" s="112" t="s">
        <v>213</v>
      </c>
      <c r="D7420" s="21">
        <f t="shared" si="230"/>
        <v>0</v>
      </c>
      <c r="E7420" s="24">
        <f t="shared" si="231"/>
        <v>20138.59</v>
      </c>
      <c r="F7420" s="104">
        <v>0</v>
      </c>
      <c r="G7420" s="104">
        <v>326.14</v>
      </c>
      <c r="H7420" s="105">
        <v>0</v>
      </c>
      <c r="I7420" s="105">
        <v>315.62</v>
      </c>
      <c r="J7420" s="106">
        <v>0</v>
      </c>
      <c r="K7420" s="107">
        <v>326.14</v>
      </c>
      <c r="L7420" s="105">
        <v>0</v>
      </c>
      <c r="M7420" s="105">
        <v>326.14</v>
      </c>
      <c r="N7420" s="106">
        <v>0</v>
      </c>
      <c r="O7420" s="107">
        <v>294.58</v>
      </c>
      <c r="P7420" s="105">
        <v>0</v>
      </c>
      <c r="Q7420" s="105">
        <v>2421.5700000000002</v>
      </c>
      <c r="R7420" s="106">
        <v>0</v>
      </c>
      <c r="S7420" s="107">
        <v>2343.4499999999998</v>
      </c>
      <c r="T7420" s="105">
        <v>0</v>
      </c>
      <c r="U7420" s="105">
        <v>11570.62</v>
      </c>
      <c r="V7420" s="106">
        <v>0</v>
      </c>
      <c r="W7420" s="107">
        <v>2421.5700000000002</v>
      </c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1712</v>
      </c>
      <c r="B7421" s="111" t="s">
        <v>214</v>
      </c>
      <c r="C7421" s="112" t="s">
        <v>215</v>
      </c>
      <c r="D7421" s="21">
        <f t="shared" si="230"/>
        <v>167724.99</v>
      </c>
      <c r="E7421" s="24">
        <f t="shared" si="231"/>
        <v>10669.6</v>
      </c>
      <c r="F7421" s="104">
        <v>0</v>
      </c>
      <c r="G7421" s="104">
        <v>0</v>
      </c>
      <c r="H7421" s="113">
        <v>0</v>
      </c>
      <c r="I7421" s="113">
        <v>115.07</v>
      </c>
      <c r="J7421" s="106">
        <v>0</v>
      </c>
      <c r="K7421" s="107">
        <v>118.9</v>
      </c>
      <c r="L7421" s="113">
        <v>0</v>
      </c>
      <c r="M7421" s="113">
        <v>118.9</v>
      </c>
      <c r="N7421" s="31">
        <v>0</v>
      </c>
      <c r="O7421" s="32">
        <v>107.4</v>
      </c>
      <c r="P7421" s="105">
        <v>0</v>
      </c>
      <c r="Q7421" s="105">
        <v>1948.33</v>
      </c>
      <c r="R7421" s="31">
        <v>0</v>
      </c>
      <c r="S7421" s="32">
        <v>1885.48</v>
      </c>
      <c r="T7421" s="113">
        <v>167724.99</v>
      </c>
      <c r="U7421" s="113">
        <v>3247.21</v>
      </c>
      <c r="V7421" s="31">
        <v>0</v>
      </c>
      <c r="W7421" s="32">
        <v>3247.21</v>
      </c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1712</v>
      </c>
      <c r="B7422" s="111" t="s">
        <v>216</v>
      </c>
      <c r="C7422" s="112" t="s">
        <v>217</v>
      </c>
      <c r="D7422" s="21">
        <f t="shared" si="230"/>
        <v>0</v>
      </c>
      <c r="E7422" s="24">
        <f t="shared" si="23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1712</v>
      </c>
      <c r="B7423" s="111" t="s">
        <v>218</v>
      </c>
      <c r="C7423" s="112" t="s">
        <v>1564</v>
      </c>
      <c r="D7423" s="21">
        <f t="shared" si="230"/>
        <v>0</v>
      </c>
      <c r="E7423" s="24">
        <f t="shared" si="23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1712</v>
      </c>
      <c r="B7424" s="111" t="s">
        <v>219</v>
      </c>
      <c r="C7424" s="112" t="s">
        <v>1565</v>
      </c>
      <c r="D7424" s="21">
        <f t="shared" si="230"/>
        <v>0</v>
      </c>
      <c r="E7424" s="24">
        <f t="shared" si="231"/>
        <v>0</v>
      </c>
      <c r="F7424" s="104">
        <v>0</v>
      </c>
      <c r="G7424" s="104">
        <v>0</v>
      </c>
      <c r="H7424" s="105">
        <v>0</v>
      </c>
      <c r="I7424" s="105">
        <v>0</v>
      </c>
      <c r="J7424" s="31">
        <v>0</v>
      </c>
      <c r="K7424" s="32">
        <v>0</v>
      </c>
      <c r="L7424" s="105">
        <v>0</v>
      </c>
      <c r="M7424" s="105">
        <v>0</v>
      </c>
      <c r="N7424" s="106">
        <v>0</v>
      </c>
      <c r="O7424" s="107">
        <v>0</v>
      </c>
      <c r="P7424" s="113">
        <v>0</v>
      </c>
      <c r="Q7424" s="113">
        <v>0</v>
      </c>
      <c r="R7424" s="106">
        <v>0</v>
      </c>
      <c r="S7424" s="107">
        <v>0</v>
      </c>
      <c r="T7424" s="105">
        <v>0</v>
      </c>
      <c r="U7424" s="105">
        <v>0</v>
      </c>
      <c r="V7424" s="106">
        <v>0</v>
      </c>
      <c r="W7424" s="107">
        <v>0</v>
      </c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1712</v>
      </c>
      <c r="B7425" s="111" t="s">
        <v>220</v>
      </c>
      <c r="C7425" s="112" t="s">
        <v>221</v>
      </c>
      <c r="D7425" s="21">
        <f t="shared" si="230"/>
        <v>0</v>
      </c>
      <c r="E7425" s="24">
        <f t="shared" si="231"/>
        <v>0</v>
      </c>
      <c r="F7425" s="104"/>
      <c r="G7425" s="104"/>
      <c r="H7425" s="113"/>
      <c r="I7425" s="113"/>
      <c r="J7425" s="106"/>
      <c r="K7425" s="107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1712</v>
      </c>
      <c r="B7426" s="111" t="s">
        <v>222</v>
      </c>
      <c r="C7426" s="112" t="s">
        <v>223</v>
      </c>
      <c r="D7426" s="21">
        <f t="shared" si="230"/>
        <v>0</v>
      </c>
      <c r="E7426" s="24">
        <f t="shared" si="23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1712</v>
      </c>
      <c r="B7427" s="111" t="s">
        <v>224</v>
      </c>
      <c r="C7427" s="112" t="s">
        <v>225</v>
      </c>
      <c r="D7427" s="21">
        <f t="shared" ref="D7427:D7490" si="232">F7427+H7427+J7428+L7427+N7427+P7427+R7427+T7427+V7427+X7427+Z7427+AB7427</f>
        <v>0</v>
      </c>
      <c r="E7427" s="24">
        <f t="shared" ref="E7427:E7490" si="233">G7427+I7427+K7428+M7427+O7427+Q7427+S7427+U7427+W7427+Y7427+AA7427+AC7427</f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1712</v>
      </c>
      <c r="B7428" s="111" t="s">
        <v>226</v>
      </c>
      <c r="C7428" s="112" t="s">
        <v>227</v>
      </c>
      <c r="D7428" s="21">
        <f t="shared" si="232"/>
        <v>0</v>
      </c>
      <c r="E7428" s="24">
        <f t="shared" si="233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1712</v>
      </c>
      <c r="B7429" s="111" t="s">
        <v>228</v>
      </c>
      <c r="C7429" s="112" t="s">
        <v>229</v>
      </c>
      <c r="D7429" s="21">
        <f t="shared" si="232"/>
        <v>0</v>
      </c>
      <c r="E7429" s="24">
        <f t="shared" si="233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>
        <v>0</v>
      </c>
      <c r="Q7429" s="113">
        <v>0</v>
      </c>
      <c r="R7429" s="31">
        <v>0</v>
      </c>
      <c r="S7429" s="32">
        <v>0</v>
      </c>
      <c r="T7429" s="113">
        <v>0</v>
      </c>
      <c r="U7429" s="113">
        <v>0</v>
      </c>
      <c r="V7429" s="31">
        <v>0</v>
      </c>
      <c r="W7429" s="32">
        <v>0</v>
      </c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1712</v>
      </c>
      <c r="B7430" s="111" t="s">
        <v>230</v>
      </c>
      <c r="C7430" s="112" t="s">
        <v>231</v>
      </c>
      <c r="D7430" s="21">
        <f t="shared" si="232"/>
        <v>0</v>
      </c>
      <c r="E7430" s="24">
        <f t="shared" si="233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1712</v>
      </c>
      <c r="B7431" s="111" t="s">
        <v>232</v>
      </c>
      <c r="C7431" s="112" t="s">
        <v>233</v>
      </c>
      <c r="D7431" s="21">
        <f t="shared" si="232"/>
        <v>0</v>
      </c>
      <c r="E7431" s="24">
        <f t="shared" si="233"/>
        <v>28826.11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>
        <v>0</v>
      </c>
      <c r="Q7431" s="113">
        <v>0</v>
      </c>
      <c r="R7431" s="31">
        <v>0</v>
      </c>
      <c r="S7431" s="32">
        <v>0</v>
      </c>
      <c r="T7431" s="113">
        <v>0</v>
      </c>
      <c r="U7431" s="113">
        <v>28826.11</v>
      </c>
      <c r="V7431" s="31">
        <v>0</v>
      </c>
      <c r="W7431" s="32">
        <v>0</v>
      </c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1712</v>
      </c>
      <c r="B7432" s="111" t="s">
        <v>234</v>
      </c>
      <c r="C7432" s="112" t="s">
        <v>235</v>
      </c>
      <c r="D7432" s="21">
        <f t="shared" si="232"/>
        <v>1921962.62</v>
      </c>
      <c r="E7432" s="24">
        <f t="shared" si="233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>
        <v>0</v>
      </c>
      <c r="Q7432" s="113">
        <v>0</v>
      </c>
      <c r="R7432" s="31">
        <v>0</v>
      </c>
      <c r="S7432" s="32">
        <v>0</v>
      </c>
      <c r="T7432" s="113">
        <v>1921962.62</v>
      </c>
      <c r="U7432" s="113">
        <v>0</v>
      </c>
      <c r="V7432" s="31">
        <v>0</v>
      </c>
      <c r="W7432" s="32">
        <v>0</v>
      </c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1712</v>
      </c>
      <c r="B7433" s="111" t="s">
        <v>236</v>
      </c>
      <c r="C7433" s="112" t="s">
        <v>237</v>
      </c>
      <c r="D7433" s="21">
        <f t="shared" si="232"/>
        <v>0</v>
      </c>
      <c r="E7433" s="24">
        <f t="shared" si="233"/>
        <v>21895.34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1712</v>
      </c>
      <c r="B7434" s="111" t="s">
        <v>238</v>
      </c>
      <c r="C7434" s="112" t="s">
        <v>239</v>
      </c>
      <c r="D7434" s="21">
        <f t="shared" si="232"/>
        <v>23535.35</v>
      </c>
      <c r="E7434" s="24">
        <f t="shared" si="233"/>
        <v>121637.07</v>
      </c>
      <c r="F7434" s="104">
        <v>0</v>
      </c>
      <c r="G7434" s="104">
        <v>21895.34</v>
      </c>
      <c r="H7434" s="113">
        <v>0</v>
      </c>
      <c r="I7434" s="113">
        <v>21895.34</v>
      </c>
      <c r="J7434" s="31">
        <v>0</v>
      </c>
      <c r="K7434" s="32">
        <v>21895.34</v>
      </c>
      <c r="L7434" s="113">
        <v>0</v>
      </c>
      <c r="M7434" s="113">
        <v>21895.34</v>
      </c>
      <c r="N7434" s="31">
        <v>23535.35</v>
      </c>
      <c r="O7434" s="32">
        <v>21895.34</v>
      </c>
      <c r="P7434" s="113">
        <v>0</v>
      </c>
      <c r="Q7434" s="113">
        <v>0</v>
      </c>
      <c r="R7434" s="31">
        <v>0</v>
      </c>
      <c r="S7434" s="32">
        <v>0</v>
      </c>
      <c r="T7434" s="113">
        <v>0</v>
      </c>
      <c r="U7434" s="113">
        <v>2461.8000000000002</v>
      </c>
      <c r="V7434" s="31">
        <v>0</v>
      </c>
      <c r="W7434" s="32">
        <v>31593.91</v>
      </c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1712</v>
      </c>
      <c r="B7435" s="111" t="s">
        <v>240</v>
      </c>
      <c r="C7435" s="112" t="s">
        <v>241</v>
      </c>
      <c r="D7435" s="21">
        <f t="shared" si="232"/>
        <v>0</v>
      </c>
      <c r="E7435" s="24">
        <f t="shared" si="233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>
        <v>0</v>
      </c>
      <c r="Q7435" s="113">
        <v>0</v>
      </c>
      <c r="R7435" s="31">
        <v>0</v>
      </c>
      <c r="S7435" s="32">
        <v>0</v>
      </c>
      <c r="T7435" s="113">
        <v>0</v>
      </c>
      <c r="U7435" s="113">
        <v>0</v>
      </c>
      <c r="V7435" s="31">
        <v>0</v>
      </c>
      <c r="W7435" s="32">
        <v>0</v>
      </c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1712</v>
      </c>
      <c r="B7436" s="111" t="s">
        <v>242</v>
      </c>
      <c r="C7436" s="112" t="s">
        <v>243</v>
      </c>
      <c r="D7436" s="21">
        <f t="shared" si="232"/>
        <v>0</v>
      </c>
      <c r="E7436" s="24">
        <f t="shared" si="233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1712</v>
      </c>
      <c r="B7437" s="111" t="s">
        <v>244</v>
      </c>
      <c r="C7437" s="112" t="s">
        <v>245</v>
      </c>
      <c r="D7437" s="21">
        <f t="shared" si="232"/>
        <v>0</v>
      </c>
      <c r="E7437" s="24">
        <f t="shared" si="233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>
        <v>0</v>
      </c>
      <c r="K7437" s="32">
        <v>0</v>
      </c>
      <c r="L7437" s="113">
        <v>0</v>
      </c>
      <c r="M7437" s="113">
        <v>0</v>
      </c>
      <c r="N7437" s="31">
        <v>0</v>
      </c>
      <c r="O7437" s="32">
        <v>0</v>
      </c>
      <c r="P7437" s="113">
        <v>0</v>
      </c>
      <c r="Q7437" s="113">
        <v>0</v>
      </c>
      <c r="R7437" s="31">
        <v>0</v>
      </c>
      <c r="S7437" s="32">
        <v>0</v>
      </c>
      <c r="T7437" s="113">
        <v>0</v>
      </c>
      <c r="U7437" s="113">
        <v>0</v>
      </c>
      <c r="V7437" s="31">
        <v>0</v>
      </c>
      <c r="W7437" s="32">
        <v>0</v>
      </c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1712</v>
      </c>
      <c r="B7438" s="111" t="s">
        <v>246</v>
      </c>
      <c r="C7438" s="112" t="s">
        <v>247</v>
      </c>
      <c r="D7438" s="21">
        <f t="shared" si="232"/>
        <v>0</v>
      </c>
      <c r="E7438" s="24">
        <f t="shared" si="233"/>
        <v>0</v>
      </c>
      <c r="F7438" s="104">
        <v>0</v>
      </c>
      <c r="G7438" s="104">
        <v>0</v>
      </c>
      <c r="H7438" s="105">
        <v>0</v>
      </c>
      <c r="I7438" s="105">
        <v>0</v>
      </c>
      <c r="J7438" s="31">
        <v>0</v>
      </c>
      <c r="K7438" s="32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>
        <v>0</v>
      </c>
      <c r="Q7438" s="113">
        <v>0</v>
      </c>
      <c r="R7438" s="106">
        <v>0</v>
      </c>
      <c r="S7438" s="107">
        <v>0</v>
      </c>
      <c r="T7438" s="105">
        <v>0</v>
      </c>
      <c r="U7438" s="105">
        <v>0</v>
      </c>
      <c r="V7438" s="106">
        <v>0</v>
      </c>
      <c r="W7438" s="107">
        <v>0</v>
      </c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1712</v>
      </c>
      <c r="B7439" s="111" t="s">
        <v>248</v>
      </c>
      <c r="C7439" s="112" t="s">
        <v>249</v>
      </c>
      <c r="D7439" s="21">
        <f t="shared" si="232"/>
        <v>0</v>
      </c>
      <c r="E7439" s="24">
        <f t="shared" si="233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1712</v>
      </c>
      <c r="B7440" s="111" t="s">
        <v>250</v>
      </c>
      <c r="C7440" s="112" t="s">
        <v>251</v>
      </c>
      <c r="D7440" s="21">
        <f t="shared" si="232"/>
        <v>0</v>
      </c>
      <c r="E7440" s="24">
        <f t="shared" si="233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>
        <v>0</v>
      </c>
      <c r="Q7440" s="105">
        <v>0</v>
      </c>
      <c r="R7440" s="106">
        <v>0</v>
      </c>
      <c r="S7440" s="107">
        <v>0</v>
      </c>
      <c r="T7440" s="105">
        <v>0</v>
      </c>
      <c r="U7440" s="105">
        <v>0</v>
      </c>
      <c r="V7440" s="106">
        <v>0</v>
      </c>
      <c r="W7440" s="107">
        <v>0</v>
      </c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1712</v>
      </c>
      <c r="B7441" s="111" t="s">
        <v>252</v>
      </c>
      <c r="C7441" s="112" t="s">
        <v>253</v>
      </c>
      <c r="D7441" s="21">
        <f t="shared" si="232"/>
        <v>0</v>
      </c>
      <c r="E7441" s="24">
        <f t="shared" si="233"/>
        <v>0</v>
      </c>
      <c r="F7441" s="104">
        <v>0</v>
      </c>
      <c r="G7441" s="104">
        <v>0</v>
      </c>
      <c r="H7441" s="113">
        <v>0</v>
      </c>
      <c r="I7441" s="113">
        <v>0</v>
      </c>
      <c r="J7441" s="106">
        <v>0</v>
      </c>
      <c r="K7441" s="107">
        <v>0</v>
      </c>
      <c r="L7441" s="113">
        <v>0</v>
      </c>
      <c r="M7441" s="113">
        <v>0</v>
      </c>
      <c r="N7441" s="31">
        <v>0</v>
      </c>
      <c r="O7441" s="32">
        <v>0</v>
      </c>
      <c r="P7441" s="105">
        <v>0</v>
      </c>
      <c r="Q7441" s="105">
        <v>0</v>
      </c>
      <c r="R7441" s="31">
        <v>0</v>
      </c>
      <c r="S7441" s="32">
        <v>0</v>
      </c>
      <c r="T7441" s="113">
        <v>0</v>
      </c>
      <c r="U7441" s="113">
        <v>0</v>
      </c>
      <c r="V7441" s="31">
        <v>0</v>
      </c>
      <c r="W7441" s="32">
        <v>0</v>
      </c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1712</v>
      </c>
      <c r="B7442" s="111" t="s">
        <v>254</v>
      </c>
      <c r="C7442" s="112" t="s">
        <v>255</v>
      </c>
      <c r="D7442" s="21">
        <f t="shared" si="232"/>
        <v>0</v>
      </c>
      <c r="E7442" s="24">
        <f t="shared" si="233"/>
        <v>0</v>
      </c>
      <c r="F7442" s="104"/>
      <c r="G7442" s="104"/>
      <c r="H7442" s="105"/>
      <c r="I7442" s="105"/>
      <c r="J7442" s="31"/>
      <c r="K7442" s="32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1712</v>
      </c>
      <c r="B7443" s="111" t="s">
        <v>256</v>
      </c>
      <c r="C7443" s="112" t="s">
        <v>257</v>
      </c>
      <c r="D7443" s="21">
        <f t="shared" si="232"/>
        <v>0</v>
      </c>
      <c r="E7443" s="24">
        <f t="shared" si="233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106">
        <v>0</v>
      </c>
      <c r="K7443" s="107">
        <v>0</v>
      </c>
      <c r="L7443" s="113">
        <v>0</v>
      </c>
      <c r="M7443" s="113">
        <v>0</v>
      </c>
      <c r="N7443" s="31">
        <v>0</v>
      </c>
      <c r="O7443" s="32">
        <v>0</v>
      </c>
      <c r="P7443" s="105">
        <v>0</v>
      </c>
      <c r="Q7443" s="105">
        <v>0</v>
      </c>
      <c r="R7443" s="31">
        <v>0</v>
      </c>
      <c r="S7443" s="32">
        <v>0</v>
      </c>
      <c r="T7443" s="113">
        <v>0</v>
      </c>
      <c r="U7443" s="113">
        <v>0</v>
      </c>
      <c r="V7443" s="31">
        <v>0</v>
      </c>
      <c r="W7443" s="32">
        <v>0</v>
      </c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1712</v>
      </c>
      <c r="B7444" s="111" t="s">
        <v>258</v>
      </c>
      <c r="C7444" s="112" t="s">
        <v>259</v>
      </c>
      <c r="D7444" s="21">
        <f t="shared" si="232"/>
        <v>0</v>
      </c>
      <c r="E7444" s="24">
        <f t="shared" si="233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1712</v>
      </c>
      <c r="B7445" s="111" t="s">
        <v>260</v>
      </c>
      <c r="C7445" s="112" t="s">
        <v>261</v>
      </c>
      <c r="D7445" s="21">
        <f t="shared" si="232"/>
        <v>0</v>
      </c>
      <c r="E7445" s="24">
        <f t="shared" si="233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1712</v>
      </c>
      <c r="B7446" s="111" t="s">
        <v>262</v>
      </c>
      <c r="C7446" s="112" t="s">
        <v>263</v>
      </c>
      <c r="D7446" s="21">
        <f t="shared" si="232"/>
        <v>0</v>
      </c>
      <c r="E7446" s="24">
        <f t="shared" si="233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1712</v>
      </c>
      <c r="B7447" s="111" t="s">
        <v>264</v>
      </c>
      <c r="C7447" s="112" t="s">
        <v>265</v>
      </c>
      <c r="D7447" s="21">
        <f t="shared" si="232"/>
        <v>320000</v>
      </c>
      <c r="E7447" s="24">
        <f t="shared" si="233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0</v>
      </c>
      <c r="K7447" s="32">
        <v>0</v>
      </c>
      <c r="L7447" s="113">
        <v>0</v>
      </c>
      <c r="M7447" s="113">
        <v>0</v>
      </c>
      <c r="N7447" s="31">
        <v>0</v>
      </c>
      <c r="O7447" s="32">
        <v>0</v>
      </c>
      <c r="P7447" s="113">
        <v>0</v>
      </c>
      <c r="Q7447" s="113">
        <v>0</v>
      </c>
      <c r="R7447" s="31">
        <v>0</v>
      </c>
      <c r="S7447" s="32">
        <v>0</v>
      </c>
      <c r="T7447" s="113">
        <v>70000</v>
      </c>
      <c r="U7447" s="113">
        <v>0</v>
      </c>
      <c r="V7447" s="31">
        <v>250000</v>
      </c>
      <c r="W7447" s="32">
        <v>0</v>
      </c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1712</v>
      </c>
      <c r="B7448" s="111" t="s">
        <v>266</v>
      </c>
      <c r="C7448" s="112" t="s">
        <v>267</v>
      </c>
      <c r="D7448" s="21">
        <f t="shared" si="232"/>
        <v>0</v>
      </c>
      <c r="E7448" s="24">
        <f t="shared" si="233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1712</v>
      </c>
      <c r="B7449" s="111" t="s">
        <v>268</v>
      </c>
      <c r="C7449" s="112" t="s">
        <v>269</v>
      </c>
      <c r="D7449" s="21">
        <f t="shared" si="232"/>
        <v>23374.15</v>
      </c>
      <c r="E7449" s="24">
        <f t="shared" si="233"/>
        <v>41354.740000000005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>
        <v>0</v>
      </c>
      <c r="K7449" s="32">
        <v>0</v>
      </c>
      <c r="L7449" s="113">
        <v>0</v>
      </c>
      <c r="M7449" s="113">
        <v>0</v>
      </c>
      <c r="N7449" s="31">
        <v>0</v>
      </c>
      <c r="O7449" s="32">
        <v>0</v>
      </c>
      <c r="P7449" s="113">
        <v>0</v>
      </c>
      <c r="Q7449" s="113">
        <v>0</v>
      </c>
      <c r="R7449" s="31">
        <v>0</v>
      </c>
      <c r="S7449" s="32">
        <v>0</v>
      </c>
      <c r="T7449" s="113">
        <v>16505.400000000001</v>
      </c>
      <c r="U7449" s="113">
        <v>0</v>
      </c>
      <c r="V7449" s="31">
        <v>0</v>
      </c>
      <c r="W7449" s="32">
        <v>2409</v>
      </c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1712</v>
      </c>
      <c r="B7450" s="111" t="s">
        <v>270</v>
      </c>
      <c r="C7450" s="112" t="s">
        <v>271</v>
      </c>
      <c r="D7450" s="21">
        <f t="shared" si="232"/>
        <v>0</v>
      </c>
      <c r="E7450" s="24">
        <f t="shared" si="233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>
        <v>0</v>
      </c>
      <c r="Q7450" s="113">
        <v>0</v>
      </c>
      <c r="R7450" s="31">
        <v>0</v>
      </c>
      <c r="S7450" s="32">
        <v>0</v>
      </c>
      <c r="T7450" s="113">
        <v>0</v>
      </c>
      <c r="U7450" s="113">
        <v>0</v>
      </c>
      <c r="V7450" s="31">
        <v>0</v>
      </c>
      <c r="W7450" s="32">
        <v>0</v>
      </c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1712</v>
      </c>
      <c r="B7451" s="111" t="s">
        <v>272</v>
      </c>
      <c r="C7451" s="112" t="s">
        <v>273</v>
      </c>
      <c r="D7451" s="21">
        <f t="shared" si="232"/>
        <v>0</v>
      </c>
      <c r="E7451" s="24">
        <f t="shared" si="233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1712</v>
      </c>
      <c r="B7452" s="111" t="s">
        <v>274</v>
      </c>
      <c r="C7452" s="112" t="s">
        <v>275</v>
      </c>
      <c r="D7452" s="21">
        <f t="shared" si="232"/>
        <v>0</v>
      </c>
      <c r="E7452" s="24">
        <f t="shared" si="233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>
        <v>0</v>
      </c>
      <c r="Q7452" s="113">
        <v>0</v>
      </c>
      <c r="R7452" s="31">
        <v>0</v>
      </c>
      <c r="S7452" s="32">
        <v>0</v>
      </c>
      <c r="T7452" s="113">
        <v>0</v>
      </c>
      <c r="U7452" s="113">
        <v>0</v>
      </c>
      <c r="V7452" s="31">
        <v>0</v>
      </c>
      <c r="W7452" s="32">
        <v>0</v>
      </c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1712</v>
      </c>
      <c r="B7453" s="111" t="s">
        <v>276</v>
      </c>
      <c r="C7453" s="112" t="s">
        <v>277</v>
      </c>
      <c r="D7453" s="21">
        <f t="shared" si="232"/>
        <v>0</v>
      </c>
      <c r="E7453" s="24">
        <f t="shared" si="233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1712</v>
      </c>
      <c r="B7454" s="111" t="s">
        <v>278</v>
      </c>
      <c r="C7454" s="112" t="s">
        <v>279</v>
      </c>
      <c r="D7454" s="21">
        <f t="shared" si="232"/>
        <v>0</v>
      </c>
      <c r="E7454" s="24">
        <f t="shared" si="233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1712</v>
      </c>
      <c r="B7455" s="111" t="s">
        <v>280</v>
      </c>
      <c r="C7455" s="112" t="s">
        <v>1566</v>
      </c>
      <c r="D7455" s="21">
        <f t="shared" si="232"/>
        <v>0</v>
      </c>
      <c r="E7455" s="24">
        <f t="shared" si="233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1712</v>
      </c>
      <c r="B7456" s="111" t="s">
        <v>281</v>
      </c>
      <c r="C7456" s="112" t="s">
        <v>282</v>
      </c>
      <c r="D7456" s="21">
        <f t="shared" si="232"/>
        <v>0</v>
      </c>
      <c r="E7456" s="24">
        <f t="shared" si="233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>
        <v>0</v>
      </c>
      <c r="Q7456" s="113">
        <v>0</v>
      </c>
      <c r="R7456" s="31">
        <v>0</v>
      </c>
      <c r="S7456" s="32">
        <v>0</v>
      </c>
      <c r="T7456" s="113">
        <v>0</v>
      </c>
      <c r="U7456" s="113">
        <v>0</v>
      </c>
      <c r="V7456" s="31">
        <v>0</v>
      </c>
      <c r="W7456" s="32">
        <v>0</v>
      </c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1712</v>
      </c>
      <c r="B7457" s="111" t="s">
        <v>283</v>
      </c>
      <c r="C7457" s="112" t="s">
        <v>284</v>
      </c>
      <c r="D7457" s="21">
        <f t="shared" si="232"/>
        <v>0</v>
      </c>
      <c r="E7457" s="24">
        <f t="shared" si="233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1712</v>
      </c>
      <c r="B7458" s="111" t="s">
        <v>285</v>
      </c>
      <c r="C7458" s="112" t="s">
        <v>286</v>
      </c>
      <c r="D7458" s="21">
        <f t="shared" si="232"/>
        <v>0</v>
      </c>
      <c r="E7458" s="24">
        <f t="shared" si="233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>
        <v>0</v>
      </c>
      <c r="Q7458" s="113">
        <v>0</v>
      </c>
      <c r="R7458" s="31">
        <v>0</v>
      </c>
      <c r="S7458" s="32">
        <v>0</v>
      </c>
      <c r="T7458" s="113">
        <v>0</v>
      </c>
      <c r="U7458" s="113">
        <v>0</v>
      </c>
      <c r="V7458" s="31">
        <v>0</v>
      </c>
      <c r="W7458" s="32">
        <v>0</v>
      </c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1712</v>
      </c>
      <c r="B7459" s="111" t="s">
        <v>287</v>
      </c>
      <c r="C7459" s="112" t="s">
        <v>288</v>
      </c>
      <c r="D7459" s="21">
        <f t="shared" si="232"/>
        <v>0</v>
      </c>
      <c r="E7459" s="24">
        <f t="shared" si="233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1712</v>
      </c>
      <c r="B7460" s="111" t="s">
        <v>289</v>
      </c>
      <c r="C7460" s="112" t="s">
        <v>290</v>
      </c>
      <c r="D7460" s="21">
        <f t="shared" si="232"/>
        <v>0</v>
      </c>
      <c r="E7460" s="24">
        <f t="shared" si="233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1712</v>
      </c>
      <c r="B7461" s="111" t="s">
        <v>291</v>
      </c>
      <c r="C7461" s="112" t="s">
        <v>1567</v>
      </c>
      <c r="D7461" s="21">
        <f t="shared" si="232"/>
        <v>0</v>
      </c>
      <c r="E7461" s="24">
        <f t="shared" si="233"/>
        <v>0</v>
      </c>
      <c r="F7461" s="104"/>
      <c r="G7461" s="104"/>
      <c r="H7461" s="105"/>
      <c r="I7461" s="105"/>
      <c r="J7461" s="31"/>
      <c r="K7461" s="32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1712</v>
      </c>
      <c r="B7462" s="111" t="s">
        <v>292</v>
      </c>
      <c r="C7462" s="112" t="s">
        <v>293</v>
      </c>
      <c r="D7462" s="21">
        <f t="shared" si="232"/>
        <v>0</v>
      </c>
      <c r="E7462" s="24">
        <f t="shared" si="23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1712</v>
      </c>
      <c r="B7463" s="111" t="s">
        <v>294</v>
      </c>
      <c r="C7463" s="112" t="s">
        <v>295</v>
      </c>
      <c r="D7463" s="21">
        <f t="shared" si="232"/>
        <v>0</v>
      </c>
      <c r="E7463" s="24">
        <f t="shared" si="23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1712</v>
      </c>
      <c r="B7464" s="111" t="s">
        <v>296</v>
      </c>
      <c r="C7464" s="112" t="s">
        <v>1568</v>
      </c>
      <c r="D7464" s="21">
        <f t="shared" si="232"/>
        <v>0</v>
      </c>
      <c r="E7464" s="24">
        <f t="shared" si="233"/>
        <v>0</v>
      </c>
      <c r="F7464" s="104"/>
      <c r="G7464" s="104"/>
      <c r="H7464" s="113"/>
      <c r="I7464" s="113"/>
      <c r="J7464" s="106"/>
      <c r="K7464" s="107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1712</v>
      </c>
      <c r="B7465" s="111" t="s">
        <v>297</v>
      </c>
      <c r="C7465" s="112" t="s">
        <v>298</v>
      </c>
      <c r="D7465" s="21">
        <f t="shared" si="232"/>
        <v>0</v>
      </c>
      <c r="E7465" s="24">
        <f t="shared" si="23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1712</v>
      </c>
      <c r="B7466" s="111" t="s">
        <v>299</v>
      </c>
      <c r="C7466" s="112" t="s">
        <v>300</v>
      </c>
      <c r="D7466" s="21">
        <f t="shared" si="232"/>
        <v>0</v>
      </c>
      <c r="E7466" s="24">
        <f t="shared" si="233"/>
        <v>0</v>
      </c>
      <c r="F7466" s="104"/>
      <c r="G7466" s="104"/>
      <c r="H7466" s="105"/>
      <c r="I7466" s="105"/>
      <c r="J7466" s="31"/>
      <c r="K7466" s="32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1712</v>
      </c>
      <c r="B7467" s="111" t="s">
        <v>301</v>
      </c>
      <c r="C7467" s="112" t="s">
        <v>1569</v>
      </c>
      <c r="D7467" s="21">
        <f t="shared" si="232"/>
        <v>0</v>
      </c>
      <c r="E7467" s="24">
        <f t="shared" si="23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1712</v>
      </c>
      <c r="B7468" s="111" t="s">
        <v>302</v>
      </c>
      <c r="C7468" s="112" t="s">
        <v>303</v>
      </c>
      <c r="D7468" s="21">
        <f t="shared" si="232"/>
        <v>0</v>
      </c>
      <c r="E7468" s="24">
        <f t="shared" si="233"/>
        <v>0</v>
      </c>
      <c r="F7468" s="104">
        <v>0</v>
      </c>
      <c r="G7468" s="104">
        <v>0</v>
      </c>
      <c r="H7468" s="113">
        <v>0</v>
      </c>
      <c r="I7468" s="113">
        <v>0</v>
      </c>
      <c r="J7468" s="106">
        <v>0</v>
      </c>
      <c r="K7468" s="107">
        <v>0</v>
      </c>
      <c r="L7468" s="113">
        <v>0</v>
      </c>
      <c r="M7468" s="113">
        <v>0</v>
      </c>
      <c r="N7468" s="31">
        <v>0</v>
      </c>
      <c r="O7468" s="32">
        <v>0</v>
      </c>
      <c r="P7468" s="105">
        <v>0</v>
      </c>
      <c r="Q7468" s="105">
        <v>0</v>
      </c>
      <c r="R7468" s="31">
        <v>0</v>
      </c>
      <c r="S7468" s="32">
        <v>0</v>
      </c>
      <c r="T7468" s="113">
        <v>0</v>
      </c>
      <c r="U7468" s="113">
        <v>0</v>
      </c>
      <c r="V7468" s="31">
        <v>0</v>
      </c>
      <c r="W7468" s="32">
        <v>0</v>
      </c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1712</v>
      </c>
      <c r="B7469" s="111" t="s">
        <v>304</v>
      </c>
      <c r="C7469" s="112" t="s">
        <v>305</v>
      </c>
      <c r="D7469" s="21">
        <f t="shared" si="232"/>
        <v>0</v>
      </c>
      <c r="E7469" s="24">
        <f t="shared" si="23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1712</v>
      </c>
      <c r="B7470" s="111" t="s">
        <v>306</v>
      </c>
      <c r="C7470" s="112" t="s">
        <v>307</v>
      </c>
      <c r="D7470" s="21">
        <f t="shared" si="232"/>
        <v>0</v>
      </c>
      <c r="E7470" s="24">
        <f t="shared" si="23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>
        <v>0</v>
      </c>
      <c r="Q7470" s="113">
        <v>0</v>
      </c>
      <c r="R7470" s="31">
        <v>0</v>
      </c>
      <c r="S7470" s="32">
        <v>0</v>
      </c>
      <c r="T7470" s="113">
        <v>0</v>
      </c>
      <c r="U7470" s="113">
        <v>0</v>
      </c>
      <c r="V7470" s="31">
        <v>0</v>
      </c>
      <c r="W7470" s="32">
        <v>0</v>
      </c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1712</v>
      </c>
      <c r="B7471" s="111" t="s">
        <v>308</v>
      </c>
      <c r="C7471" s="112" t="s">
        <v>309</v>
      </c>
      <c r="D7471" s="21">
        <f t="shared" si="232"/>
        <v>160310</v>
      </c>
      <c r="E7471" s="24">
        <f t="shared" si="23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0</v>
      </c>
      <c r="M7471" s="113">
        <v>0</v>
      </c>
      <c r="N7471" s="31">
        <v>64800</v>
      </c>
      <c r="O7471" s="32">
        <v>0</v>
      </c>
      <c r="P7471" s="113">
        <v>50000</v>
      </c>
      <c r="Q7471" s="113">
        <v>0</v>
      </c>
      <c r="R7471" s="31">
        <v>45510</v>
      </c>
      <c r="S7471" s="32">
        <v>0</v>
      </c>
      <c r="T7471" s="113">
        <v>0</v>
      </c>
      <c r="U7471" s="113">
        <v>0</v>
      </c>
      <c r="V7471" s="31">
        <v>0</v>
      </c>
      <c r="W7471" s="32">
        <v>0</v>
      </c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1712</v>
      </c>
      <c r="B7472" s="111" t="s">
        <v>310</v>
      </c>
      <c r="C7472" s="112" t="s">
        <v>311</v>
      </c>
      <c r="D7472" s="21">
        <f t="shared" si="232"/>
        <v>570000</v>
      </c>
      <c r="E7472" s="24">
        <f t="shared" si="233"/>
        <v>0</v>
      </c>
      <c r="F7472" s="104">
        <v>0</v>
      </c>
      <c r="G7472" s="104">
        <v>0</v>
      </c>
      <c r="H7472" s="105">
        <v>0</v>
      </c>
      <c r="I7472" s="105">
        <v>0</v>
      </c>
      <c r="J7472" s="31">
        <v>0</v>
      </c>
      <c r="K7472" s="32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>
        <v>570000</v>
      </c>
      <c r="Q7472" s="113">
        <v>0</v>
      </c>
      <c r="R7472" s="106">
        <v>0</v>
      </c>
      <c r="S7472" s="107">
        <v>0</v>
      </c>
      <c r="T7472" s="105">
        <v>0</v>
      </c>
      <c r="U7472" s="105">
        <v>0</v>
      </c>
      <c r="V7472" s="106">
        <v>0</v>
      </c>
      <c r="W7472" s="107">
        <v>0</v>
      </c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1712</v>
      </c>
      <c r="B7473" s="111" t="s">
        <v>312</v>
      </c>
      <c r="C7473" s="112" t="s">
        <v>313</v>
      </c>
      <c r="D7473" s="21">
        <f t="shared" si="232"/>
        <v>480000</v>
      </c>
      <c r="E7473" s="24">
        <f t="shared" si="23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>
        <v>0</v>
      </c>
      <c r="Q7473" s="105">
        <v>0</v>
      </c>
      <c r="R7473" s="106">
        <v>480000</v>
      </c>
      <c r="S7473" s="107">
        <v>0</v>
      </c>
      <c r="T7473" s="105">
        <v>0</v>
      </c>
      <c r="U7473" s="105">
        <v>0</v>
      </c>
      <c r="V7473" s="106">
        <v>0</v>
      </c>
      <c r="W7473" s="107">
        <v>0</v>
      </c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1712</v>
      </c>
      <c r="B7474" s="111" t="s">
        <v>314</v>
      </c>
      <c r="C7474" s="112" t="s">
        <v>315</v>
      </c>
      <c r="D7474" s="21">
        <f t="shared" si="232"/>
        <v>25000</v>
      </c>
      <c r="E7474" s="24">
        <f t="shared" si="23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0</v>
      </c>
      <c r="O7474" s="107">
        <v>0</v>
      </c>
      <c r="P7474" s="105">
        <v>0</v>
      </c>
      <c r="Q7474" s="105">
        <v>0</v>
      </c>
      <c r="R7474" s="106">
        <v>0</v>
      </c>
      <c r="S7474" s="107">
        <v>0</v>
      </c>
      <c r="T7474" s="105">
        <v>0</v>
      </c>
      <c r="U7474" s="105">
        <v>0</v>
      </c>
      <c r="V7474" s="106">
        <v>25000</v>
      </c>
      <c r="W7474" s="107">
        <v>0</v>
      </c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1712</v>
      </c>
      <c r="B7475" s="111" t="s">
        <v>316</v>
      </c>
      <c r="C7475" s="112" t="s">
        <v>317</v>
      </c>
      <c r="D7475" s="21">
        <f t="shared" si="232"/>
        <v>16000</v>
      </c>
      <c r="E7475" s="24">
        <f t="shared" si="23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>
        <v>0</v>
      </c>
      <c r="Q7475" s="105">
        <v>0</v>
      </c>
      <c r="R7475" s="106">
        <v>16000</v>
      </c>
      <c r="S7475" s="107">
        <v>0</v>
      </c>
      <c r="T7475" s="105">
        <v>0</v>
      </c>
      <c r="U7475" s="105">
        <v>0</v>
      </c>
      <c r="V7475" s="106">
        <v>0</v>
      </c>
      <c r="W7475" s="107">
        <v>0</v>
      </c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1712</v>
      </c>
      <c r="B7476" s="111" t="s">
        <v>318</v>
      </c>
      <c r="C7476" s="112" t="s">
        <v>319</v>
      </c>
      <c r="D7476" s="21">
        <f t="shared" si="232"/>
        <v>54000</v>
      </c>
      <c r="E7476" s="24">
        <f t="shared" si="23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>
        <v>0</v>
      </c>
      <c r="K7476" s="107">
        <v>0</v>
      </c>
      <c r="L7476" s="105">
        <v>0</v>
      </c>
      <c r="M7476" s="105">
        <v>0</v>
      </c>
      <c r="N7476" s="106">
        <v>0</v>
      </c>
      <c r="O7476" s="107">
        <v>0</v>
      </c>
      <c r="P7476" s="105">
        <v>0</v>
      </c>
      <c r="Q7476" s="105">
        <v>0</v>
      </c>
      <c r="R7476" s="106">
        <v>0</v>
      </c>
      <c r="S7476" s="107">
        <v>0</v>
      </c>
      <c r="T7476" s="105">
        <v>0</v>
      </c>
      <c r="U7476" s="105">
        <v>0</v>
      </c>
      <c r="V7476" s="106">
        <v>0</v>
      </c>
      <c r="W7476" s="107">
        <v>0</v>
      </c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1712</v>
      </c>
      <c r="B7477" s="111" t="s">
        <v>320</v>
      </c>
      <c r="C7477" s="112" t="s">
        <v>321</v>
      </c>
      <c r="D7477" s="21">
        <f t="shared" si="232"/>
        <v>2315500</v>
      </c>
      <c r="E7477" s="24">
        <f t="shared" si="233"/>
        <v>493000</v>
      </c>
      <c r="F7477" s="104">
        <v>25000</v>
      </c>
      <c r="G7477" s="104">
        <v>0</v>
      </c>
      <c r="H7477" s="105">
        <v>1156500</v>
      </c>
      <c r="I7477" s="105">
        <v>0</v>
      </c>
      <c r="J7477" s="106">
        <v>54000</v>
      </c>
      <c r="K7477" s="107">
        <v>0</v>
      </c>
      <c r="L7477" s="105">
        <v>844000</v>
      </c>
      <c r="M7477" s="105">
        <v>344000</v>
      </c>
      <c r="N7477" s="106">
        <v>0</v>
      </c>
      <c r="O7477" s="107">
        <v>149000</v>
      </c>
      <c r="P7477" s="105">
        <v>120000</v>
      </c>
      <c r="Q7477" s="105">
        <v>0</v>
      </c>
      <c r="R7477" s="106">
        <v>0</v>
      </c>
      <c r="S7477" s="107">
        <v>0</v>
      </c>
      <c r="T7477" s="105">
        <v>0</v>
      </c>
      <c r="U7477" s="105">
        <v>0</v>
      </c>
      <c r="V7477" s="106">
        <v>170000</v>
      </c>
      <c r="W7477" s="107">
        <v>0</v>
      </c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1712</v>
      </c>
      <c r="B7478" s="111" t="s">
        <v>322</v>
      </c>
      <c r="C7478" s="112" t="s">
        <v>323</v>
      </c>
      <c r="D7478" s="21">
        <f t="shared" si="232"/>
        <v>0</v>
      </c>
      <c r="E7478" s="24">
        <f t="shared" si="23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0</v>
      </c>
      <c r="M7478" s="105">
        <v>0</v>
      </c>
      <c r="N7478" s="106">
        <v>0</v>
      </c>
      <c r="O7478" s="107">
        <v>0</v>
      </c>
      <c r="P7478" s="105">
        <v>0</v>
      </c>
      <c r="Q7478" s="105">
        <v>0</v>
      </c>
      <c r="R7478" s="106">
        <v>0</v>
      </c>
      <c r="S7478" s="107">
        <v>0</v>
      </c>
      <c r="T7478" s="105">
        <v>0</v>
      </c>
      <c r="U7478" s="105">
        <v>0</v>
      </c>
      <c r="V7478" s="106">
        <v>0</v>
      </c>
      <c r="W7478" s="107">
        <v>0</v>
      </c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1712</v>
      </c>
      <c r="B7479" s="111" t="s">
        <v>324</v>
      </c>
      <c r="C7479" s="112" t="s">
        <v>325</v>
      </c>
      <c r="D7479" s="21">
        <f t="shared" si="232"/>
        <v>35400</v>
      </c>
      <c r="E7479" s="24">
        <f t="shared" si="23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>
        <v>0</v>
      </c>
      <c r="K7479" s="107">
        <v>0</v>
      </c>
      <c r="L7479" s="105">
        <v>0</v>
      </c>
      <c r="M7479" s="105">
        <v>0</v>
      </c>
      <c r="N7479" s="106">
        <v>18000</v>
      </c>
      <c r="O7479" s="107">
        <v>0</v>
      </c>
      <c r="P7479" s="105">
        <v>0</v>
      </c>
      <c r="Q7479" s="105">
        <v>0</v>
      </c>
      <c r="R7479" s="106">
        <v>0</v>
      </c>
      <c r="S7479" s="107">
        <v>0</v>
      </c>
      <c r="T7479" s="105">
        <v>0</v>
      </c>
      <c r="U7479" s="105">
        <v>0</v>
      </c>
      <c r="V7479" s="106">
        <v>0</v>
      </c>
      <c r="W7479" s="107">
        <v>0</v>
      </c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1712</v>
      </c>
      <c r="B7480" s="111" t="s">
        <v>326</v>
      </c>
      <c r="C7480" s="112" t="s">
        <v>327</v>
      </c>
      <c r="D7480" s="21">
        <f t="shared" si="232"/>
        <v>138000</v>
      </c>
      <c r="E7480" s="24">
        <f t="shared" si="233"/>
        <v>14438.36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>
        <v>138000</v>
      </c>
      <c r="Q7480" s="105">
        <v>0</v>
      </c>
      <c r="R7480" s="106">
        <v>0</v>
      </c>
      <c r="S7480" s="107">
        <v>0</v>
      </c>
      <c r="T7480" s="105">
        <v>0</v>
      </c>
      <c r="U7480" s="105">
        <v>0</v>
      </c>
      <c r="V7480" s="106">
        <v>0</v>
      </c>
      <c r="W7480" s="107">
        <v>0</v>
      </c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1712</v>
      </c>
      <c r="B7481" s="111" t="s">
        <v>328</v>
      </c>
      <c r="C7481" s="112" t="s">
        <v>329</v>
      </c>
      <c r="D7481" s="21">
        <f t="shared" si="232"/>
        <v>0</v>
      </c>
      <c r="E7481" s="24">
        <f t="shared" si="233"/>
        <v>603458.92000000004</v>
      </c>
      <c r="F7481" s="104">
        <v>0</v>
      </c>
      <c r="G7481" s="104">
        <v>14438.36</v>
      </c>
      <c r="H7481" s="105">
        <v>0</v>
      </c>
      <c r="I7481" s="105">
        <v>13972.6</v>
      </c>
      <c r="J7481" s="106">
        <v>0</v>
      </c>
      <c r="K7481" s="107">
        <v>14438.36</v>
      </c>
      <c r="L7481" s="105">
        <v>0</v>
      </c>
      <c r="M7481" s="105">
        <v>12400</v>
      </c>
      <c r="N7481" s="106">
        <v>0</v>
      </c>
      <c r="O7481" s="107">
        <v>12318.47</v>
      </c>
      <c r="P7481" s="105">
        <v>0</v>
      </c>
      <c r="Q7481" s="105">
        <v>15650.05</v>
      </c>
      <c r="R7481" s="106">
        <v>0</v>
      </c>
      <c r="S7481" s="107">
        <v>15145.21</v>
      </c>
      <c r="T7481" s="105">
        <v>0</v>
      </c>
      <c r="U7481" s="105">
        <v>502774.24</v>
      </c>
      <c r="V7481" s="106">
        <v>0</v>
      </c>
      <c r="W7481" s="107">
        <v>16369.31</v>
      </c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1712</v>
      </c>
      <c r="B7482" s="111" t="s">
        <v>330</v>
      </c>
      <c r="C7482" s="112" t="s">
        <v>331</v>
      </c>
      <c r="D7482" s="21">
        <f t="shared" si="232"/>
        <v>0</v>
      </c>
      <c r="E7482" s="24">
        <f t="shared" si="233"/>
        <v>61850.92</v>
      </c>
      <c r="F7482" s="104">
        <v>0</v>
      </c>
      <c r="G7482" s="104">
        <v>390.68</v>
      </c>
      <c r="H7482" s="113">
        <v>0</v>
      </c>
      <c r="I7482" s="113">
        <v>378.08</v>
      </c>
      <c r="J7482" s="106">
        <v>0</v>
      </c>
      <c r="K7482" s="107">
        <v>390.68</v>
      </c>
      <c r="L7482" s="113">
        <v>0</v>
      </c>
      <c r="M7482" s="113">
        <v>390.68</v>
      </c>
      <c r="N7482" s="31">
        <v>0</v>
      </c>
      <c r="O7482" s="32">
        <v>352.88</v>
      </c>
      <c r="P7482" s="105">
        <v>0</v>
      </c>
      <c r="Q7482" s="105">
        <v>390.68</v>
      </c>
      <c r="R7482" s="31">
        <v>0</v>
      </c>
      <c r="S7482" s="32">
        <v>9747.9500000000007</v>
      </c>
      <c r="T7482" s="113">
        <v>0</v>
      </c>
      <c r="U7482" s="113">
        <v>38866.71</v>
      </c>
      <c r="V7482" s="31">
        <v>0</v>
      </c>
      <c r="W7482" s="32">
        <v>10072.879999999999</v>
      </c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1712</v>
      </c>
      <c r="B7483" s="111" t="s">
        <v>332</v>
      </c>
      <c r="C7483" s="112" t="s">
        <v>333</v>
      </c>
      <c r="D7483" s="21">
        <f t="shared" si="232"/>
        <v>0</v>
      </c>
      <c r="E7483" s="24">
        <f t="shared" si="233"/>
        <v>53565.250000000007</v>
      </c>
      <c r="F7483" s="104">
        <v>0</v>
      </c>
      <c r="G7483" s="104">
        <v>2932.52</v>
      </c>
      <c r="H7483" s="113">
        <v>0</v>
      </c>
      <c r="I7483" s="113">
        <v>2782.98</v>
      </c>
      <c r="J7483" s="31">
        <v>0</v>
      </c>
      <c r="K7483" s="32">
        <v>1260.3800000000001</v>
      </c>
      <c r="L7483" s="113">
        <v>0</v>
      </c>
      <c r="M7483" s="113">
        <v>1260.3800000000001</v>
      </c>
      <c r="N7483" s="31">
        <v>0</v>
      </c>
      <c r="O7483" s="32">
        <v>1138.4100000000001</v>
      </c>
      <c r="P7483" s="113">
        <v>0</v>
      </c>
      <c r="Q7483" s="113">
        <v>1274.03</v>
      </c>
      <c r="R7483" s="31">
        <v>0</v>
      </c>
      <c r="S7483" s="32">
        <v>1191.44</v>
      </c>
      <c r="T7483" s="113">
        <v>0</v>
      </c>
      <c r="U7483" s="113">
        <v>28112.78</v>
      </c>
      <c r="V7483" s="31">
        <v>0</v>
      </c>
      <c r="W7483" s="32">
        <v>8974.51</v>
      </c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1712</v>
      </c>
      <c r="B7484" s="111" t="s">
        <v>334</v>
      </c>
      <c r="C7484" s="112" t="s">
        <v>335</v>
      </c>
      <c r="D7484" s="21">
        <f t="shared" si="232"/>
        <v>0</v>
      </c>
      <c r="E7484" s="24">
        <f t="shared" si="233"/>
        <v>45876.350000000006</v>
      </c>
      <c r="F7484" s="104">
        <v>0</v>
      </c>
      <c r="G7484" s="104">
        <v>6532.3</v>
      </c>
      <c r="H7484" s="113">
        <v>0</v>
      </c>
      <c r="I7484" s="113">
        <v>6299.13</v>
      </c>
      <c r="J7484" s="31">
        <v>0</v>
      </c>
      <c r="K7484" s="32">
        <v>5898.2</v>
      </c>
      <c r="L7484" s="113">
        <v>0</v>
      </c>
      <c r="M7484" s="113">
        <v>5898.2</v>
      </c>
      <c r="N7484" s="31">
        <v>0</v>
      </c>
      <c r="O7484" s="32">
        <v>5303</v>
      </c>
      <c r="P7484" s="113">
        <v>0</v>
      </c>
      <c r="Q7484" s="113">
        <v>5197.8599999999997</v>
      </c>
      <c r="R7484" s="31">
        <v>0</v>
      </c>
      <c r="S7484" s="32">
        <v>4554.1000000000004</v>
      </c>
      <c r="T7484" s="113">
        <v>0</v>
      </c>
      <c r="U7484" s="113">
        <v>6924.82</v>
      </c>
      <c r="V7484" s="31">
        <v>0</v>
      </c>
      <c r="W7484" s="32">
        <v>4403.58</v>
      </c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1712</v>
      </c>
      <c r="B7485" s="111" t="s">
        <v>336</v>
      </c>
      <c r="C7485" s="112" t="s">
        <v>337</v>
      </c>
      <c r="D7485" s="21">
        <f t="shared" si="232"/>
        <v>0</v>
      </c>
      <c r="E7485" s="24">
        <f t="shared" si="233"/>
        <v>19403.29</v>
      </c>
      <c r="F7485" s="104">
        <v>0</v>
      </c>
      <c r="G7485" s="104">
        <v>0</v>
      </c>
      <c r="H7485" s="113">
        <v>0</v>
      </c>
      <c r="I7485" s="113">
        <v>738.74</v>
      </c>
      <c r="J7485" s="31">
        <v>0</v>
      </c>
      <c r="K7485" s="32">
        <v>763.36</v>
      </c>
      <c r="L7485" s="113">
        <v>0</v>
      </c>
      <c r="M7485" s="113">
        <v>763.36</v>
      </c>
      <c r="N7485" s="31">
        <v>0</v>
      </c>
      <c r="O7485" s="32">
        <v>689.49</v>
      </c>
      <c r="P7485" s="113">
        <v>0</v>
      </c>
      <c r="Q7485" s="113">
        <v>763.36</v>
      </c>
      <c r="R7485" s="31">
        <v>0</v>
      </c>
      <c r="S7485" s="32">
        <v>738.74</v>
      </c>
      <c r="T7485" s="113">
        <v>0</v>
      </c>
      <c r="U7485" s="113">
        <v>14214.12</v>
      </c>
      <c r="V7485" s="31">
        <v>0</v>
      </c>
      <c r="W7485" s="32">
        <v>1442.82</v>
      </c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1712</v>
      </c>
      <c r="B7486" s="111" t="s">
        <v>338</v>
      </c>
      <c r="C7486" s="112" t="s">
        <v>339</v>
      </c>
      <c r="D7486" s="21">
        <f t="shared" si="232"/>
        <v>4474.6400000000003</v>
      </c>
      <c r="E7486" s="24">
        <f t="shared" si="233"/>
        <v>215640.43</v>
      </c>
      <c r="F7486" s="104">
        <v>0</v>
      </c>
      <c r="G7486" s="104">
        <v>52.66</v>
      </c>
      <c r="H7486" s="105">
        <v>0</v>
      </c>
      <c r="I7486" s="105">
        <v>50.96</v>
      </c>
      <c r="J7486" s="31">
        <v>0</v>
      </c>
      <c r="K7486" s="32">
        <v>52.66</v>
      </c>
      <c r="L7486" s="105">
        <v>0</v>
      </c>
      <c r="M7486" s="105">
        <v>52.66</v>
      </c>
      <c r="N7486" s="106">
        <v>0</v>
      </c>
      <c r="O7486" s="107">
        <v>47.56</v>
      </c>
      <c r="P7486" s="113">
        <v>0</v>
      </c>
      <c r="Q7486" s="113">
        <v>5269.72</v>
      </c>
      <c r="R7486" s="106">
        <v>0</v>
      </c>
      <c r="S7486" s="107">
        <v>5099.7299999999996</v>
      </c>
      <c r="T7486" s="105">
        <v>4474.6400000000003</v>
      </c>
      <c r="U7486" s="105">
        <v>13682.18</v>
      </c>
      <c r="V7486" s="106">
        <v>0</v>
      </c>
      <c r="W7486" s="107">
        <v>13682.18</v>
      </c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1712</v>
      </c>
      <c r="B7487" s="111" t="s">
        <v>340</v>
      </c>
      <c r="C7487" s="112" t="s">
        <v>341</v>
      </c>
      <c r="D7487" s="21">
        <f t="shared" si="232"/>
        <v>0</v>
      </c>
      <c r="E7487" s="24">
        <f t="shared" si="233"/>
        <v>2354954.71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>
        <v>0</v>
      </c>
      <c r="K7487" s="107">
        <v>177702.78</v>
      </c>
      <c r="L7487" s="105">
        <v>0</v>
      </c>
      <c r="M7487" s="105">
        <v>178360.83</v>
      </c>
      <c r="N7487" s="106">
        <v>0</v>
      </c>
      <c r="O7487" s="107">
        <v>159512.56</v>
      </c>
      <c r="P7487" s="105">
        <v>0</v>
      </c>
      <c r="Q7487" s="105">
        <v>177841.79</v>
      </c>
      <c r="R7487" s="106">
        <v>0</v>
      </c>
      <c r="S7487" s="107">
        <v>172097.57</v>
      </c>
      <c r="T7487" s="105">
        <v>0</v>
      </c>
      <c r="U7487" s="105">
        <v>1079639.3999999999</v>
      </c>
      <c r="V7487" s="106">
        <v>0</v>
      </c>
      <c r="W7487" s="107">
        <v>204445.98</v>
      </c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1712</v>
      </c>
      <c r="B7488" s="111" t="s">
        <v>342</v>
      </c>
      <c r="C7488" s="112" t="s">
        <v>343</v>
      </c>
      <c r="D7488" s="21">
        <f t="shared" si="232"/>
        <v>0</v>
      </c>
      <c r="E7488" s="24">
        <f t="shared" si="233"/>
        <v>249756.71</v>
      </c>
      <c r="F7488" s="104">
        <v>0</v>
      </c>
      <c r="G7488" s="104">
        <v>0</v>
      </c>
      <c r="H7488" s="105">
        <v>0</v>
      </c>
      <c r="I7488" s="105">
        <v>35342.33</v>
      </c>
      <c r="J7488" s="106">
        <v>0</v>
      </c>
      <c r="K7488" s="107">
        <v>35876.99</v>
      </c>
      <c r="L7488" s="105">
        <v>0</v>
      </c>
      <c r="M7488" s="105">
        <v>35876.99</v>
      </c>
      <c r="N7488" s="106">
        <v>0</v>
      </c>
      <c r="O7488" s="107">
        <v>32405.03</v>
      </c>
      <c r="P7488" s="105">
        <v>0</v>
      </c>
      <c r="Q7488" s="105">
        <v>35876.99</v>
      </c>
      <c r="R7488" s="106">
        <v>0</v>
      </c>
      <c r="S7488" s="107">
        <v>34719.67</v>
      </c>
      <c r="T7488" s="105">
        <v>0</v>
      </c>
      <c r="U7488" s="105">
        <v>49139.91</v>
      </c>
      <c r="V7488" s="106">
        <v>0</v>
      </c>
      <c r="W7488" s="107">
        <v>23304.57</v>
      </c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1712</v>
      </c>
      <c r="B7489" s="111" t="s">
        <v>344</v>
      </c>
      <c r="C7489" s="112" t="s">
        <v>345</v>
      </c>
      <c r="D7489" s="21">
        <f t="shared" si="232"/>
        <v>0</v>
      </c>
      <c r="E7489" s="24">
        <f t="shared" si="233"/>
        <v>56349.35</v>
      </c>
      <c r="F7489" s="104">
        <v>0</v>
      </c>
      <c r="G7489" s="104">
        <v>3889.01</v>
      </c>
      <c r="H7489" s="113">
        <v>0</v>
      </c>
      <c r="I7489" s="113">
        <v>3760.56</v>
      </c>
      <c r="J7489" s="106">
        <v>0</v>
      </c>
      <c r="K7489" s="107">
        <v>3091.22</v>
      </c>
      <c r="L7489" s="113">
        <v>0</v>
      </c>
      <c r="M7489" s="113">
        <v>3091.22</v>
      </c>
      <c r="N7489" s="31">
        <v>0</v>
      </c>
      <c r="O7489" s="32">
        <v>3252.35</v>
      </c>
      <c r="P7489" s="105">
        <v>0</v>
      </c>
      <c r="Q7489" s="105">
        <v>0</v>
      </c>
      <c r="R7489" s="31">
        <v>0</v>
      </c>
      <c r="S7489" s="32">
        <v>3446.58</v>
      </c>
      <c r="T7489" s="113">
        <v>0</v>
      </c>
      <c r="U7489" s="113">
        <v>32030.46</v>
      </c>
      <c r="V7489" s="31">
        <v>0</v>
      </c>
      <c r="W7489" s="32">
        <v>4161.3599999999997</v>
      </c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1712</v>
      </c>
      <c r="B7490" s="111" t="s">
        <v>346</v>
      </c>
      <c r="C7490" s="112" t="s">
        <v>347</v>
      </c>
      <c r="D7490" s="21">
        <f t="shared" si="232"/>
        <v>5728.78</v>
      </c>
      <c r="E7490" s="24">
        <f t="shared" si="233"/>
        <v>41838.350000000006</v>
      </c>
      <c r="F7490" s="104">
        <v>0</v>
      </c>
      <c r="G7490" s="104">
        <v>0</v>
      </c>
      <c r="H7490" s="113">
        <v>0</v>
      </c>
      <c r="I7490" s="113">
        <v>2630.14</v>
      </c>
      <c r="J7490" s="31">
        <v>0</v>
      </c>
      <c r="K7490" s="32">
        <v>2717.81</v>
      </c>
      <c r="L7490" s="113">
        <v>0</v>
      </c>
      <c r="M7490" s="113">
        <v>2717.81</v>
      </c>
      <c r="N7490" s="31">
        <v>0</v>
      </c>
      <c r="O7490" s="32">
        <v>2454.79</v>
      </c>
      <c r="P7490" s="113">
        <v>0</v>
      </c>
      <c r="Q7490" s="113">
        <v>8578.08</v>
      </c>
      <c r="R7490" s="31">
        <v>0</v>
      </c>
      <c r="S7490" s="32">
        <v>8301.3700000000008</v>
      </c>
      <c r="T7490" s="113">
        <v>5728.78</v>
      </c>
      <c r="U7490" s="113">
        <v>8578.08</v>
      </c>
      <c r="V7490" s="31">
        <v>0</v>
      </c>
      <c r="W7490" s="32">
        <v>8578.08</v>
      </c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1712</v>
      </c>
      <c r="B7491" s="111" t="s">
        <v>348</v>
      </c>
      <c r="C7491" s="112" t="s">
        <v>349</v>
      </c>
      <c r="D7491" s="21">
        <f t="shared" ref="D7491:D7554" si="234">F7491+H7491+J7492+L7491+N7491+P7491+R7491+T7491+V7491+X7491+Z7491+AB7491</f>
        <v>0</v>
      </c>
      <c r="E7491" s="24">
        <f t="shared" ref="E7491:E7554" si="235">G7491+I7491+K7492+M7491+O7491+Q7491+S7491+U7491+W7491+Y7491+AA7491+AC7491</f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1712</v>
      </c>
      <c r="B7492" s="111" t="s">
        <v>350</v>
      </c>
      <c r="C7492" s="112" t="s">
        <v>351</v>
      </c>
      <c r="D7492" s="21">
        <f t="shared" si="234"/>
        <v>0</v>
      </c>
      <c r="E7492" s="24">
        <f t="shared" si="235"/>
        <v>0</v>
      </c>
      <c r="F7492" s="104"/>
      <c r="G7492" s="104"/>
      <c r="H7492" s="105"/>
      <c r="I7492" s="105"/>
      <c r="J7492" s="31"/>
      <c r="K7492" s="32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1712</v>
      </c>
      <c r="B7493" s="111" t="s">
        <v>352</v>
      </c>
      <c r="C7493" s="112" t="s">
        <v>353</v>
      </c>
      <c r="D7493" s="21">
        <f t="shared" si="234"/>
        <v>0</v>
      </c>
      <c r="E7493" s="24">
        <f t="shared" si="235"/>
        <v>0</v>
      </c>
      <c r="F7493" s="104">
        <v>0</v>
      </c>
      <c r="G7493" s="104">
        <v>0</v>
      </c>
      <c r="H7493" s="113">
        <v>0</v>
      </c>
      <c r="I7493" s="113">
        <v>0</v>
      </c>
      <c r="J7493" s="106">
        <v>0</v>
      </c>
      <c r="K7493" s="107">
        <v>0</v>
      </c>
      <c r="L7493" s="113">
        <v>0</v>
      </c>
      <c r="M7493" s="113">
        <v>0</v>
      </c>
      <c r="N7493" s="31">
        <v>0</v>
      </c>
      <c r="O7493" s="32">
        <v>0</v>
      </c>
      <c r="P7493" s="105">
        <v>0</v>
      </c>
      <c r="Q7493" s="105">
        <v>0</v>
      </c>
      <c r="R7493" s="31">
        <v>0</v>
      </c>
      <c r="S7493" s="32">
        <v>0</v>
      </c>
      <c r="T7493" s="113">
        <v>0</v>
      </c>
      <c r="U7493" s="113">
        <v>0</v>
      </c>
      <c r="V7493" s="31">
        <v>0</v>
      </c>
      <c r="W7493" s="32">
        <v>0</v>
      </c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1712</v>
      </c>
      <c r="B7494" s="111" t="s">
        <v>354</v>
      </c>
      <c r="C7494" s="112" t="s">
        <v>355</v>
      </c>
      <c r="D7494" s="21">
        <f t="shared" si="234"/>
        <v>0</v>
      </c>
      <c r="E7494" s="24">
        <f t="shared" si="235"/>
        <v>0</v>
      </c>
      <c r="F7494" s="104"/>
      <c r="G7494" s="104"/>
      <c r="H7494" s="105"/>
      <c r="I7494" s="105"/>
      <c r="J7494" s="31"/>
      <c r="K7494" s="32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1712</v>
      </c>
      <c r="B7495" s="111" t="s">
        <v>356</v>
      </c>
      <c r="C7495" s="112" t="s">
        <v>357</v>
      </c>
      <c r="D7495" s="21">
        <f t="shared" si="234"/>
        <v>0</v>
      </c>
      <c r="E7495" s="24">
        <f t="shared" si="235"/>
        <v>1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1</v>
      </c>
      <c r="P7495" s="105">
        <v>0</v>
      </c>
      <c r="Q7495" s="105">
        <v>0</v>
      </c>
      <c r="R7495" s="106">
        <v>0</v>
      </c>
      <c r="S7495" s="107">
        <v>0</v>
      </c>
      <c r="T7495" s="105">
        <v>0</v>
      </c>
      <c r="U7495" s="105">
        <v>0</v>
      </c>
      <c r="V7495" s="106">
        <v>0</v>
      </c>
      <c r="W7495" s="107">
        <v>0</v>
      </c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1712</v>
      </c>
      <c r="B7496" s="111" t="s">
        <v>358</v>
      </c>
      <c r="C7496" s="112" t="s">
        <v>359</v>
      </c>
      <c r="D7496" s="21">
        <f t="shared" si="234"/>
        <v>0</v>
      </c>
      <c r="E7496" s="24">
        <f t="shared" si="235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0</v>
      </c>
      <c r="M7496" s="105">
        <v>0</v>
      </c>
      <c r="N7496" s="106">
        <v>0</v>
      </c>
      <c r="O7496" s="107">
        <v>0</v>
      </c>
      <c r="P7496" s="105">
        <v>0</v>
      </c>
      <c r="Q7496" s="105">
        <v>0</v>
      </c>
      <c r="R7496" s="106">
        <v>0</v>
      </c>
      <c r="S7496" s="107">
        <v>0</v>
      </c>
      <c r="T7496" s="105">
        <v>0</v>
      </c>
      <c r="U7496" s="105">
        <v>0</v>
      </c>
      <c r="V7496" s="106">
        <v>0</v>
      </c>
      <c r="W7496" s="107">
        <v>0</v>
      </c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1712</v>
      </c>
      <c r="B7497" s="111" t="s">
        <v>360</v>
      </c>
      <c r="C7497" s="112" t="s">
        <v>361</v>
      </c>
      <c r="D7497" s="21">
        <f t="shared" si="234"/>
        <v>0</v>
      </c>
      <c r="E7497" s="24">
        <f t="shared" si="235"/>
        <v>0</v>
      </c>
      <c r="F7497" s="104"/>
      <c r="G7497" s="104"/>
      <c r="H7497" s="113"/>
      <c r="I7497" s="113"/>
      <c r="J7497" s="106"/>
      <c r="K7497" s="107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1712</v>
      </c>
      <c r="B7498" s="111" t="s">
        <v>362</v>
      </c>
      <c r="C7498" s="112" t="s">
        <v>363</v>
      </c>
      <c r="D7498" s="21">
        <f t="shared" si="234"/>
        <v>0</v>
      </c>
      <c r="E7498" s="24">
        <f t="shared" si="235"/>
        <v>2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0</v>
      </c>
      <c r="N7498" s="31">
        <v>0</v>
      </c>
      <c r="O7498" s="32">
        <v>2</v>
      </c>
      <c r="P7498" s="113">
        <v>0</v>
      </c>
      <c r="Q7498" s="113">
        <v>0</v>
      </c>
      <c r="R7498" s="31">
        <v>0</v>
      </c>
      <c r="S7498" s="32">
        <v>0</v>
      </c>
      <c r="T7498" s="113">
        <v>0</v>
      </c>
      <c r="U7498" s="113">
        <v>0</v>
      </c>
      <c r="V7498" s="31">
        <v>0</v>
      </c>
      <c r="W7498" s="32">
        <v>0</v>
      </c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1712</v>
      </c>
      <c r="B7499" s="111" t="s">
        <v>364</v>
      </c>
      <c r="C7499" s="112" t="s">
        <v>365</v>
      </c>
      <c r="D7499" s="21">
        <f t="shared" si="234"/>
        <v>0</v>
      </c>
      <c r="E7499" s="24">
        <f t="shared" si="235"/>
        <v>0</v>
      </c>
      <c r="F7499" s="104"/>
      <c r="G7499" s="104"/>
      <c r="H7499" s="105"/>
      <c r="I7499" s="105"/>
      <c r="J7499" s="31"/>
      <c r="K7499" s="32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1712</v>
      </c>
      <c r="B7500" s="111" t="s">
        <v>366</v>
      </c>
      <c r="C7500" s="112" t="s">
        <v>367</v>
      </c>
      <c r="D7500" s="21">
        <f t="shared" si="234"/>
        <v>0</v>
      </c>
      <c r="E7500" s="24">
        <f t="shared" si="235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1712</v>
      </c>
      <c r="B7501" s="111" t="s">
        <v>368</v>
      </c>
      <c r="C7501" s="112" t="s">
        <v>369</v>
      </c>
      <c r="D7501" s="21">
        <f t="shared" si="234"/>
        <v>0</v>
      </c>
      <c r="E7501" s="24">
        <f t="shared" si="235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1712</v>
      </c>
      <c r="B7502" s="111" t="s">
        <v>370</v>
      </c>
      <c r="C7502" s="112" t="s">
        <v>371</v>
      </c>
      <c r="D7502" s="21">
        <f t="shared" si="234"/>
        <v>0</v>
      </c>
      <c r="E7502" s="24">
        <f t="shared" si="235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1712</v>
      </c>
      <c r="B7503" s="111" t="s">
        <v>372</v>
      </c>
      <c r="C7503" s="112" t="s">
        <v>373</v>
      </c>
      <c r="D7503" s="21">
        <f t="shared" si="234"/>
        <v>0</v>
      </c>
      <c r="E7503" s="24">
        <f t="shared" si="235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1712</v>
      </c>
      <c r="B7504" s="111" t="s">
        <v>374</v>
      </c>
      <c r="C7504" s="112" t="s">
        <v>375</v>
      </c>
      <c r="D7504" s="21">
        <f t="shared" si="234"/>
        <v>0</v>
      </c>
      <c r="E7504" s="24">
        <f t="shared" si="235"/>
        <v>0</v>
      </c>
      <c r="F7504" s="104"/>
      <c r="G7504" s="104"/>
      <c r="H7504" s="113"/>
      <c r="I7504" s="113"/>
      <c r="J7504" s="106"/>
      <c r="K7504" s="107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1712</v>
      </c>
      <c r="B7505" s="111" t="s">
        <v>376</v>
      </c>
      <c r="C7505" s="112" t="s">
        <v>377</v>
      </c>
      <c r="D7505" s="21">
        <f t="shared" si="234"/>
        <v>0</v>
      </c>
      <c r="E7505" s="24">
        <f t="shared" si="235"/>
        <v>0</v>
      </c>
      <c r="F7505" s="104"/>
      <c r="G7505" s="104"/>
      <c r="H7505" s="105"/>
      <c r="I7505" s="105"/>
      <c r="J7505" s="31"/>
      <c r="K7505" s="32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1712</v>
      </c>
      <c r="B7506" s="111" t="s">
        <v>378</v>
      </c>
      <c r="C7506" s="112" t="s">
        <v>379</v>
      </c>
      <c r="D7506" s="21">
        <f t="shared" si="234"/>
        <v>0</v>
      </c>
      <c r="E7506" s="24">
        <f t="shared" si="235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1712</v>
      </c>
      <c r="B7507" s="111" t="s">
        <v>380</v>
      </c>
      <c r="C7507" s="112" t="s">
        <v>381</v>
      </c>
      <c r="D7507" s="21">
        <f t="shared" si="234"/>
        <v>0</v>
      </c>
      <c r="E7507" s="24">
        <f t="shared" si="235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1712</v>
      </c>
      <c r="B7508" s="111" t="s">
        <v>382</v>
      </c>
      <c r="C7508" s="112" t="s">
        <v>383</v>
      </c>
      <c r="D7508" s="21">
        <f t="shared" si="234"/>
        <v>0</v>
      </c>
      <c r="E7508" s="24">
        <f t="shared" si="235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1712</v>
      </c>
      <c r="B7509" s="111" t="s">
        <v>384</v>
      </c>
      <c r="C7509" s="112" t="s">
        <v>1570</v>
      </c>
      <c r="D7509" s="21">
        <f t="shared" si="234"/>
        <v>0</v>
      </c>
      <c r="E7509" s="24">
        <f t="shared" si="235"/>
        <v>0</v>
      </c>
      <c r="F7509" s="104"/>
      <c r="G7509" s="104"/>
      <c r="H7509" s="113"/>
      <c r="I7509" s="113"/>
      <c r="J7509" s="106"/>
      <c r="K7509" s="107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1712</v>
      </c>
      <c r="B7510" s="111" t="s">
        <v>386</v>
      </c>
      <c r="C7510" s="112" t="s">
        <v>1664</v>
      </c>
      <c r="D7510" s="21">
        <f t="shared" si="234"/>
        <v>0</v>
      </c>
      <c r="E7510" s="24">
        <f t="shared" si="235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1712</v>
      </c>
      <c r="B7511" s="111" t="s">
        <v>388</v>
      </c>
      <c r="C7511" s="112" t="s">
        <v>1665</v>
      </c>
      <c r="D7511" s="21">
        <f t="shared" si="234"/>
        <v>0</v>
      </c>
      <c r="E7511" s="24">
        <f t="shared" si="235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1712</v>
      </c>
      <c r="B7512" s="111" t="s">
        <v>390</v>
      </c>
      <c r="C7512" s="112" t="s">
        <v>391</v>
      </c>
      <c r="D7512" s="21">
        <f t="shared" si="234"/>
        <v>0</v>
      </c>
      <c r="E7512" s="24">
        <f t="shared" si="235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1712</v>
      </c>
      <c r="B7513" s="111" t="s">
        <v>392</v>
      </c>
      <c r="C7513" s="112" t="s">
        <v>393</v>
      </c>
      <c r="D7513" s="21">
        <f t="shared" si="234"/>
        <v>0</v>
      </c>
      <c r="E7513" s="24">
        <f t="shared" si="235"/>
        <v>0</v>
      </c>
      <c r="F7513" s="104"/>
      <c r="G7513" s="104"/>
      <c r="H7513" s="105"/>
      <c r="I7513" s="105"/>
      <c r="J7513" s="31"/>
      <c r="K7513" s="32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1712</v>
      </c>
      <c r="B7514" s="111" t="s">
        <v>394</v>
      </c>
      <c r="C7514" s="112" t="s">
        <v>395</v>
      </c>
      <c r="D7514" s="21">
        <f t="shared" si="234"/>
        <v>0</v>
      </c>
      <c r="E7514" s="24">
        <f t="shared" si="235"/>
        <v>0</v>
      </c>
      <c r="F7514" s="104"/>
      <c r="G7514" s="104"/>
      <c r="H7514" s="113"/>
      <c r="I7514" s="113"/>
      <c r="J7514" s="106"/>
      <c r="K7514" s="107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1712</v>
      </c>
      <c r="B7515" s="111" t="s">
        <v>396</v>
      </c>
      <c r="C7515" s="112" t="s">
        <v>397</v>
      </c>
      <c r="D7515" s="21">
        <f t="shared" si="234"/>
        <v>0</v>
      </c>
      <c r="E7515" s="24">
        <f t="shared" si="235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1712</v>
      </c>
      <c r="B7516" s="111" t="s">
        <v>398</v>
      </c>
      <c r="C7516" s="112" t="s">
        <v>1571</v>
      </c>
      <c r="D7516" s="21">
        <f t="shared" si="234"/>
        <v>0</v>
      </c>
      <c r="E7516" s="24">
        <f t="shared" si="235"/>
        <v>0</v>
      </c>
      <c r="F7516" s="104"/>
      <c r="G7516" s="104"/>
      <c r="H7516" s="105"/>
      <c r="I7516" s="105"/>
      <c r="J7516" s="31"/>
      <c r="K7516" s="32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1712</v>
      </c>
      <c r="B7517" s="111" t="s">
        <v>400</v>
      </c>
      <c r="C7517" s="112" t="s">
        <v>1666</v>
      </c>
      <c r="D7517" s="21">
        <f t="shared" si="234"/>
        <v>0</v>
      </c>
      <c r="E7517" s="24">
        <f t="shared" si="235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1712</v>
      </c>
      <c r="B7518" s="111" t="s">
        <v>402</v>
      </c>
      <c r="C7518" s="112" t="s">
        <v>403</v>
      </c>
      <c r="D7518" s="21">
        <f t="shared" si="234"/>
        <v>0</v>
      </c>
      <c r="E7518" s="24">
        <f t="shared" si="235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1712</v>
      </c>
      <c r="B7519" s="111" t="s">
        <v>404</v>
      </c>
      <c r="C7519" s="112" t="s">
        <v>1572</v>
      </c>
      <c r="D7519" s="21">
        <f t="shared" si="234"/>
        <v>0</v>
      </c>
      <c r="E7519" s="24">
        <f t="shared" si="235"/>
        <v>0</v>
      </c>
      <c r="F7519" s="104"/>
      <c r="G7519" s="104"/>
      <c r="H7519" s="113"/>
      <c r="I7519" s="113"/>
      <c r="J7519" s="106"/>
      <c r="K7519" s="107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1712</v>
      </c>
      <c r="B7520" s="111" t="s">
        <v>406</v>
      </c>
      <c r="C7520" s="112" t="s">
        <v>1573</v>
      </c>
      <c r="D7520" s="21">
        <f t="shared" si="234"/>
        <v>0</v>
      </c>
      <c r="E7520" s="24">
        <f t="shared" si="235"/>
        <v>0</v>
      </c>
      <c r="F7520" s="104"/>
      <c r="G7520" s="104"/>
      <c r="H7520" s="105"/>
      <c r="I7520" s="105"/>
      <c r="J7520" s="31"/>
      <c r="K7520" s="32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1712</v>
      </c>
      <c r="B7521" s="111" t="s">
        <v>408</v>
      </c>
      <c r="C7521" s="112" t="s">
        <v>1574</v>
      </c>
      <c r="D7521" s="21">
        <f t="shared" si="234"/>
        <v>0</v>
      </c>
      <c r="E7521" s="24">
        <f t="shared" si="235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1712</v>
      </c>
      <c r="B7522" s="111" t="s">
        <v>410</v>
      </c>
      <c r="C7522" s="112" t="s">
        <v>1575</v>
      </c>
      <c r="D7522" s="21">
        <f t="shared" si="234"/>
        <v>215419</v>
      </c>
      <c r="E7522" s="24">
        <f t="shared" si="235"/>
        <v>608018.85</v>
      </c>
      <c r="F7522" s="104"/>
      <c r="G7522" s="104"/>
      <c r="H7522" s="113"/>
      <c r="I7522" s="113"/>
      <c r="J7522" s="106"/>
      <c r="K7522" s="107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1712</v>
      </c>
      <c r="B7523" s="111" t="s">
        <v>412</v>
      </c>
      <c r="C7523" s="112" t="s">
        <v>413</v>
      </c>
      <c r="D7523" s="21">
        <f t="shared" si="234"/>
        <v>2976012.1199999996</v>
      </c>
      <c r="E7523" s="24">
        <f t="shared" si="235"/>
        <v>4235766.49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31">
        <v>215419</v>
      </c>
      <c r="K7523" s="32">
        <v>608018.85</v>
      </c>
      <c r="L7523" s="105">
        <v>1190272.94</v>
      </c>
      <c r="M7523" s="105">
        <v>781007.04</v>
      </c>
      <c r="N7523" s="106">
        <v>262158.5</v>
      </c>
      <c r="O7523" s="107">
        <v>218955</v>
      </c>
      <c r="P7523" s="113">
        <v>0</v>
      </c>
      <c r="Q7523" s="113">
        <v>225758.02</v>
      </c>
      <c r="R7523" s="106">
        <v>587237.28</v>
      </c>
      <c r="S7523" s="107">
        <v>803666.02</v>
      </c>
      <c r="T7523" s="105">
        <v>16080</v>
      </c>
      <c r="U7523" s="105">
        <v>299696.5</v>
      </c>
      <c r="V7523" s="106">
        <v>465316.4</v>
      </c>
      <c r="W7523" s="107">
        <v>379682.05</v>
      </c>
      <c r="X7523" s="105"/>
      <c r="Y7523" s="105"/>
      <c r="Z7523" s="106"/>
      <c r="AA7523" s="107"/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1712</v>
      </c>
      <c r="B7524" s="111" t="s">
        <v>414</v>
      </c>
      <c r="C7524" s="112" t="s">
        <v>415</v>
      </c>
      <c r="D7524" s="21">
        <f t="shared" si="234"/>
        <v>2504185.2999999998</v>
      </c>
      <c r="E7524" s="24">
        <f t="shared" si="235"/>
        <v>2303899.2999999998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>
        <v>117665</v>
      </c>
      <c r="K7524" s="107">
        <v>316355.5</v>
      </c>
      <c r="L7524" s="105">
        <v>541389.9</v>
      </c>
      <c r="M7524" s="105">
        <v>240560</v>
      </c>
      <c r="N7524" s="106">
        <v>90225</v>
      </c>
      <c r="O7524" s="107">
        <v>115603</v>
      </c>
      <c r="P7524" s="105">
        <v>0</v>
      </c>
      <c r="Q7524" s="105">
        <v>329781</v>
      </c>
      <c r="R7524" s="106">
        <v>624936.4</v>
      </c>
      <c r="S7524" s="107">
        <v>321047</v>
      </c>
      <c r="T7524" s="105">
        <v>34000</v>
      </c>
      <c r="U7524" s="105">
        <v>177370</v>
      </c>
      <c r="V7524" s="106">
        <v>169330</v>
      </c>
      <c r="W7524" s="107">
        <v>353664.3</v>
      </c>
      <c r="X7524" s="105"/>
      <c r="Y7524" s="105"/>
      <c r="Z7524" s="106"/>
      <c r="AA7524" s="107"/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1712</v>
      </c>
      <c r="B7525" s="111" t="s">
        <v>416</v>
      </c>
      <c r="C7525" s="112" t="s">
        <v>417</v>
      </c>
      <c r="D7525" s="21">
        <f t="shared" si="234"/>
        <v>1795123.02</v>
      </c>
      <c r="E7525" s="24">
        <f t="shared" si="235"/>
        <v>2001277.02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>
        <v>535120</v>
      </c>
      <c r="K7525" s="107">
        <v>320882</v>
      </c>
      <c r="L7525" s="105">
        <v>288251</v>
      </c>
      <c r="M7525" s="105">
        <v>151036</v>
      </c>
      <c r="N7525" s="106">
        <v>80123</v>
      </c>
      <c r="O7525" s="107">
        <v>271945.52</v>
      </c>
      <c r="P7525" s="105">
        <v>0</v>
      </c>
      <c r="Q7525" s="105">
        <v>237380.5</v>
      </c>
      <c r="R7525" s="106">
        <v>589196.52</v>
      </c>
      <c r="S7525" s="107">
        <v>201258</v>
      </c>
      <c r="T7525" s="105">
        <v>353622</v>
      </c>
      <c r="U7525" s="105">
        <v>213640</v>
      </c>
      <c r="V7525" s="106">
        <v>48224.5</v>
      </c>
      <c r="W7525" s="107">
        <v>149458</v>
      </c>
      <c r="X7525" s="105"/>
      <c r="Y7525" s="105"/>
      <c r="Z7525" s="106"/>
      <c r="AA7525" s="107"/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1712</v>
      </c>
      <c r="B7526" s="111" t="s">
        <v>418</v>
      </c>
      <c r="C7526" s="112" t="s">
        <v>419</v>
      </c>
      <c r="D7526" s="21">
        <f t="shared" si="234"/>
        <v>3244682.86</v>
      </c>
      <c r="E7526" s="24">
        <f t="shared" si="235"/>
        <v>3208250.17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106">
        <v>401462</v>
      </c>
      <c r="K7526" s="107">
        <v>178523</v>
      </c>
      <c r="L7526" s="113">
        <v>113744</v>
      </c>
      <c r="M7526" s="113">
        <v>465703</v>
      </c>
      <c r="N7526" s="31">
        <v>200923</v>
      </c>
      <c r="O7526" s="32">
        <v>146918</v>
      </c>
      <c r="P7526" s="105">
        <v>253758</v>
      </c>
      <c r="Q7526" s="105">
        <v>521144</v>
      </c>
      <c r="R7526" s="31">
        <v>461036</v>
      </c>
      <c r="S7526" s="32">
        <v>214884</v>
      </c>
      <c r="T7526" s="113">
        <v>333835</v>
      </c>
      <c r="U7526" s="113">
        <v>296113</v>
      </c>
      <c r="V7526" s="31">
        <v>421947</v>
      </c>
      <c r="W7526" s="32">
        <v>190268.79999999999</v>
      </c>
      <c r="X7526" s="113"/>
      <c r="Y7526" s="113"/>
      <c r="Z7526" s="31"/>
      <c r="AA7526" s="32"/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1712</v>
      </c>
      <c r="B7527" s="111" t="s">
        <v>420</v>
      </c>
      <c r="C7527" s="112" t="s">
        <v>421</v>
      </c>
      <c r="D7527" s="21">
        <f t="shared" si="234"/>
        <v>4203253.22</v>
      </c>
      <c r="E7527" s="24">
        <f t="shared" si="235"/>
        <v>3493896.26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>
        <v>1016508</v>
      </c>
      <c r="K7527" s="32">
        <v>883323.51</v>
      </c>
      <c r="L7527" s="113">
        <v>163091.9</v>
      </c>
      <c r="M7527" s="113">
        <v>175051.18</v>
      </c>
      <c r="N7527" s="31">
        <v>296046.90000000002</v>
      </c>
      <c r="O7527" s="32">
        <v>210905.43</v>
      </c>
      <c r="P7527" s="113">
        <v>349559.58</v>
      </c>
      <c r="Q7527" s="113">
        <v>401202.79</v>
      </c>
      <c r="R7527" s="31">
        <v>377121.95</v>
      </c>
      <c r="S7527" s="32">
        <v>294559.3</v>
      </c>
      <c r="T7527" s="113">
        <v>664017.97</v>
      </c>
      <c r="U7527" s="113">
        <v>548964.82999999996</v>
      </c>
      <c r="V7527" s="31">
        <v>152190.63</v>
      </c>
      <c r="W7527" s="32">
        <v>456826.06</v>
      </c>
      <c r="X7527" s="113"/>
      <c r="Y7527" s="113"/>
      <c r="Z7527" s="31"/>
      <c r="AA7527" s="32"/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1712</v>
      </c>
      <c r="B7528" s="111" t="s">
        <v>422</v>
      </c>
      <c r="C7528" s="112" t="s">
        <v>423</v>
      </c>
      <c r="D7528" s="21">
        <f t="shared" si="234"/>
        <v>2423060</v>
      </c>
      <c r="E7528" s="24">
        <f t="shared" si="235"/>
        <v>2457665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31">
        <v>848400</v>
      </c>
      <c r="K7528" s="32">
        <v>78240</v>
      </c>
      <c r="L7528" s="105">
        <v>491970</v>
      </c>
      <c r="M7528" s="105">
        <v>29850</v>
      </c>
      <c r="N7528" s="106">
        <v>159720</v>
      </c>
      <c r="O7528" s="107">
        <v>120000</v>
      </c>
      <c r="P7528" s="113">
        <v>188000</v>
      </c>
      <c r="Q7528" s="113">
        <v>190990</v>
      </c>
      <c r="R7528" s="106">
        <v>156500</v>
      </c>
      <c r="S7528" s="107">
        <v>575510</v>
      </c>
      <c r="T7528" s="105">
        <v>559600</v>
      </c>
      <c r="U7528" s="105">
        <v>83375</v>
      </c>
      <c r="V7528" s="106">
        <v>55000</v>
      </c>
      <c r="W7528" s="107">
        <v>202870</v>
      </c>
      <c r="X7528" s="105"/>
      <c r="Y7528" s="105"/>
      <c r="Z7528" s="106"/>
      <c r="AA7528" s="107"/>
      <c r="AB7528" s="105"/>
      <c r="AC7528" s="105"/>
      <c r="AD7528" s="33"/>
      <c r="AF7528" s="19" t="s">
        <v>1699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1712</v>
      </c>
      <c r="B7529" s="111" t="s">
        <v>424</v>
      </c>
      <c r="C7529" s="112" t="s">
        <v>425</v>
      </c>
      <c r="D7529" s="21">
        <f t="shared" si="234"/>
        <v>0</v>
      </c>
      <c r="E7529" s="24">
        <f t="shared" si="23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1699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1712</v>
      </c>
      <c r="B7530" s="111" t="s">
        <v>426</v>
      </c>
      <c r="C7530" s="112" t="s">
        <v>427</v>
      </c>
      <c r="D7530" s="21">
        <f t="shared" si="234"/>
        <v>0</v>
      </c>
      <c r="E7530" s="24">
        <f t="shared" si="23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1712</v>
      </c>
      <c r="B7531" s="111" t="s">
        <v>428</v>
      </c>
      <c r="C7531" s="112" t="s">
        <v>429</v>
      </c>
      <c r="D7531" s="21">
        <f t="shared" si="234"/>
        <v>0</v>
      </c>
      <c r="E7531" s="24">
        <f t="shared" si="235"/>
        <v>0</v>
      </c>
      <c r="F7531" s="104"/>
      <c r="G7531" s="104"/>
      <c r="H7531" s="113"/>
      <c r="I7531" s="113"/>
      <c r="J7531" s="106"/>
      <c r="K7531" s="107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1712</v>
      </c>
      <c r="B7532" s="111" t="s">
        <v>430</v>
      </c>
      <c r="C7532" s="112" t="s">
        <v>431</v>
      </c>
      <c r="D7532" s="21">
        <f t="shared" si="234"/>
        <v>14750</v>
      </c>
      <c r="E7532" s="24">
        <f t="shared" si="235"/>
        <v>23193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1712</v>
      </c>
      <c r="B7533" s="111" t="s">
        <v>432</v>
      </c>
      <c r="C7533" s="112" t="s">
        <v>433</v>
      </c>
      <c r="D7533" s="21">
        <f t="shared" si="234"/>
        <v>80293</v>
      </c>
      <c r="E7533" s="24">
        <f t="shared" si="235"/>
        <v>56895.3</v>
      </c>
      <c r="F7533" s="104">
        <v>19250</v>
      </c>
      <c r="G7533" s="104">
        <v>0</v>
      </c>
      <c r="H7533" s="113">
        <v>0</v>
      </c>
      <c r="I7533" s="113">
        <v>17245</v>
      </c>
      <c r="J7533" s="31">
        <v>14750</v>
      </c>
      <c r="K7533" s="32">
        <v>23193</v>
      </c>
      <c r="L7533" s="113">
        <v>3200</v>
      </c>
      <c r="M7533" s="113">
        <v>0</v>
      </c>
      <c r="N7533" s="31">
        <v>24100</v>
      </c>
      <c r="O7533" s="32">
        <v>9276.2999999999993</v>
      </c>
      <c r="P7533" s="113">
        <v>0</v>
      </c>
      <c r="Q7533" s="113">
        <v>5999</v>
      </c>
      <c r="R7533" s="31">
        <v>0</v>
      </c>
      <c r="S7533" s="32">
        <v>16035</v>
      </c>
      <c r="T7533" s="113">
        <v>0</v>
      </c>
      <c r="U7533" s="113">
        <v>0</v>
      </c>
      <c r="V7533" s="31">
        <v>33743</v>
      </c>
      <c r="W7533" s="32">
        <v>8340</v>
      </c>
      <c r="X7533" s="113"/>
      <c r="Y7533" s="113"/>
      <c r="Z7533" s="31"/>
      <c r="AA7533" s="32"/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1712</v>
      </c>
      <c r="B7534" s="111" t="s">
        <v>434</v>
      </c>
      <c r="C7534" s="112" t="s">
        <v>435</v>
      </c>
      <c r="D7534" s="21">
        <f t="shared" si="234"/>
        <v>0</v>
      </c>
      <c r="E7534" s="24">
        <f t="shared" si="23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1712</v>
      </c>
      <c r="B7535" s="111" t="s">
        <v>436</v>
      </c>
      <c r="C7535" s="112" t="s">
        <v>437</v>
      </c>
      <c r="D7535" s="21">
        <f t="shared" si="234"/>
        <v>350</v>
      </c>
      <c r="E7535" s="24">
        <f t="shared" si="235"/>
        <v>14893.8</v>
      </c>
      <c r="F7535" s="104"/>
      <c r="G7535" s="104"/>
      <c r="H7535" s="105"/>
      <c r="I7535" s="105"/>
      <c r="J7535" s="31"/>
      <c r="K7535" s="32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1712</v>
      </c>
      <c r="B7536" s="111" t="s">
        <v>438</v>
      </c>
      <c r="C7536" s="112" t="s">
        <v>1576</v>
      </c>
      <c r="D7536" s="21">
        <f t="shared" si="234"/>
        <v>72468.800000000003</v>
      </c>
      <c r="E7536" s="24">
        <f t="shared" si="235"/>
        <v>105799.3</v>
      </c>
      <c r="F7536" s="104">
        <v>15743.7</v>
      </c>
      <c r="G7536" s="104">
        <v>14858.8</v>
      </c>
      <c r="H7536" s="113">
        <v>0</v>
      </c>
      <c r="I7536" s="113">
        <v>6270.2</v>
      </c>
      <c r="J7536" s="106">
        <v>350</v>
      </c>
      <c r="K7536" s="107">
        <v>14893.8</v>
      </c>
      <c r="L7536" s="113">
        <v>2100</v>
      </c>
      <c r="M7536" s="113">
        <v>16585.7</v>
      </c>
      <c r="N7536" s="31">
        <v>22337.9</v>
      </c>
      <c r="O7536" s="32">
        <v>21857.200000000001</v>
      </c>
      <c r="P7536" s="105">
        <v>0</v>
      </c>
      <c r="Q7536" s="105">
        <v>2670</v>
      </c>
      <c r="R7536" s="31">
        <v>24792.2</v>
      </c>
      <c r="S7536" s="32">
        <v>28136.799999999999</v>
      </c>
      <c r="T7536" s="113">
        <v>0</v>
      </c>
      <c r="U7536" s="113">
        <v>5400</v>
      </c>
      <c r="V7536" s="31">
        <v>7495</v>
      </c>
      <c r="W7536" s="32">
        <v>10020.6</v>
      </c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1712</v>
      </c>
      <c r="B7537" s="111" t="s">
        <v>439</v>
      </c>
      <c r="C7537" s="112" t="s">
        <v>1577</v>
      </c>
      <c r="D7537" s="21">
        <f t="shared" si="234"/>
        <v>0</v>
      </c>
      <c r="E7537" s="24">
        <f t="shared" si="235"/>
        <v>0</v>
      </c>
      <c r="F7537" s="104"/>
      <c r="G7537" s="104"/>
      <c r="H7537" s="105"/>
      <c r="I7537" s="105"/>
      <c r="J7537" s="31"/>
      <c r="K7537" s="32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1712</v>
      </c>
      <c r="B7538" s="111" t="s">
        <v>440</v>
      </c>
      <c r="C7538" s="112" t="s">
        <v>441</v>
      </c>
      <c r="D7538" s="21">
        <f t="shared" si="234"/>
        <v>0</v>
      </c>
      <c r="E7538" s="24">
        <f t="shared" si="235"/>
        <v>0</v>
      </c>
      <c r="F7538" s="104"/>
      <c r="G7538" s="104"/>
      <c r="H7538" s="113"/>
      <c r="I7538" s="113"/>
      <c r="J7538" s="106"/>
      <c r="K7538" s="107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1712</v>
      </c>
      <c r="B7539" s="111" t="s">
        <v>442</v>
      </c>
      <c r="C7539" s="112" t="s">
        <v>443</v>
      </c>
      <c r="D7539" s="21">
        <f t="shared" si="234"/>
        <v>0</v>
      </c>
      <c r="E7539" s="24">
        <f t="shared" si="23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1712</v>
      </c>
      <c r="B7540" s="111" t="s">
        <v>1578</v>
      </c>
      <c r="C7540" s="112" t="s">
        <v>1579</v>
      </c>
      <c r="D7540" s="21">
        <f t="shared" si="234"/>
        <v>120000</v>
      </c>
      <c r="E7540" s="24">
        <f t="shared" si="235"/>
        <v>120000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>
        <v>0</v>
      </c>
      <c r="Q7540" s="113">
        <v>120000</v>
      </c>
      <c r="R7540" s="31">
        <v>0</v>
      </c>
      <c r="S7540" s="32">
        <v>0</v>
      </c>
      <c r="T7540" s="113">
        <v>120000</v>
      </c>
      <c r="U7540" s="113">
        <v>0</v>
      </c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1712</v>
      </c>
      <c r="B7541" s="111" t="s">
        <v>444</v>
      </c>
      <c r="C7541" s="112" t="s">
        <v>445</v>
      </c>
      <c r="D7541" s="21">
        <f t="shared" si="234"/>
        <v>1434170</v>
      </c>
      <c r="E7541" s="24">
        <f t="shared" si="235"/>
        <v>1553270</v>
      </c>
      <c r="F7541" s="104"/>
      <c r="G7541" s="104"/>
      <c r="H7541" s="113"/>
      <c r="I7541" s="113"/>
      <c r="J7541" s="31"/>
      <c r="K7541" s="32"/>
      <c r="L7541" s="113">
        <v>806270</v>
      </c>
      <c r="M7541" s="113">
        <v>864170</v>
      </c>
      <c r="N7541" s="31">
        <v>57900</v>
      </c>
      <c r="O7541" s="32">
        <v>0</v>
      </c>
      <c r="P7541" s="113">
        <v>0</v>
      </c>
      <c r="Q7541" s="113">
        <v>570000</v>
      </c>
      <c r="R7541" s="31">
        <v>570000</v>
      </c>
      <c r="S7541" s="32">
        <v>0</v>
      </c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1712</v>
      </c>
      <c r="B7542" s="111" t="s">
        <v>446</v>
      </c>
      <c r="C7542" s="112" t="s">
        <v>447</v>
      </c>
      <c r="D7542" s="21">
        <f t="shared" si="234"/>
        <v>5057586</v>
      </c>
      <c r="E7542" s="24">
        <f t="shared" si="235"/>
        <v>2697159.96</v>
      </c>
      <c r="F7542" s="104">
        <v>0</v>
      </c>
      <c r="G7542" s="104">
        <v>111000</v>
      </c>
      <c r="H7542" s="113">
        <v>0</v>
      </c>
      <c r="I7542" s="113">
        <v>112800</v>
      </c>
      <c r="J7542" s="31">
        <v>0</v>
      </c>
      <c r="K7542" s="32">
        <v>119100</v>
      </c>
      <c r="L7542" s="113">
        <v>0</v>
      </c>
      <c r="M7542" s="113">
        <v>105000</v>
      </c>
      <c r="N7542" s="31">
        <v>0</v>
      </c>
      <c r="O7542" s="32">
        <v>96900</v>
      </c>
      <c r="P7542" s="113">
        <v>3509058</v>
      </c>
      <c r="Q7542" s="113">
        <v>649058</v>
      </c>
      <c r="R7542" s="31">
        <v>455448</v>
      </c>
      <c r="S7542" s="32">
        <v>529321.96</v>
      </c>
      <c r="T7542" s="113">
        <v>538418</v>
      </c>
      <c r="U7542" s="113">
        <v>538418</v>
      </c>
      <c r="V7542" s="31">
        <v>554662</v>
      </c>
      <c r="W7542" s="32">
        <v>554662</v>
      </c>
      <c r="X7542" s="113"/>
      <c r="Y7542" s="113"/>
      <c r="Z7542" s="31"/>
      <c r="AA7542" s="32"/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1712</v>
      </c>
      <c r="B7543" s="111" t="s">
        <v>448</v>
      </c>
      <c r="C7543" s="112" t="s">
        <v>449</v>
      </c>
      <c r="D7543" s="21">
        <f t="shared" si="234"/>
        <v>0</v>
      </c>
      <c r="E7543" s="24">
        <f t="shared" si="23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1712</v>
      </c>
      <c r="B7544" s="111" t="s">
        <v>450</v>
      </c>
      <c r="C7544" s="112" t="s">
        <v>1580</v>
      </c>
      <c r="D7544" s="21">
        <f t="shared" si="234"/>
        <v>0</v>
      </c>
      <c r="E7544" s="24">
        <f t="shared" si="23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1712</v>
      </c>
      <c r="B7545" s="111" t="s">
        <v>452</v>
      </c>
      <c r="C7545" s="112" t="s">
        <v>453</v>
      </c>
      <c r="D7545" s="21">
        <f t="shared" si="234"/>
        <v>0</v>
      </c>
      <c r="E7545" s="24">
        <f t="shared" si="23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1712</v>
      </c>
      <c r="B7546" s="111" t="s">
        <v>454</v>
      </c>
      <c r="C7546" s="112" t="s">
        <v>1581</v>
      </c>
      <c r="D7546" s="21">
        <f t="shared" si="234"/>
        <v>0</v>
      </c>
      <c r="E7546" s="24">
        <f t="shared" si="23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1712</v>
      </c>
      <c r="B7547" s="111" t="s">
        <v>456</v>
      </c>
      <c r="C7547" s="112" t="s">
        <v>1582</v>
      </c>
      <c r="D7547" s="21">
        <f t="shared" si="234"/>
        <v>0</v>
      </c>
      <c r="E7547" s="24">
        <f t="shared" si="23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1712</v>
      </c>
      <c r="B7548" s="111" t="s">
        <v>458</v>
      </c>
      <c r="C7548" s="112" t="s">
        <v>459</v>
      </c>
      <c r="D7548" s="21">
        <f t="shared" si="234"/>
        <v>0</v>
      </c>
      <c r="E7548" s="24">
        <f t="shared" si="23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1712</v>
      </c>
      <c r="B7549" s="111" t="s">
        <v>460</v>
      </c>
      <c r="C7549" s="112" t="s">
        <v>461</v>
      </c>
      <c r="D7549" s="21">
        <f t="shared" si="234"/>
        <v>0</v>
      </c>
      <c r="E7549" s="24">
        <f t="shared" si="23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1712</v>
      </c>
      <c r="B7550" s="111" t="s">
        <v>462</v>
      </c>
      <c r="C7550" s="112" t="s">
        <v>463</v>
      </c>
      <c r="D7550" s="21">
        <f t="shared" si="234"/>
        <v>0</v>
      </c>
      <c r="E7550" s="24">
        <f t="shared" si="23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1712</v>
      </c>
      <c r="B7551" s="111" t="s">
        <v>464</v>
      </c>
      <c r="C7551" s="112" t="s">
        <v>465</v>
      </c>
      <c r="D7551" s="21">
        <f t="shared" si="234"/>
        <v>0</v>
      </c>
      <c r="E7551" s="24">
        <f t="shared" si="23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1712</v>
      </c>
      <c r="B7552" s="111" t="s">
        <v>466</v>
      </c>
      <c r="C7552" s="112" t="s">
        <v>467</v>
      </c>
      <c r="D7552" s="21">
        <f t="shared" si="234"/>
        <v>0</v>
      </c>
      <c r="E7552" s="24">
        <f t="shared" si="23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1712</v>
      </c>
      <c r="B7553" s="111" t="s">
        <v>468</v>
      </c>
      <c r="C7553" s="112" t="s">
        <v>469</v>
      </c>
      <c r="D7553" s="21">
        <f t="shared" si="234"/>
        <v>0</v>
      </c>
      <c r="E7553" s="24">
        <f t="shared" si="23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1712</v>
      </c>
      <c r="B7554" s="111" t="s">
        <v>470</v>
      </c>
      <c r="C7554" s="112" t="s">
        <v>471</v>
      </c>
      <c r="D7554" s="21">
        <f t="shared" si="234"/>
        <v>0</v>
      </c>
      <c r="E7554" s="24">
        <f t="shared" si="23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1712</v>
      </c>
      <c r="B7555" s="111" t="s">
        <v>472</v>
      </c>
      <c r="C7555" s="112" t="s">
        <v>473</v>
      </c>
      <c r="D7555" s="21">
        <f t="shared" ref="D7555:D7618" si="236">F7555+H7555+J7556+L7555+N7555+P7555+R7555+T7555+V7555+X7555+Z7555+AB7555</f>
        <v>0</v>
      </c>
      <c r="E7555" s="24">
        <f t="shared" ref="E7555:E7618" si="237">G7555+I7555+K7556+M7555+O7555+Q7555+S7555+U7555+W7555+Y7555+AA7555+AC7555</f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1712</v>
      </c>
      <c r="B7556" s="111" t="s">
        <v>474</v>
      </c>
      <c r="C7556" s="112" t="s">
        <v>475</v>
      </c>
      <c r="D7556" s="21">
        <f t="shared" si="236"/>
        <v>100800</v>
      </c>
      <c r="E7556" s="24">
        <f t="shared" si="237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1712</v>
      </c>
      <c r="B7557" s="111" t="s">
        <v>476</v>
      </c>
      <c r="C7557" s="112" t="s">
        <v>477</v>
      </c>
      <c r="D7557" s="21">
        <f t="shared" si="236"/>
        <v>570678</v>
      </c>
      <c r="E7557" s="24">
        <f t="shared" si="237"/>
        <v>481530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>
        <v>98628</v>
      </c>
      <c r="K7557" s="32">
        <v>0</v>
      </c>
      <c r="L7557" s="113">
        <v>0</v>
      </c>
      <c r="M7557" s="113">
        <v>72745</v>
      </c>
      <c r="N7557" s="31">
        <v>72745</v>
      </c>
      <c r="O7557" s="32">
        <v>65373</v>
      </c>
      <c r="P7557" s="113">
        <v>65373</v>
      </c>
      <c r="Q7557" s="113">
        <v>60047</v>
      </c>
      <c r="R7557" s="31">
        <v>60047</v>
      </c>
      <c r="S7557" s="32">
        <v>39098</v>
      </c>
      <c r="T7557" s="113">
        <v>39098</v>
      </c>
      <c r="U7557" s="113">
        <v>41092</v>
      </c>
      <c r="V7557" s="31">
        <v>41092</v>
      </c>
      <c r="W7557" s="32">
        <v>0</v>
      </c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1712</v>
      </c>
      <c r="B7558" s="111" t="s">
        <v>478</v>
      </c>
      <c r="C7558" s="112" t="s">
        <v>479</v>
      </c>
      <c r="D7558" s="21">
        <f t="shared" si="236"/>
        <v>446639</v>
      </c>
      <c r="E7558" s="24">
        <f t="shared" si="237"/>
        <v>456500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>
        <v>86248</v>
      </c>
      <c r="K7558" s="32">
        <v>0</v>
      </c>
      <c r="L7558" s="113">
        <v>0</v>
      </c>
      <c r="M7558" s="113">
        <v>73897</v>
      </c>
      <c r="N7558" s="31">
        <v>73897</v>
      </c>
      <c r="O7558" s="32">
        <v>55451</v>
      </c>
      <c r="P7558" s="113">
        <v>55451</v>
      </c>
      <c r="Q7558" s="113">
        <v>58508</v>
      </c>
      <c r="R7558" s="31">
        <v>58508</v>
      </c>
      <c r="S7558" s="32">
        <v>52956</v>
      </c>
      <c r="T7558" s="113">
        <v>52956</v>
      </c>
      <c r="U7558" s="113">
        <v>53549</v>
      </c>
      <c r="V7558" s="31">
        <v>53549</v>
      </c>
      <c r="W7558" s="32">
        <v>0</v>
      </c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1712</v>
      </c>
      <c r="B7559" s="111" t="s">
        <v>480</v>
      </c>
      <c r="C7559" s="112" t="s">
        <v>481</v>
      </c>
      <c r="D7559" s="21">
        <f t="shared" si="236"/>
        <v>0</v>
      </c>
      <c r="E7559" s="24">
        <f t="shared" si="237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1712</v>
      </c>
      <c r="B7560" s="111" t="s">
        <v>482</v>
      </c>
      <c r="C7560" s="112" t="s">
        <v>483</v>
      </c>
      <c r="D7560" s="21">
        <f t="shared" si="236"/>
        <v>55000</v>
      </c>
      <c r="E7560" s="24">
        <f t="shared" si="237"/>
        <v>55000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1712</v>
      </c>
      <c r="B7561" s="111" t="s">
        <v>484</v>
      </c>
      <c r="C7561" s="112" t="s">
        <v>485</v>
      </c>
      <c r="D7561" s="21">
        <f t="shared" si="236"/>
        <v>1022247.5</v>
      </c>
      <c r="E7561" s="24">
        <f t="shared" si="237"/>
        <v>1017607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55000</v>
      </c>
      <c r="P7561" s="113">
        <v>55000</v>
      </c>
      <c r="Q7561" s="113">
        <v>55000</v>
      </c>
      <c r="R7561" s="31">
        <v>55000</v>
      </c>
      <c r="S7561" s="32">
        <v>55000</v>
      </c>
      <c r="T7561" s="113">
        <v>55000</v>
      </c>
      <c r="U7561" s="113">
        <v>55000</v>
      </c>
      <c r="V7561" s="31">
        <v>55000</v>
      </c>
      <c r="W7561" s="32">
        <v>50000</v>
      </c>
      <c r="X7561" s="113"/>
      <c r="Y7561" s="113"/>
      <c r="Z7561" s="31"/>
      <c r="AA7561" s="32"/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1712</v>
      </c>
      <c r="B7562" s="111" t="s">
        <v>486</v>
      </c>
      <c r="C7562" s="112" t="s">
        <v>1583</v>
      </c>
      <c r="D7562" s="21">
        <f t="shared" si="236"/>
        <v>4614455</v>
      </c>
      <c r="E7562" s="24">
        <f t="shared" si="237"/>
        <v>4586336.5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>
        <v>572247.5</v>
      </c>
      <c r="K7562" s="32">
        <v>582607</v>
      </c>
      <c r="L7562" s="113">
        <v>582977</v>
      </c>
      <c r="M7562" s="113">
        <v>631057.5</v>
      </c>
      <c r="N7562" s="31">
        <v>631057.5</v>
      </c>
      <c r="O7562" s="32">
        <v>523436</v>
      </c>
      <c r="P7562" s="113">
        <v>523436</v>
      </c>
      <c r="Q7562" s="113">
        <v>518088.5</v>
      </c>
      <c r="R7562" s="31">
        <v>518088.5</v>
      </c>
      <c r="S7562" s="32">
        <v>518088.5</v>
      </c>
      <c r="T7562" s="113">
        <v>518088.5</v>
      </c>
      <c r="U7562" s="113">
        <v>685472.5</v>
      </c>
      <c r="V7562" s="31">
        <v>685472.5</v>
      </c>
      <c r="W7562" s="32">
        <v>539744.5</v>
      </c>
      <c r="X7562" s="113"/>
      <c r="Y7562" s="113"/>
      <c r="Z7562" s="31"/>
      <c r="AA7562" s="32"/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1712</v>
      </c>
      <c r="B7563" s="111" t="s">
        <v>488</v>
      </c>
      <c r="C7563" s="112" t="s">
        <v>489</v>
      </c>
      <c r="D7563" s="21">
        <f t="shared" si="236"/>
        <v>107880</v>
      </c>
      <c r="E7563" s="24">
        <f t="shared" si="237"/>
        <v>111920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>
        <v>10980</v>
      </c>
      <c r="K7563" s="32">
        <v>10920</v>
      </c>
      <c r="L7563" s="113">
        <v>10920</v>
      </c>
      <c r="M7563" s="113">
        <v>11580</v>
      </c>
      <c r="N7563" s="31">
        <v>11580</v>
      </c>
      <c r="O7563" s="32">
        <v>10140</v>
      </c>
      <c r="P7563" s="113">
        <v>10140</v>
      </c>
      <c r="Q7563" s="113">
        <v>17220</v>
      </c>
      <c r="R7563" s="31">
        <v>17220</v>
      </c>
      <c r="S7563" s="32">
        <v>17220</v>
      </c>
      <c r="T7563" s="113">
        <v>17220</v>
      </c>
      <c r="U7563" s="113">
        <v>18120</v>
      </c>
      <c r="V7563" s="31">
        <v>18120</v>
      </c>
      <c r="W7563" s="32">
        <v>14180</v>
      </c>
      <c r="X7563" s="113"/>
      <c r="Y7563" s="113"/>
      <c r="Z7563" s="31"/>
      <c r="AA7563" s="32"/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1712</v>
      </c>
      <c r="B7564" s="111" t="s">
        <v>490</v>
      </c>
      <c r="C7564" s="112" t="s">
        <v>1584</v>
      </c>
      <c r="D7564" s="21">
        <f t="shared" si="236"/>
        <v>0</v>
      </c>
      <c r="E7564" s="24">
        <f t="shared" si="237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1712</v>
      </c>
      <c r="B7565" s="111" t="s">
        <v>492</v>
      </c>
      <c r="C7565" s="112" t="s">
        <v>493</v>
      </c>
      <c r="D7565" s="21">
        <f t="shared" si="236"/>
        <v>107400</v>
      </c>
      <c r="E7565" s="24">
        <f t="shared" si="237"/>
        <v>454300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1712</v>
      </c>
      <c r="B7566" s="111" t="s">
        <v>494</v>
      </c>
      <c r="C7566" s="112" t="s">
        <v>495</v>
      </c>
      <c r="D7566" s="21">
        <f t="shared" si="236"/>
        <v>2340560</v>
      </c>
      <c r="E7566" s="24">
        <f t="shared" si="237"/>
        <v>3733420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31">
        <v>107400</v>
      </c>
      <c r="K7566" s="32">
        <v>454300</v>
      </c>
      <c r="L7566" s="105">
        <v>808500</v>
      </c>
      <c r="M7566" s="105">
        <v>454000</v>
      </c>
      <c r="N7566" s="106">
        <v>117600</v>
      </c>
      <c r="O7566" s="107">
        <v>434200</v>
      </c>
      <c r="P7566" s="113">
        <v>441400</v>
      </c>
      <c r="Q7566" s="113">
        <v>450600</v>
      </c>
      <c r="R7566" s="106">
        <v>117900</v>
      </c>
      <c r="S7566" s="107">
        <v>446700</v>
      </c>
      <c r="T7566" s="105">
        <v>117000</v>
      </c>
      <c r="U7566" s="105">
        <v>510300</v>
      </c>
      <c r="V7566" s="106">
        <v>137600</v>
      </c>
      <c r="W7566" s="107">
        <v>496000</v>
      </c>
      <c r="X7566" s="105"/>
      <c r="Y7566" s="105"/>
      <c r="Z7566" s="106"/>
      <c r="AA7566" s="107"/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1712</v>
      </c>
      <c r="B7567" s="111" t="s">
        <v>496</v>
      </c>
      <c r="C7567" s="112" t="s">
        <v>497</v>
      </c>
      <c r="D7567" s="21">
        <f t="shared" si="236"/>
        <v>460523.94</v>
      </c>
      <c r="E7567" s="24">
        <f t="shared" si="237"/>
        <v>452852.95</v>
      </c>
      <c r="F7567" s="104">
        <v>43620</v>
      </c>
      <c r="G7567" s="104">
        <v>39540</v>
      </c>
      <c r="H7567" s="113">
        <v>39540</v>
      </c>
      <c r="I7567" s="113">
        <v>43060</v>
      </c>
      <c r="J7567" s="106">
        <v>43060</v>
      </c>
      <c r="K7567" s="107">
        <v>32720</v>
      </c>
      <c r="L7567" s="113">
        <v>37720</v>
      </c>
      <c r="M7567" s="113">
        <v>59960</v>
      </c>
      <c r="N7567" s="31">
        <v>54960</v>
      </c>
      <c r="O7567" s="32">
        <v>34680</v>
      </c>
      <c r="P7567" s="105">
        <v>46420</v>
      </c>
      <c r="Q7567" s="105">
        <v>56420</v>
      </c>
      <c r="R7567" s="31">
        <v>44680</v>
      </c>
      <c r="S7567" s="32">
        <v>44680</v>
      </c>
      <c r="T7567" s="113">
        <v>44680</v>
      </c>
      <c r="U7567" s="113">
        <v>59364</v>
      </c>
      <c r="V7567" s="31">
        <v>59364</v>
      </c>
      <c r="W7567" s="32">
        <v>25660</v>
      </c>
      <c r="X7567" s="113"/>
      <c r="Y7567" s="113"/>
      <c r="Z7567" s="31"/>
      <c r="AA7567" s="32"/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1712</v>
      </c>
      <c r="B7568" s="111" t="s">
        <v>498</v>
      </c>
      <c r="C7568" s="112" t="s">
        <v>461</v>
      </c>
      <c r="D7568" s="21">
        <f t="shared" si="236"/>
        <v>594789.93000000005</v>
      </c>
      <c r="E7568" s="24">
        <f t="shared" si="237"/>
        <v>612506.12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>
        <v>89539.94</v>
      </c>
      <c r="K7568" s="32">
        <v>89488.95</v>
      </c>
      <c r="L7568" s="113">
        <v>87163.98</v>
      </c>
      <c r="M7568" s="113">
        <v>77570.25</v>
      </c>
      <c r="N7568" s="31">
        <v>80405.22</v>
      </c>
      <c r="O7568" s="32">
        <v>70525.97</v>
      </c>
      <c r="P7568" s="113">
        <v>69751.679999999993</v>
      </c>
      <c r="Q7568" s="113">
        <v>0</v>
      </c>
      <c r="R7568" s="31">
        <v>1528.06</v>
      </c>
      <c r="S7568" s="32">
        <v>118268.42</v>
      </c>
      <c r="T7568" s="113">
        <v>116292.91</v>
      </c>
      <c r="U7568" s="113">
        <v>19837.02</v>
      </c>
      <c r="V7568" s="31">
        <v>13476.56</v>
      </c>
      <c r="W7568" s="32">
        <v>128011.33</v>
      </c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1712</v>
      </c>
      <c r="B7569" s="111" t="s">
        <v>499</v>
      </c>
      <c r="C7569" s="112" t="s">
        <v>500</v>
      </c>
      <c r="D7569" s="21">
        <f t="shared" si="236"/>
        <v>0</v>
      </c>
      <c r="E7569" s="24">
        <f t="shared" si="237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>
        <v>0</v>
      </c>
      <c r="K7569" s="32">
        <v>0</v>
      </c>
      <c r="L7569" s="113">
        <v>0</v>
      </c>
      <c r="M7569" s="113">
        <v>0</v>
      </c>
      <c r="N7569" s="31">
        <v>0</v>
      </c>
      <c r="O7569" s="32">
        <v>0</v>
      </c>
      <c r="P7569" s="113">
        <v>0</v>
      </c>
      <c r="Q7569" s="113">
        <v>0</v>
      </c>
      <c r="R7569" s="31">
        <v>0</v>
      </c>
      <c r="S7569" s="32">
        <v>0</v>
      </c>
      <c r="T7569" s="113">
        <v>0</v>
      </c>
      <c r="U7569" s="113">
        <v>0</v>
      </c>
      <c r="V7569" s="31">
        <v>0</v>
      </c>
      <c r="W7569" s="32">
        <v>0</v>
      </c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1712</v>
      </c>
      <c r="B7570" s="111" t="s">
        <v>501</v>
      </c>
      <c r="C7570" s="112" t="s">
        <v>502</v>
      </c>
      <c r="D7570" s="21">
        <f t="shared" si="236"/>
        <v>0</v>
      </c>
      <c r="E7570" s="24">
        <f t="shared" si="237"/>
        <v>1828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1712</v>
      </c>
      <c r="B7571" s="111" t="s">
        <v>503</v>
      </c>
      <c r="C7571" s="112" t="s">
        <v>504</v>
      </c>
      <c r="D7571" s="21">
        <f t="shared" si="236"/>
        <v>0</v>
      </c>
      <c r="E7571" s="24">
        <f t="shared" si="237"/>
        <v>20108</v>
      </c>
      <c r="F7571" s="104">
        <v>0</v>
      </c>
      <c r="G7571" s="104">
        <v>1828</v>
      </c>
      <c r="H7571" s="113">
        <v>0</v>
      </c>
      <c r="I7571" s="113">
        <v>0</v>
      </c>
      <c r="J7571" s="31">
        <v>0</v>
      </c>
      <c r="K7571" s="32">
        <v>1828</v>
      </c>
      <c r="L7571" s="113">
        <v>0</v>
      </c>
      <c r="M7571" s="113">
        <v>1828</v>
      </c>
      <c r="N7571" s="31">
        <v>0</v>
      </c>
      <c r="O7571" s="32">
        <v>9140</v>
      </c>
      <c r="P7571" s="113">
        <v>0</v>
      </c>
      <c r="Q7571" s="113">
        <v>5484</v>
      </c>
      <c r="R7571" s="31">
        <v>0</v>
      </c>
      <c r="S7571" s="32">
        <v>1828</v>
      </c>
      <c r="T7571" s="113">
        <v>0</v>
      </c>
      <c r="U7571" s="113">
        <v>0</v>
      </c>
      <c r="V7571" s="31">
        <v>0</v>
      </c>
      <c r="W7571" s="32">
        <v>0</v>
      </c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1712</v>
      </c>
      <c r="B7572" s="111" t="s">
        <v>505</v>
      </c>
      <c r="C7572" s="112" t="s">
        <v>506</v>
      </c>
      <c r="D7572" s="21">
        <f t="shared" si="236"/>
        <v>0</v>
      </c>
      <c r="E7572" s="24">
        <f t="shared" si="237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1712</v>
      </c>
      <c r="B7573" s="111" t="s">
        <v>507</v>
      </c>
      <c r="C7573" s="112" t="s">
        <v>508</v>
      </c>
      <c r="D7573" s="21">
        <f t="shared" si="236"/>
        <v>57600</v>
      </c>
      <c r="E7573" s="24">
        <f t="shared" si="237"/>
        <v>37920</v>
      </c>
      <c r="F7573" s="104">
        <v>0</v>
      </c>
      <c r="G7573" s="104">
        <v>0</v>
      </c>
      <c r="H7573" s="105">
        <v>57600</v>
      </c>
      <c r="I7573" s="105">
        <v>0</v>
      </c>
      <c r="J7573" s="31">
        <v>0</v>
      </c>
      <c r="K7573" s="32">
        <v>0</v>
      </c>
      <c r="L7573" s="105">
        <v>0</v>
      </c>
      <c r="M7573" s="105">
        <v>25705</v>
      </c>
      <c r="N7573" s="106">
        <v>0</v>
      </c>
      <c r="O7573" s="107">
        <v>0</v>
      </c>
      <c r="P7573" s="113">
        <v>0</v>
      </c>
      <c r="Q7573" s="113">
        <v>12215</v>
      </c>
      <c r="R7573" s="106">
        <v>0</v>
      </c>
      <c r="S7573" s="107">
        <v>0</v>
      </c>
      <c r="T7573" s="105">
        <v>0</v>
      </c>
      <c r="U7573" s="105">
        <v>0</v>
      </c>
      <c r="V7573" s="106">
        <v>0</v>
      </c>
      <c r="W7573" s="107">
        <v>0</v>
      </c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1712</v>
      </c>
      <c r="B7574" s="111" t="s">
        <v>509</v>
      </c>
      <c r="C7574" s="112" t="s">
        <v>510</v>
      </c>
      <c r="D7574" s="21">
        <f t="shared" si="236"/>
        <v>10000</v>
      </c>
      <c r="E7574" s="24">
        <f t="shared" si="237"/>
        <v>2326.5500000000002</v>
      </c>
      <c r="F7574" s="104">
        <v>10000</v>
      </c>
      <c r="G7574" s="104">
        <v>0</v>
      </c>
      <c r="H7574" s="113">
        <v>0</v>
      </c>
      <c r="I7574" s="113">
        <v>0</v>
      </c>
      <c r="J7574" s="106">
        <v>0</v>
      </c>
      <c r="K7574" s="107">
        <v>0</v>
      </c>
      <c r="L7574" s="113">
        <v>0</v>
      </c>
      <c r="M7574" s="113">
        <v>0</v>
      </c>
      <c r="N7574" s="31">
        <v>0</v>
      </c>
      <c r="O7574" s="32">
        <v>0</v>
      </c>
      <c r="P7574" s="105">
        <v>0</v>
      </c>
      <c r="Q7574" s="105">
        <v>0</v>
      </c>
      <c r="R7574" s="31">
        <v>0</v>
      </c>
      <c r="S7574" s="32">
        <v>0</v>
      </c>
      <c r="T7574" s="113">
        <v>0</v>
      </c>
      <c r="U7574" s="113">
        <v>0</v>
      </c>
      <c r="V7574" s="31">
        <v>0</v>
      </c>
      <c r="W7574" s="32">
        <v>0</v>
      </c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1712</v>
      </c>
      <c r="B7575" s="111" t="s">
        <v>511</v>
      </c>
      <c r="C7575" s="112" t="s">
        <v>512</v>
      </c>
      <c r="D7575" s="21">
        <f t="shared" si="236"/>
        <v>0</v>
      </c>
      <c r="E7575" s="24">
        <f t="shared" si="237"/>
        <v>1166.03</v>
      </c>
      <c r="F7575" s="104"/>
      <c r="G7575" s="104"/>
      <c r="H7575" s="105"/>
      <c r="I7575" s="105"/>
      <c r="J7575" s="31">
        <v>0</v>
      </c>
      <c r="K7575" s="32">
        <v>2326.5500000000002</v>
      </c>
      <c r="L7575" s="105">
        <v>0</v>
      </c>
      <c r="M7575" s="105">
        <v>0</v>
      </c>
      <c r="N7575" s="106">
        <v>0</v>
      </c>
      <c r="O7575" s="107">
        <v>0</v>
      </c>
      <c r="P7575" s="113">
        <v>0</v>
      </c>
      <c r="Q7575" s="113">
        <v>0</v>
      </c>
      <c r="R7575" s="106">
        <v>0</v>
      </c>
      <c r="S7575" s="107">
        <v>0</v>
      </c>
      <c r="T7575" s="105">
        <v>0</v>
      </c>
      <c r="U7575" s="105">
        <v>1166.03</v>
      </c>
      <c r="V7575" s="106">
        <v>0</v>
      </c>
      <c r="W7575" s="107">
        <v>0</v>
      </c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1712</v>
      </c>
      <c r="B7576" s="111" t="s">
        <v>513</v>
      </c>
      <c r="C7576" s="112" t="s">
        <v>514</v>
      </c>
      <c r="D7576" s="21">
        <f t="shared" si="236"/>
        <v>0</v>
      </c>
      <c r="E7576" s="24">
        <f t="shared" si="237"/>
        <v>0</v>
      </c>
      <c r="F7576" s="104"/>
      <c r="G7576" s="104"/>
      <c r="H7576" s="113"/>
      <c r="I7576" s="113"/>
      <c r="J7576" s="106"/>
      <c r="K7576" s="107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1712</v>
      </c>
      <c r="B7577" s="111" t="s">
        <v>515</v>
      </c>
      <c r="C7577" s="112" t="s">
        <v>516</v>
      </c>
      <c r="D7577" s="21">
        <f t="shared" si="236"/>
        <v>0</v>
      </c>
      <c r="E7577" s="24">
        <f t="shared" si="237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>
        <v>0</v>
      </c>
      <c r="K7577" s="32">
        <v>0</v>
      </c>
      <c r="L7577" s="113">
        <v>0</v>
      </c>
      <c r="M7577" s="113">
        <v>0</v>
      </c>
      <c r="N7577" s="31">
        <v>0</v>
      </c>
      <c r="O7577" s="32">
        <v>0</v>
      </c>
      <c r="P7577" s="113">
        <v>0</v>
      </c>
      <c r="Q7577" s="113">
        <v>0</v>
      </c>
      <c r="R7577" s="31">
        <v>0</v>
      </c>
      <c r="S7577" s="32">
        <v>0</v>
      </c>
      <c r="T7577" s="113">
        <v>0</v>
      </c>
      <c r="U7577" s="113">
        <v>0</v>
      </c>
      <c r="V7577" s="31">
        <v>0</v>
      </c>
      <c r="W7577" s="32">
        <v>0</v>
      </c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1712</v>
      </c>
      <c r="B7578" s="111" t="s">
        <v>517</v>
      </c>
      <c r="C7578" s="112" t="s">
        <v>518</v>
      </c>
      <c r="D7578" s="21">
        <f t="shared" si="236"/>
        <v>19172.57</v>
      </c>
      <c r="E7578" s="24">
        <f t="shared" si="237"/>
        <v>29222.44</v>
      </c>
      <c r="F7578" s="104"/>
      <c r="G7578" s="104"/>
      <c r="H7578" s="105"/>
      <c r="I7578" s="105"/>
      <c r="J7578" s="31"/>
      <c r="K7578" s="32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1712</v>
      </c>
      <c r="B7579" s="111" t="s">
        <v>519</v>
      </c>
      <c r="C7579" s="112" t="s">
        <v>520</v>
      </c>
      <c r="D7579" s="21">
        <f t="shared" si="236"/>
        <v>159189.82999999999</v>
      </c>
      <c r="E7579" s="24">
        <f t="shared" si="237"/>
        <v>140761.94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106">
        <v>19172.57</v>
      </c>
      <c r="K7579" s="107">
        <v>29222.44</v>
      </c>
      <c r="L7579" s="113">
        <v>29222.44</v>
      </c>
      <c r="M7579" s="113">
        <v>24932.18</v>
      </c>
      <c r="N7579" s="31">
        <v>24932.18</v>
      </c>
      <c r="O7579" s="32">
        <v>9417.4699999999993</v>
      </c>
      <c r="P7579" s="105">
        <v>9417.4699999999993</v>
      </c>
      <c r="Q7579" s="105">
        <v>12390.37</v>
      </c>
      <c r="R7579" s="31">
        <v>12390.37</v>
      </c>
      <c r="S7579" s="32">
        <v>31572.71</v>
      </c>
      <c r="T7579" s="113">
        <v>31572.71</v>
      </c>
      <c r="U7579" s="113">
        <v>18904.78</v>
      </c>
      <c r="V7579" s="31">
        <v>18904.78</v>
      </c>
      <c r="W7579" s="32">
        <v>12241.42</v>
      </c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1712</v>
      </c>
      <c r="B7580" s="111" t="s">
        <v>521</v>
      </c>
      <c r="C7580" s="112" t="s">
        <v>1585</v>
      </c>
      <c r="D7580" s="21">
        <f t="shared" si="236"/>
        <v>9391</v>
      </c>
      <c r="E7580" s="24">
        <f t="shared" si="237"/>
        <v>9391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>
        <v>4791</v>
      </c>
      <c r="S7580" s="32">
        <v>6391</v>
      </c>
      <c r="T7580" s="113">
        <v>3100</v>
      </c>
      <c r="U7580" s="113">
        <v>1500</v>
      </c>
      <c r="V7580" s="31">
        <v>1500</v>
      </c>
      <c r="W7580" s="32">
        <v>1500</v>
      </c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1712</v>
      </c>
      <c r="B7581" s="111" t="s">
        <v>522</v>
      </c>
      <c r="C7581" s="112" t="s">
        <v>1586</v>
      </c>
      <c r="D7581" s="21">
        <f t="shared" si="236"/>
        <v>9409</v>
      </c>
      <c r="E7581" s="24">
        <f t="shared" si="237"/>
        <v>16864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1712</v>
      </c>
      <c r="B7582" s="111" t="s">
        <v>523</v>
      </c>
      <c r="C7582" s="112" t="s">
        <v>1667</v>
      </c>
      <c r="D7582" s="21">
        <f t="shared" si="236"/>
        <v>109531</v>
      </c>
      <c r="E7582" s="24">
        <f t="shared" si="237"/>
        <v>96073.16</v>
      </c>
      <c r="F7582" s="104">
        <v>9605</v>
      </c>
      <c r="G7582" s="104">
        <v>6141</v>
      </c>
      <c r="H7582" s="113">
        <v>9751</v>
      </c>
      <c r="I7582" s="113">
        <v>5841</v>
      </c>
      <c r="J7582" s="31">
        <v>9409</v>
      </c>
      <c r="K7582" s="32">
        <v>16864</v>
      </c>
      <c r="L7582" s="113">
        <v>24234</v>
      </c>
      <c r="M7582" s="113">
        <v>10322</v>
      </c>
      <c r="N7582" s="31">
        <v>14570</v>
      </c>
      <c r="O7582" s="32">
        <v>12033.16</v>
      </c>
      <c r="P7582" s="113">
        <v>2290</v>
      </c>
      <c r="Q7582" s="113">
        <v>2440</v>
      </c>
      <c r="R7582" s="31">
        <v>2396</v>
      </c>
      <c r="S7582" s="32">
        <v>18923</v>
      </c>
      <c r="T7582" s="113">
        <v>22965</v>
      </c>
      <c r="U7582" s="113">
        <v>23553</v>
      </c>
      <c r="V7582" s="31">
        <v>23720</v>
      </c>
      <c r="W7582" s="32">
        <v>16820</v>
      </c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1712</v>
      </c>
      <c r="B7583" s="111" t="s">
        <v>524</v>
      </c>
      <c r="C7583" s="112" t="s">
        <v>525</v>
      </c>
      <c r="D7583" s="21">
        <f t="shared" si="236"/>
        <v>15830132.75</v>
      </c>
      <c r="E7583" s="24">
        <f t="shared" si="237"/>
        <v>15830132.75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>
        <v>5067887.99</v>
      </c>
      <c r="M7583" s="113">
        <v>3297069.99</v>
      </c>
      <c r="N7583" s="31">
        <v>3297069.98</v>
      </c>
      <c r="O7583" s="32">
        <v>3297069.98</v>
      </c>
      <c r="P7583" s="113">
        <v>0</v>
      </c>
      <c r="Q7583" s="113">
        <v>0</v>
      </c>
      <c r="R7583" s="31">
        <v>0</v>
      </c>
      <c r="S7583" s="32">
        <v>0</v>
      </c>
      <c r="T7583" s="113">
        <v>0</v>
      </c>
      <c r="U7583" s="113">
        <v>0</v>
      </c>
      <c r="V7583" s="31">
        <v>57605</v>
      </c>
      <c r="W7583" s="32">
        <v>1828423</v>
      </c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1712</v>
      </c>
      <c r="B7584" s="111" t="s">
        <v>526</v>
      </c>
      <c r="C7584" s="112" t="s">
        <v>527</v>
      </c>
      <c r="D7584" s="21">
        <f t="shared" si="236"/>
        <v>69577.97</v>
      </c>
      <c r="E7584" s="24">
        <f t="shared" si="237"/>
        <v>0</v>
      </c>
      <c r="F7584" s="104"/>
      <c r="G7584" s="104"/>
      <c r="H7584" s="113"/>
      <c r="I7584" s="113"/>
      <c r="J7584" s="31">
        <v>813429.8</v>
      </c>
      <c r="K7584" s="32">
        <v>813429.8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1712</v>
      </c>
      <c r="B7585" s="111" t="s">
        <v>528</v>
      </c>
      <c r="C7585" s="112" t="s">
        <v>529</v>
      </c>
      <c r="D7585" s="21">
        <f t="shared" si="236"/>
        <v>1560002.79</v>
      </c>
      <c r="E7585" s="24">
        <f t="shared" si="237"/>
        <v>1200000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>
        <v>69577.97</v>
      </c>
      <c r="K7585" s="32">
        <v>0</v>
      </c>
      <c r="L7585" s="113">
        <v>105873.87</v>
      </c>
      <c r="M7585" s="113">
        <v>600000</v>
      </c>
      <c r="N7585" s="31">
        <v>92846.91</v>
      </c>
      <c r="O7585" s="32">
        <v>0</v>
      </c>
      <c r="P7585" s="113">
        <v>101613.58</v>
      </c>
      <c r="Q7585" s="113">
        <v>0</v>
      </c>
      <c r="R7585" s="31">
        <v>49166.43</v>
      </c>
      <c r="S7585" s="32">
        <v>0</v>
      </c>
      <c r="T7585" s="113">
        <v>77463.09</v>
      </c>
      <c r="U7585" s="113">
        <v>0</v>
      </c>
      <c r="V7585" s="31">
        <v>89381.64</v>
      </c>
      <c r="W7585" s="32">
        <v>0</v>
      </c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1712</v>
      </c>
      <c r="B7586" s="111" t="s">
        <v>530</v>
      </c>
      <c r="C7586" s="112" t="s">
        <v>531</v>
      </c>
      <c r="D7586" s="21">
        <f t="shared" si="236"/>
        <v>1829210</v>
      </c>
      <c r="E7586" s="24">
        <f t="shared" si="237"/>
        <v>4802626</v>
      </c>
      <c r="F7586" s="104">
        <v>228700</v>
      </c>
      <c r="G7586" s="104">
        <v>0</v>
      </c>
      <c r="H7586" s="113">
        <v>0</v>
      </c>
      <c r="I7586" s="113">
        <v>2028598</v>
      </c>
      <c r="J7586" s="31">
        <v>794599</v>
      </c>
      <c r="K7586" s="32">
        <v>0</v>
      </c>
      <c r="L7586" s="113">
        <v>0</v>
      </c>
      <c r="M7586" s="113">
        <v>1170818</v>
      </c>
      <c r="N7586" s="31">
        <v>800255</v>
      </c>
      <c r="O7586" s="32">
        <v>1603210</v>
      </c>
      <c r="P7586" s="113">
        <v>0</v>
      </c>
      <c r="Q7586" s="113">
        <v>0</v>
      </c>
      <c r="R7586" s="31">
        <v>0</v>
      </c>
      <c r="S7586" s="32">
        <v>0</v>
      </c>
      <c r="T7586" s="113">
        <v>800255</v>
      </c>
      <c r="U7586" s="113">
        <v>0</v>
      </c>
      <c r="V7586" s="31">
        <v>0</v>
      </c>
      <c r="W7586" s="32">
        <v>0</v>
      </c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1712</v>
      </c>
      <c r="B7587" s="111" t="s">
        <v>532</v>
      </c>
      <c r="C7587" s="112" t="s">
        <v>533</v>
      </c>
      <c r="D7587" s="21">
        <f t="shared" si="236"/>
        <v>0</v>
      </c>
      <c r="E7587" s="24">
        <f t="shared" si="237"/>
        <v>57605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>
        <v>0</v>
      </c>
      <c r="W7587" s="32">
        <v>57605</v>
      </c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1712</v>
      </c>
      <c r="B7588" s="111" t="s">
        <v>534</v>
      </c>
      <c r="C7588" s="112" t="s">
        <v>535</v>
      </c>
      <c r="D7588" s="21">
        <f t="shared" si="236"/>
        <v>0</v>
      </c>
      <c r="E7588" s="24">
        <f t="shared" si="237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1712</v>
      </c>
      <c r="B7589" s="111" t="s">
        <v>536</v>
      </c>
      <c r="C7589" s="112" t="s">
        <v>537</v>
      </c>
      <c r="D7589" s="21">
        <f t="shared" si="236"/>
        <v>0</v>
      </c>
      <c r="E7589" s="24">
        <f t="shared" si="237"/>
        <v>260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1712</v>
      </c>
      <c r="B7590" s="111" t="s">
        <v>538</v>
      </c>
      <c r="C7590" s="112" t="s">
        <v>1668</v>
      </c>
      <c r="D7590" s="21">
        <f t="shared" si="236"/>
        <v>0</v>
      </c>
      <c r="E7590" s="24">
        <f t="shared" si="237"/>
        <v>3560</v>
      </c>
      <c r="F7590" s="104">
        <v>0</v>
      </c>
      <c r="G7590" s="104">
        <v>260</v>
      </c>
      <c r="H7590" s="105">
        <v>0</v>
      </c>
      <c r="I7590" s="105">
        <v>0</v>
      </c>
      <c r="J7590" s="31">
        <v>0</v>
      </c>
      <c r="K7590" s="32">
        <v>260</v>
      </c>
      <c r="L7590" s="105">
        <v>0</v>
      </c>
      <c r="M7590" s="105">
        <v>260</v>
      </c>
      <c r="N7590" s="106">
        <v>0</v>
      </c>
      <c r="O7590" s="107">
        <v>1300</v>
      </c>
      <c r="P7590" s="113">
        <v>0</v>
      </c>
      <c r="Q7590" s="113">
        <v>780</v>
      </c>
      <c r="R7590" s="106">
        <v>0</v>
      </c>
      <c r="S7590" s="107">
        <v>260</v>
      </c>
      <c r="T7590" s="105">
        <v>0</v>
      </c>
      <c r="U7590" s="105">
        <v>0</v>
      </c>
      <c r="V7590" s="106">
        <v>0</v>
      </c>
      <c r="W7590" s="107">
        <v>0</v>
      </c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1712</v>
      </c>
      <c r="B7591" s="111" t="s">
        <v>539</v>
      </c>
      <c r="C7591" s="112" t="s">
        <v>540</v>
      </c>
      <c r="D7591" s="21">
        <f t="shared" si="236"/>
        <v>0</v>
      </c>
      <c r="E7591" s="24">
        <f t="shared" si="237"/>
        <v>8112</v>
      </c>
      <c r="F7591" s="104">
        <v>0</v>
      </c>
      <c r="G7591" s="104">
        <v>700</v>
      </c>
      <c r="H7591" s="113">
        <v>0</v>
      </c>
      <c r="I7591" s="113">
        <v>0</v>
      </c>
      <c r="J7591" s="106">
        <v>0</v>
      </c>
      <c r="K7591" s="107">
        <v>700</v>
      </c>
      <c r="L7591" s="113">
        <v>0</v>
      </c>
      <c r="M7591" s="113">
        <v>700</v>
      </c>
      <c r="N7591" s="31">
        <v>0</v>
      </c>
      <c r="O7591" s="32">
        <v>3500</v>
      </c>
      <c r="P7591" s="105">
        <v>0</v>
      </c>
      <c r="Q7591" s="105">
        <v>2100</v>
      </c>
      <c r="R7591" s="31">
        <v>0</v>
      </c>
      <c r="S7591" s="32">
        <v>700</v>
      </c>
      <c r="T7591" s="113">
        <v>0</v>
      </c>
      <c r="U7591" s="113">
        <v>0</v>
      </c>
      <c r="V7591" s="31">
        <v>0</v>
      </c>
      <c r="W7591" s="32">
        <v>0</v>
      </c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1712</v>
      </c>
      <c r="B7592" s="111" t="s">
        <v>541</v>
      </c>
      <c r="C7592" s="112" t="s">
        <v>542</v>
      </c>
      <c r="D7592" s="21">
        <f t="shared" si="236"/>
        <v>0</v>
      </c>
      <c r="E7592" s="24">
        <f t="shared" si="237"/>
        <v>4532</v>
      </c>
      <c r="F7592" s="104">
        <v>0</v>
      </c>
      <c r="G7592" s="104">
        <v>412</v>
      </c>
      <c r="H7592" s="113">
        <v>0</v>
      </c>
      <c r="I7592" s="113">
        <v>0</v>
      </c>
      <c r="J7592" s="31">
        <v>0</v>
      </c>
      <c r="K7592" s="32">
        <v>412</v>
      </c>
      <c r="L7592" s="113">
        <v>0</v>
      </c>
      <c r="M7592" s="113">
        <v>412</v>
      </c>
      <c r="N7592" s="31">
        <v>0</v>
      </c>
      <c r="O7592" s="32">
        <v>2060</v>
      </c>
      <c r="P7592" s="113">
        <v>0</v>
      </c>
      <c r="Q7592" s="113">
        <v>1236</v>
      </c>
      <c r="R7592" s="31">
        <v>0</v>
      </c>
      <c r="S7592" s="32">
        <v>412</v>
      </c>
      <c r="T7592" s="113">
        <v>0</v>
      </c>
      <c r="U7592" s="113">
        <v>0</v>
      </c>
      <c r="V7592" s="31">
        <v>0</v>
      </c>
      <c r="W7592" s="32">
        <v>0</v>
      </c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1712</v>
      </c>
      <c r="B7593" s="111" t="s">
        <v>543</v>
      </c>
      <c r="C7593" s="112" t="s">
        <v>544</v>
      </c>
      <c r="D7593" s="21">
        <f t="shared" si="236"/>
        <v>0</v>
      </c>
      <c r="E7593" s="24">
        <f t="shared" si="237"/>
        <v>0</v>
      </c>
      <c r="F7593" s="104"/>
      <c r="G7593" s="104"/>
      <c r="H7593" s="105"/>
      <c r="I7593" s="105"/>
      <c r="J7593" s="31"/>
      <c r="K7593" s="32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1712</v>
      </c>
      <c r="B7594" s="111" t="s">
        <v>545</v>
      </c>
      <c r="C7594" s="112" t="s">
        <v>546</v>
      </c>
      <c r="D7594" s="21">
        <f t="shared" si="236"/>
        <v>0</v>
      </c>
      <c r="E7594" s="24">
        <f t="shared" si="237"/>
        <v>0</v>
      </c>
      <c r="F7594" s="104"/>
      <c r="G7594" s="104"/>
      <c r="H7594" s="113"/>
      <c r="I7594" s="113"/>
      <c r="J7594" s="106"/>
      <c r="K7594" s="107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1712</v>
      </c>
      <c r="B7595" s="111" t="s">
        <v>547</v>
      </c>
      <c r="C7595" s="112" t="s">
        <v>548</v>
      </c>
      <c r="D7595" s="21">
        <f t="shared" si="236"/>
        <v>0</v>
      </c>
      <c r="E7595" s="24">
        <f t="shared" si="23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1712</v>
      </c>
      <c r="B7596" s="111" t="s">
        <v>549</v>
      </c>
      <c r="C7596" s="112" t="s">
        <v>550</v>
      </c>
      <c r="D7596" s="21">
        <f t="shared" si="236"/>
        <v>224005.5</v>
      </c>
      <c r="E7596" s="24">
        <f t="shared" si="237"/>
        <v>256459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>
        <v>0</v>
      </c>
      <c r="K7596" s="32">
        <v>0</v>
      </c>
      <c r="L7596" s="113">
        <v>17900</v>
      </c>
      <c r="M7596" s="113">
        <v>0</v>
      </c>
      <c r="N7596" s="31">
        <v>24000</v>
      </c>
      <c r="O7596" s="32">
        <v>48000</v>
      </c>
      <c r="P7596" s="113">
        <v>0</v>
      </c>
      <c r="Q7596" s="113">
        <v>0</v>
      </c>
      <c r="R7596" s="31">
        <v>23931</v>
      </c>
      <c r="S7596" s="32">
        <v>20000</v>
      </c>
      <c r="T7596" s="113">
        <v>0</v>
      </c>
      <c r="U7596" s="113">
        <v>0</v>
      </c>
      <c r="V7596" s="31">
        <v>24500</v>
      </c>
      <c r="W7596" s="32">
        <v>0</v>
      </c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1712</v>
      </c>
      <c r="B7597" s="111" t="s">
        <v>551</v>
      </c>
      <c r="C7597" s="112" t="s">
        <v>552</v>
      </c>
      <c r="D7597" s="21">
        <f t="shared" si="236"/>
        <v>0</v>
      </c>
      <c r="E7597" s="24">
        <f t="shared" si="23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1712</v>
      </c>
      <c r="B7598" s="111" t="s">
        <v>553</v>
      </c>
      <c r="C7598" s="112" t="s">
        <v>554</v>
      </c>
      <c r="D7598" s="21">
        <f t="shared" si="236"/>
        <v>0</v>
      </c>
      <c r="E7598" s="24">
        <f t="shared" si="237"/>
        <v>0</v>
      </c>
      <c r="F7598" s="104"/>
      <c r="G7598" s="104"/>
      <c r="H7598" s="105"/>
      <c r="I7598" s="105"/>
      <c r="J7598" s="31"/>
      <c r="K7598" s="32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1712</v>
      </c>
      <c r="B7599" s="111" t="s">
        <v>555</v>
      </c>
      <c r="C7599" s="112" t="s">
        <v>556</v>
      </c>
      <c r="D7599" s="21">
        <f t="shared" si="236"/>
        <v>0</v>
      </c>
      <c r="E7599" s="24">
        <f t="shared" si="237"/>
        <v>0</v>
      </c>
      <c r="F7599" s="104"/>
      <c r="G7599" s="104"/>
      <c r="H7599" s="113"/>
      <c r="I7599" s="113"/>
      <c r="J7599" s="106"/>
      <c r="K7599" s="107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1712</v>
      </c>
      <c r="B7600" s="111" t="s">
        <v>557</v>
      </c>
      <c r="C7600" s="112" t="s">
        <v>558</v>
      </c>
      <c r="D7600" s="21">
        <f t="shared" si="236"/>
        <v>0</v>
      </c>
      <c r="E7600" s="24">
        <f t="shared" si="23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1712</v>
      </c>
      <c r="B7601" s="111" t="s">
        <v>559</v>
      </c>
      <c r="C7601" s="112" t="s">
        <v>560</v>
      </c>
      <c r="D7601" s="21">
        <f t="shared" si="236"/>
        <v>0</v>
      </c>
      <c r="E7601" s="24">
        <f t="shared" si="23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1712</v>
      </c>
      <c r="B7602" s="111" t="s">
        <v>561</v>
      </c>
      <c r="C7602" s="112" t="s">
        <v>562</v>
      </c>
      <c r="D7602" s="21">
        <f t="shared" si="236"/>
        <v>0</v>
      </c>
      <c r="E7602" s="24">
        <f t="shared" si="23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1712</v>
      </c>
      <c r="B7603" s="111" t="s">
        <v>563</v>
      </c>
      <c r="C7603" s="112" t="s">
        <v>564</v>
      </c>
      <c r="D7603" s="21">
        <f t="shared" si="236"/>
        <v>0</v>
      </c>
      <c r="E7603" s="24">
        <f t="shared" si="237"/>
        <v>0</v>
      </c>
      <c r="F7603" s="104"/>
      <c r="G7603" s="104"/>
      <c r="H7603" s="105"/>
      <c r="I7603" s="105"/>
      <c r="J7603" s="31"/>
      <c r="K7603" s="32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1712</v>
      </c>
      <c r="B7604" s="111" t="s">
        <v>565</v>
      </c>
      <c r="C7604" s="112" t="s">
        <v>566</v>
      </c>
      <c r="D7604" s="21">
        <f t="shared" si="236"/>
        <v>0</v>
      </c>
      <c r="E7604" s="24">
        <f t="shared" si="23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1712</v>
      </c>
      <c r="B7605" s="111" t="s">
        <v>567</v>
      </c>
      <c r="C7605" s="112" t="s">
        <v>568</v>
      </c>
      <c r="D7605" s="21">
        <f t="shared" si="236"/>
        <v>214000</v>
      </c>
      <c r="E7605" s="24">
        <f t="shared" si="23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1712</v>
      </c>
      <c r="B7606" s="111" t="s">
        <v>569</v>
      </c>
      <c r="C7606" s="112" t="s">
        <v>570</v>
      </c>
      <c r="D7606" s="21">
        <f t="shared" si="236"/>
        <v>39538.53</v>
      </c>
      <c r="E7606" s="24">
        <f t="shared" si="23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>
        <v>214000</v>
      </c>
      <c r="K7606" s="107">
        <v>0</v>
      </c>
      <c r="L7606" s="105">
        <v>0</v>
      </c>
      <c r="M7606" s="105">
        <v>0</v>
      </c>
      <c r="N7606" s="106">
        <v>0</v>
      </c>
      <c r="O7606" s="107">
        <v>0</v>
      </c>
      <c r="P7606" s="105">
        <v>0</v>
      </c>
      <c r="Q7606" s="105">
        <v>0</v>
      </c>
      <c r="R7606" s="106">
        <v>0</v>
      </c>
      <c r="S7606" s="107">
        <v>0</v>
      </c>
      <c r="T7606" s="105">
        <v>0</v>
      </c>
      <c r="U7606" s="105">
        <v>0</v>
      </c>
      <c r="V7606" s="106">
        <v>0</v>
      </c>
      <c r="W7606" s="107">
        <v>0</v>
      </c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1712</v>
      </c>
      <c r="B7607" s="111" t="s">
        <v>571</v>
      </c>
      <c r="C7607" s="112" t="s">
        <v>572</v>
      </c>
      <c r="D7607" s="21">
        <f t="shared" si="236"/>
        <v>0</v>
      </c>
      <c r="E7607" s="24">
        <f t="shared" si="237"/>
        <v>0</v>
      </c>
      <c r="F7607" s="104"/>
      <c r="G7607" s="104"/>
      <c r="H7607" s="113"/>
      <c r="I7607" s="113"/>
      <c r="J7607" s="106"/>
      <c r="K7607" s="107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1712</v>
      </c>
      <c r="B7608" s="111" t="s">
        <v>573</v>
      </c>
      <c r="C7608" s="112" t="s">
        <v>574</v>
      </c>
      <c r="D7608" s="21">
        <f t="shared" si="236"/>
        <v>0</v>
      </c>
      <c r="E7608" s="24">
        <f t="shared" si="237"/>
        <v>0</v>
      </c>
      <c r="F7608" s="104"/>
      <c r="G7608" s="104"/>
      <c r="H7608" s="105"/>
      <c r="I7608" s="105"/>
      <c r="J7608" s="31"/>
      <c r="K7608" s="32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1712</v>
      </c>
      <c r="B7609" s="111" t="s">
        <v>575</v>
      </c>
      <c r="C7609" s="112" t="s">
        <v>576</v>
      </c>
      <c r="D7609" s="21">
        <f t="shared" si="236"/>
        <v>0</v>
      </c>
      <c r="E7609" s="24">
        <f t="shared" si="237"/>
        <v>0</v>
      </c>
      <c r="F7609" s="104"/>
      <c r="G7609" s="104"/>
      <c r="H7609" s="113"/>
      <c r="I7609" s="113"/>
      <c r="J7609" s="106"/>
      <c r="K7609" s="107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1712</v>
      </c>
      <c r="B7610" s="111" t="s">
        <v>577</v>
      </c>
      <c r="C7610" s="112" t="s">
        <v>1587</v>
      </c>
      <c r="D7610" s="21">
        <f t="shared" si="236"/>
        <v>0</v>
      </c>
      <c r="E7610" s="24">
        <f t="shared" si="237"/>
        <v>0</v>
      </c>
      <c r="F7610" s="104"/>
      <c r="G7610" s="104"/>
      <c r="H7610" s="105"/>
      <c r="I7610" s="105"/>
      <c r="J7610" s="31"/>
      <c r="K7610" s="32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1712</v>
      </c>
      <c r="B7611" s="111" t="s">
        <v>578</v>
      </c>
      <c r="C7611" s="112" t="s">
        <v>579</v>
      </c>
      <c r="D7611" s="21">
        <f t="shared" si="236"/>
        <v>75386.039999999994</v>
      </c>
      <c r="E7611" s="24">
        <f t="shared" si="237"/>
        <v>123604.43</v>
      </c>
      <c r="F7611" s="104">
        <v>0</v>
      </c>
      <c r="G7611" s="104">
        <v>0</v>
      </c>
      <c r="H7611" s="113">
        <v>0</v>
      </c>
      <c r="I7611" s="113">
        <v>0</v>
      </c>
      <c r="J7611" s="106">
        <v>0</v>
      </c>
      <c r="K7611" s="107">
        <v>0</v>
      </c>
      <c r="L7611" s="113">
        <v>0</v>
      </c>
      <c r="M7611" s="113">
        <v>0</v>
      </c>
      <c r="N7611" s="31">
        <v>0</v>
      </c>
      <c r="O7611" s="32">
        <v>0</v>
      </c>
      <c r="P7611" s="105">
        <v>0</v>
      </c>
      <c r="Q7611" s="105">
        <v>0</v>
      </c>
      <c r="R7611" s="31">
        <v>0</v>
      </c>
      <c r="S7611" s="32">
        <v>0</v>
      </c>
      <c r="T7611" s="113">
        <v>0</v>
      </c>
      <c r="U7611" s="113">
        <v>0</v>
      </c>
      <c r="V7611" s="31">
        <v>0</v>
      </c>
      <c r="W7611" s="32">
        <v>0</v>
      </c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1712</v>
      </c>
      <c r="B7612" s="111" t="s">
        <v>580</v>
      </c>
      <c r="C7612" s="112" t="s">
        <v>581</v>
      </c>
      <c r="D7612" s="21">
        <f t="shared" si="236"/>
        <v>484553.15</v>
      </c>
      <c r="E7612" s="24">
        <f t="shared" si="237"/>
        <v>1648537.9300000002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>
        <v>75386.039999999994</v>
      </c>
      <c r="K7612" s="32">
        <v>123604.43</v>
      </c>
      <c r="L7612" s="113">
        <v>14900</v>
      </c>
      <c r="M7612" s="113">
        <v>500</v>
      </c>
      <c r="N7612" s="31">
        <v>0</v>
      </c>
      <c r="O7612" s="32">
        <v>23535.35</v>
      </c>
      <c r="P7612" s="113">
        <v>410697.15</v>
      </c>
      <c r="Q7612" s="113">
        <v>1179.1099999999999</v>
      </c>
      <c r="R7612" s="31">
        <v>0</v>
      </c>
      <c r="S7612" s="32">
        <v>24296</v>
      </c>
      <c r="T7612" s="113">
        <v>0</v>
      </c>
      <c r="U7612" s="113">
        <v>245556.99</v>
      </c>
      <c r="V7612" s="31">
        <v>0</v>
      </c>
      <c r="W7612" s="32">
        <v>34600</v>
      </c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1712</v>
      </c>
      <c r="B7613" s="111" t="s">
        <v>582</v>
      </c>
      <c r="C7613" s="112" t="s">
        <v>1588</v>
      </c>
      <c r="D7613" s="21">
        <f t="shared" si="236"/>
        <v>132614.5</v>
      </c>
      <c r="E7613" s="24">
        <f t="shared" si="237"/>
        <v>0</v>
      </c>
      <c r="F7613" s="104"/>
      <c r="G7613" s="104"/>
      <c r="H7613" s="113">
        <v>110077.25</v>
      </c>
      <c r="I7613" s="113">
        <v>0</v>
      </c>
      <c r="J7613" s="31">
        <v>52876</v>
      </c>
      <c r="K7613" s="32">
        <v>0</v>
      </c>
      <c r="L7613" s="113">
        <v>3617.25</v>
      </c>
      <c r="M7613" s="113">
        <v>0</v>
      </c>
      <c r="N7613" s="31">
        <v>18920</v>
      </c>
      <c r="O7613" s="32">
        <v>0</v>
      </c>
      <c r="P7613" s="113">
        <v>0</v>
      </c>
      <c r="Q7613" s="113">
        <v>0</v>
      </c>
      <c r="R7613" s="31">
        <v>0</v>
      </c>
      <c r="S7613" s="32">
        <v>0</v>
      </c>
      <c r="T7613" s="113">
        <v>0</v>
      </c>
      <c r="U7613" s="113">
        <v>0</v>
      </c>
      <c r="V7613" s="31">
        <v>0</v>
      </c>
      <c r="W7613" s="32">
        <v>0</v>
      </c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1712</v>
      </c>
      <c r="B7614" s="111" t="s">
        <v>583</v>
      </c>
      <c r="C7614" s="112" t="s">
        <v>584</v>
      </c>
      <c r="D7614" s="21">
        <f t="shared" si="236"/>
        <v>0</v>
      </c>
      <c r="E7614" s="24">
        <f t="shared" si="23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>
        <v>0</v>
      </c>
      <c r="Q7614" s="113">
        <v>0</v>
      </c>
      <c r="R7614" s="31">
        <v>0</v>
      </c>
      <c r="S7614" s="32">
        <v>0</v>
      </c>
      <c r="T7614" s="113">
        <v>0</v>
      </c>
      <c r="U7614" s="113">
        <v>0</v>
      </c>
      <c r="V7614" s="31">
        <v>0</v>
      </c>
      <c r="W7614" s="32">
        <v>0</v>
      </c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1712</v>
      </c>
      <c r="B7615" s="111" t="s">
        <v>585</v>
      </c>
      <c r="C7615" s="112" t="s">
        <v>586</v>
      </c>
      <c r="D7615" s="21">
        <f t="shared" si="236"/>
        <v>0</v>
      </c>
      <c r="E7615" s="24">
        <f t="shared" si="237"/>
        <v>0</v>
      </c>
      <c r="F7615" s="104"/>
      <c r="G7615" s="104"/>
      <c r="H7615" s="105"/>
      <c r="I7615" s="105"/>
      <c r="J7615" s="31"/>
      <c r="K7615" s="32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1712</v>
      </c>
      <c r="B7616" s="111" t="s">
        <v>587</v>
      </c>
      <c r="C7616" s="112" t="s">
        <v>588</v>
      </c>
      <c r="D7616" s="21">
        <f t="shared" si="236"/>
        <v>0</v>
      </c>
      <c r="E7616" s="24">
        <f t="shared" si="23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1712</v>
      </c>
      <c r="B7617" s="111" t="s">
        <v>589</v>
      </c>
      <c r="C7617" s="112" t="s">
        <v>590</v>
      </c>
      <c r="D7617" s="21">
        <f t="shared" si="236"/>
        <v>0</v>
      </c>
      <c r="E7617" s="24">
        <f t="shared" si="23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1712</v>
      </c>
      <c r="B7618" s="111" t="s">
        <v>591</v>
      </c>
      <c r="C7618" s="112" t="s">
        <v>592</v>
      </c>
      <c r="D7618" s="21">
        <f t="shared" si="236"/>
        <v>0</v>
      </c>
      <c r="E7618" s="24">
        <f t="shared" si="23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1712</v>
      </c>
      <c r="B7619" s="111" t="s">
        <v>593</v>
      </c>
      <c r="C7619" s="112" t="s">
        <v>1589</v>
      </c>
      <c r="D7619" s="21">
        <f t="shared" ref="D7619:D7682" si="238">F7619+H7619+J7620+L7619+N7619+P7619+R7619+T7619+V7619+X7619+Z7619+AB7619</f>
        <v>0</v>
      </c>
      <c r="E7619" s="24">
        <f t="shared" ref="E7619:E7682" si="239">G7619+I7619+K7620+M7619+O7619+Q7619+S7619+U7619+W7619+Y7619+AA7619+AC7619</f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1712</v>
      </c>
      <c r="B7620" s="111" t="s">
        <v>594</v>
      </c>
      <c r="C7620" s="112" t="s">
        <v>595</v>
      </c>
      <c r="D7620" s="21">
        <f t="shared" si="238"/>
        <v>0</v>
      </c>
      <c r="E7620" s="24">
        <f t="shared" si="239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1712</v>
      </c>
      <c r="B7621" s="111" t="s">
        <v>596</v>
      </c>
      <c r="C7621" s="112" t="s">
        <v>597</v>
      </c>
      <c r="D7621" s="21">
        <f t="shared" si="238"/>
        <v>0</v>
      </c>
      <c r="E7621" s="24">
        <f t="shared" si="239"/>
        <v>0</v>
      </c>
      <c r="F7621" s="104"/>
      <c r="G7621" s="104"/>
      <c r="H7621" s="113"/>
      <c r="I7621" s="113"/>
      <c r="J7621" s="106"/>
      <c r="K7621" s="107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1712</v>
      </c>
      <c r="B7622" s="111" t="s">
        <v>598</v>
      </c>
      <c r="C7622" s="112" t="s">
        <v>599</v>
      </c>
      <c r="D7622" s="21">
        <f t="shared" si="238"/>
        <v>0</v>
      </c>
      <c r="E7622" s="24">
        <f t="shared" si="239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1712</v>
      </c>
      <c r="B7623" s="111" t="s">
        <v>600</v>
      </c>
      <c r="C7623" s="112" t="s">
        <v>601</v>
      </c>
      <c r="D7623" s="21">
        <f t="shared" si="238"/>
        <v>0</v>
      </c>
      <c r="E7623" s="24">
        <f t="shared" si="239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1712</v>
      </c>
      <c r="B7624" s="111" t="s">
        <v>602</v>
      </c>
      <c r="C7624" s="112" t="s">
        <v>1669</v>
      </c>
      <c r="D7624" s="21">
        <f t="shared" si="238"/>
        <v>0</v>
      </c>
      <c r="E7624" s="24">
        <f t="shared" si="239"/>
        <v>0</v>
      </c>
      <c r="F7624" s="104"/>
      <c r="G7624" s="104"/>
      <c r="H7624" s="105"/>
      <c r="I7624" s="105"/>
      <c r="J7624" s="31"/>
      <c r="K7624" s="32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1712</v>
      </c>
      <c r="B7625" s="111" t="s">
        <v>1590</v>
      </c>
      <c r="C7625" s="112" t="s">
        <v>1591</v>
      </c>
      <c r="D7625" s="21">
        <f t="shared" si="238"/>
        <v>0</v>
      </c>
      <c r="E7625" s="24">
        <f t="shared" si="239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1712</v>
      </c>
      <c r="B7626" s="111" t="s">
        <v>603</v>
      </c>
      <c r="C7626" s="112" t="s">
        <v>604</v>
      </c>
      <c r="D7626" s="21">
        <f t="shared" si="238"/>
        <v>0</v>
      </c>
      <c r="E7626" s="24">
        <f t="shared" si="239"/>
        <v>0</v>
      </c>
      <c r="F7626" s="104"/>
      <c r="G7626" s="104"/>
      <c r="H7626" s="113"/>
      <c r="I7626" s="113"/>
      <c r="J7626" s="106"/>
      <c r="K7626" s="107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1712</v>
      </c>
      <c r="B7627" s="111" t="s">
        <v>605</v>
      </c>
      <c r="C7627" s="112" t="s">
        <v>606</v>
      </c>
      <c r="D7627" s="21">
        <f t="shared" si="238"/>
        <v>0</v>
      </c>
      <c r="E7627" s="24">
        <f t="shared" si="239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1712</v>
      </c>
      <c r="B7628" s="111" t="s">
        <v>607</v>
      </c>
      <c r="C7628" s="112" t="s">
        <v>608</v>
      </c>
      <c r="D7628" s="21">
        <f t="shared" si="238"/>
        <v>0</v>
      </c>
      <c r="E7628" s="24">
        <f t="shared" si="239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1712</v>
      </c>
      <c r="B7629" s="111" t="s">
        <v>609</v>
      </c>
      <c r="C7629" s="112" t="s">
        <v>610</v>
      </c>
      <c r="D7629" s="21">
        <f t="shared" si="238"/>
        <v>0</v>
      </c>
      <c r="E7629" s="24">
        <f t="shared" si="239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1712</v>
      </c>
      <c r="B7630" s="111" t="s">
        <v>611</v>
      </c>
      <c r="C7630" s="112" t="s">
        <v>612</v>
      </c>
      <c r="D7630" s="21">
        <f t="shared" si="238"/>
        <v>0</v>
      </c>
      <c r="E7630" s="24">
        <f t="shared" si="239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1712</v>
      </c>
      <c r="B7631" s="111" t="s">
        <v>613</v>
      </c>
      <c r="C7631" s="112" t="s">
        <v>614</v>
      </c>
      <c r="D7631" s="21">
        <f t="shared" si="238"/>
        <v>0</v>
      </c>
      <c r="E7631" s="24">
        <f t="shared" si="239"/>
        <v>0</v>
      </c>
      <c r="F7631" s="104"/>
      <c r="G7631" s="104"/>
      <c r="H7631" s="105"/>
      <c r="I7631" s="105"/>
      <c r="J7631" s="31"/>
      <c r="K7631" s="32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1712</v>
      </c>
      <c r="B7632" s="111" t="s">
        <v>615</v>
      </c>
      <c r="C7632" s="112" t="s">
        <v>616</v>
      </c>
      <c r="D7632" s="21">
        <f t="shared" si="238"/>
        <v>0</v>
      </c>
      <c r="E7632" s="24">
        <f t="shared" si="239"/>
        <v>1530</v>
      </c>
      <c r="F7632" s="104"/>
      <c r="G7632" s="104"/>
      <c r="H7632" s="113"/>
      <c r="I7632" s="113"/>
      <c r="J7632" s="106"/>
      <c r="K7632" s="107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>
        <v>0</v>
      </c>
      <c r="W7632" s="32">
        <v>1530</v>
      </c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1712</v>
      </c>
      <c r="B7633" s="111" t="s">
        <v>617</v>
      </c>
      <c r="C7633" s="112" t="s">
        <v>618</v>
      </c>
      <c r="D7633" s="21">
        <f t="shared" si="238"/>
        <v>0</v>
      </c>
      <c r="E7633" s="24">
        <f t="shared" si="239"/>
        <v>0</v>
      </c>
      <c r="F7633" s="104"/>
      <c r="G7633" s="104"/>
      <c r="H7633" s="105"/>
      <c r="I7633" s="105"/>
      <c r="J7633" s="31"/>
      <c r="K7633" s="32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1712</v>
      </c>
      <c r="B7634" s="111" t="s">
        <v>619</v>
      </c>
      <c r="C7634" s="112" t="s">
        <v>620</v>
      </c>
      <c r="D7634" s="21">
        <f t="shared" si="238"/>
        <v>0</v>
      </c>
      <c r="E7634" s="24">
        <f t="shared" si="239"/>
        <v>61920</v>
      </c>
      <c r="F7634" s="104"/>
      <c r="G7634" s="104"/>
      <c r="H7634" s="113">
        <v>0</v>
      </c>
      <c r="I7634" s="113">
        <v>2300</v>
      </c>
      <c r="J7634" s="106">
        <v>0</v>
      </c>
      <c r="K7634" s="107">
        <v>0</v>
      </c>
      <c r="L7634" s="113">
        <v>0</v>
      </c>
      <c r="M7634" s="113">
        <v>0</v>
      </c>
      <c r="N7634" s="31">
        <v>0</v>
      </c>
      <c r="O7634" s="32">
        <v>0</v>
      </c>
      <c r="P7634" s="105">
        <v>0</v>
      </c>
      <c r="Q7634" s="105">
        <v>0</v>
      </c>
      <c r="R7634" s="31">
        <v>0</v>
      </c>
      <c r="S7634" s="32">
        <v>3850</v>
      </c>
      <c r="T7634" s="113">
        <v>0</v>
      </c>
      <c r="U7634" s="113">
        <v>0</v>
      </c>
      <c r="V7634" s="31">
        <v>0</v>
      </c>
      <c r="W7634" s="32">
        <v>48020</v>
      </c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1712</v>
      </c>
      <c r="B7635" s="111" t="s">
        <v>621</v>
      </c>
      <c r="C7635" s="112" t="s">
        <v>622</v>
      </c>
      <c r="D7635" s="21">
        <f t="shared" si="238"/>
        <v>0</v>
      </c>
      <c r="E7635" s="24">
        <f t="shared" si="239"/>
        <v>171147.96000000002</v>
      </c>
      <c r="F7635" s="104">
        <v>0</v>
      </c>
      <c r="G7635" s="104">
        <v>8650</v>
      </c>
      <c r="H7635" s="113">
        <v>0</v>
      </c>
      <c r="I7635" s="113">
        <v>9450</v>
      </c>
      <c r="J7635" s="31">
        <v>0</v>
      </c>
      <c r="K7635" s="32">
        <v>7750</v>
      </c>
      <c r="L7635" s="113">
        <v>0</v>
      </c>
      <c r="M7635" s="113">
        <v>8750</v>
      </c>
      <c r="N7635" s="31">
        <v>0</v>
      </c>
      <c r="O7635" s="32">
        <v>600</v>
      </c>
      <c r="P7635" s="113">
        <v>0</v>
      </c>
      <c r="Q7635" s="113">
        <v>1200</v>
      </c>
      <c r="R7635" s="31">
        <v>0</v>
      </c>
      <c r="S7635" s="32">
        <v>18100</v>
      </c>
      <c r="T7635" s="113">
        <v>0</v>
      </c>
      <c r="U7635" s="113">
        <v>7800</v>
      </c>
      <c r="V7635" s="31">
        <v>0</v>
      </c>
      <c r="W7635" s="32">
        <v>8150</v>
      </c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1712</v>
      </c>
      <c r="B7636" s="111" t="s">
        <v>623</v>
      </c>
      <c r="C7636" s="112" t="s">
        <v>624</v>
      </c>
      <c r="D7636" s="21">
        <f t="shared" si="238"/>
        <v>0</v>
      </c>
      <c r="E7636" s="24">
        <f t="shared" si="239"/>
        <v>334601.43</v>
      </c>
      <c r="F7636" s="104"/>
      <c r="G7636" s="104"/>
      <c r="H7636" s="105">
        <v>0</v>
      </c>
      <c r="I7636" s="105">
        <v>6206</v>
      </c>
      <c r="J7636" s="31">
        <v>0</v>
      </c>
      <c r="K7636" s="32">
        <v>108447.96</v>
      </c>
      <c r="L7636" s="105">
        <v>0</v>
      </c>
      <c r="M7636" s="105">
        <v>68779.08</v>
      </c>
      <c r="N7636" s="106">
        <v>0</v>
      </c>
      <c r="O7636" s="107">
        <v>9124.2000000000007</v>
      </c>
      <c r="P7636" s="113">
        <v>0</v>
      </c>
      <c r="Q7636" s="113">
        <v>31088</v>
      </c>
      <c r="R7636" s="106">
        <v>0</v>
      </c>
      <c r="S7636" s="107">
        <v>71825.149999999994</v>
      </c>
      <c r="T7636" s="105">
        <v>0</v>
      </c>
      <c r="U7636" s="105">
        <v>69384</v>
      </c>
      <c r="V7636" s="106">
        <v>0</v>
      </c>
      <c r="W7636" s="107">
        <v>78195</v>
      </c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1712</v>
      </c>
      <c r="B7637" s="111" t="s">
        <v>625</v>
      </c>
      <c r="C7637" s="112" t="s">
        <v>626</v>
      </c>
      <c r="D7637" s="21">
        <f t="shared" si="238"/>
        <v>0</v>
      </c>
      <c r="E7637" s="24">
        <f t="shared" si="239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1712</v>
      </c>
      <c r="B7638" s="111" t="s">
        <v>627</v>
      </c>
      <c r="C7638" s="112" t="s">
        <v>628</v>
      </c>
      <c r="D7638" s="21">
        <f t="shared" si="238"/>
        <v>8612</v>
      </c>
      <c r="E7638" s="24">
        <f t="shared" si="239"/>
        <v>97914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1712</v>
      </c>
      <c r="B7639" s="111" t="s">
        <v>629</v>
      </c>
      <c r="C7639" s="112" t="s">
        <v>630</v>
      </c>
      <c r="D7639" s="21">
        <f t="shared" si="238"/>
        <v>50904</v>
      </c>
      <c r="E7639" s="24">
        <f t="shared" si="239"/>
        <v>963150.7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>
        <v>8612</v>
      </c>
      <c r="K7639" s="107">
        <v>97914</v>
      </c>
      <c r="L7639" s="105">
        <v>8530</v>
      </c>
      <c r="M7639" s="105">
        <v>82797.5</v>
      </c>
      <c r="N7639" s="106">
        <v>8073</v>
      </c>
      <c r="O7639" s="107">
        <v>123641.2</v>
      </c>
      <c r="P7639" s="105">
        <v>6196</v>
      </c>
      <c r="Q7639" s="105">
        <v>130464.5</v>
      </c>
      <c r="R7639" s="106">
        <v>0</v>
      </c>
      <c r="S7639" s="107">
        <v>114774</v>
      </c>
      <c r="T7639" s="105">
        <v>9600</v>
      </c>
      <c r="U7639" s="105">
        <v>134203</v>
      </c>
      <c r="V7639" s="106">
        <v>6055</v>
      </c>
      <c r="W7639" s="107">
        <v>143174.5</v>
      </c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1712</v>
      </c>
      <c r="B7640" s="111" t="s">
        <v>631</v>
      </c>
      <c r="C7640" s="112" t="s">
        <v>632</v>
      </c>
      <c r="D7640" s="21">
        <f t="shared" si="238"/>
        <v>5011</v>
      </c>
      <c r="E7640" s="24">
        <f t="shared" si="239"/>
        <v>236209</v>
      </c>
      <c r="F7640" s="104">
        <v>0</v>
      </c>
      <c r="G7640" s="104">
        <v>30897</v>
      </c>
      <c r="H7640" s="105">
        <v>0</v>
      </c>
      <c r="I7640" s="105">
        <v>10321</v>
      </c>
      <c r="J7640" s="106">
        <v>1750</v>
      </c>
      <c r="K7640" s="107">
        <v>45088</v>
      </c>
      <c r="L7640" s="105">
        <v>0</v>
      </c>
      <c r="M7640" s="105">
        <v>24648</v>
      </c>
      <c r="N7640" s="106">
        <v>0</v>
      </c>
      <c r="O7640" s="107">
        <v>61544</v>
      </c>
      <c r="P7640" s="105">
        <v>3711</v>
      </c>
      <c r="Q7640" s="105">
        <v>49923</v>
      </c>
      <c r="R7640" s="106">
        <v>0</v>
      </c>
      <c r="S7640" s="107">
        <v>21260</v>
      </c>
      <c r="T7640" s="105">
        <v>0</v>
      </c>
      <c r="U7640" s="105">
        <v>6438</v>
      </c>
      <c r="V7640" s="106">
        <v>1300</v>
      </c>
      <c r="W7640" s="107">
        <v>31178</v>
      </c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1712</v>
      </c>
      <c r="B7641" s="111" t="s">
        <v>633</v>
      </c>
      <c r="C7641" s="112" t="s">
        <v>1592</v>
      </c>
      <c r="D7641" s="21">
        <f t="shared" si="238"/>
        <v>0</v>
      </c>
      <c r="E7641" s="24">
        <f t="shared" si="239"/>
        <v>0</v>
      </c>
      <c r="F7641" s="104"/>
      <c r="G7641" s="104"/>
      <c r="H7641" s="113"/>
      <c r="I7641" s="113"/>
      <c r="J7641" s="106"/>
      <c r="K7641" s="107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1712</v>
      </c>
      <c r="B7642" s="111" t="s">
        <v>634</v>
      </c>
      <c r="C7642" s="112" t="s">
        <v>1593</v>
      </c>
      <c r="D7642" s="21">
        <f t="shared" si="238"/>
        <v>0</v>
      </c>
      <c r="E7642" s="24">
        <f t="shared" si="239"/>
        <v>0</v>
      </c>
      <c r="F7642" s="104"/>
      <c r="G7642" s="104"/>
      <c r="H7642" s="105"/>
      <c r="I7642" s="105"/>
      <c r="J7642" s="31"/>
      <c r="K7642" s="32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1712</v>
      </c>
      <c r="B7643" s="111" t="s">
        <v>635</v>
      </c>
      <c r="C7643" s="112" t="s">
        <v>636</v>
      </c>
      <c r="D7643" s="21">
        <f t="shared" si="238"/>
        <v>0</v>
      </c>
      <c r="E7643" s="24">
        <f t="shared" si="239"/>
        <v>0</v>
      </c>
      <c r="F7643" s="104"/>
      <c r="G7643" s="104"/>
      <c r="H7643" s="113"/>
      <c r="I7643" s="113"/>
      <c r="J7643" s="106"/>
      <c r="K7643" s="107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1712</v>
      </c>
      <c r="B7644" s="111" t="s">
        <v>637</v>
      </c>
      <c r="C7644" s="112" t="s">
        <v>638</v>
      </c>
      <c r="D7644" s="21">
        <f t="shared" si="238"/>
        <v>0</v>
      </c>
      <c r="E7644" s="24">
        <f t="shared" si="239"/>
        <v>207469</v>
      </c>
      <c r="F7644" s="104"/>
      <c r="G7644" s="104"/>
      <c r="H7644" s="105"/>
      <c r="I7644" s="105"/>
      <c r="J7644" s="31"/>
      <c r="K7644" s="32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1712</v>
      </c>
      <c r="B7645" s="111" t="s">
        <v>639</v>
      </c>
      <c r="C7645" s="112" t="s">
        <v>640</v>
      </c>
      <c r="D7645" s="21">
        <f t="shared" si="238"/>
        <v>53148</v>
      </c>
      <c r="E7645" s="24">
        <f t="shared" si="239"/>
        <v>1602330</v>
      </c>
      <c r="F7645" s="104">
        <v>0</v>
      </c>
      <c r="G7645" s="104">
        <v>184643</v>
      </c>
      <c r="H7645" s="113">
        <v>0</v>
      </c>
      <c r="I7645" s="113">
        <v>214849</v>
      </c>
      <c r="J7645" s="106">
        <v>0</v>
      </c>
      <c r="K7645" s="107">
        <v>207469</v>
      </c>
      <c r="L7645" s="113">
        <v>0</v>
      </c>
      <c r="M7645" s="113">
        <v>180507</v>
      </c>
      <c r="N7645" s="31">
        <v>0</v>
      </c>
      <c r="O7645" s="32">
        <v>180812</v>
      </c>
      <c r="P7645" s="105">
        <v>27238.5</v>
      </c>
      <c r="Q7645" s="105">
        <v>211220</v>
      </c>
      <c r="R7645" s="31">
        <v>0</v>
      </c>
      <c r="S7645" s="32">
        <v>246190</v>
      </c>
      <c r="T7645" s="113">
        <v>0</v>
      </c>
      <c r="U7645" s="113">
        <v>171922</v>
      </c>
      <c r="V7645" s="31">
        <v>25909.5</v>
      </c>
      <c r="W7645" s="32">
        <v>155530</v>
      </c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1712</v>
      </c>
      <c r="B7646" s="111" t="s">
        <v>641</v>
      </c>
      <c r="C7646" s="112" t="s">
        <v>642</v>
      </c>
      <c r="D7646" s="21">
        <f t="shared" si="238"/>
        <v>6035.2</v>
      </c>
      <c r="E7646" s="24">
        <f t="shared" si="239"/>
        <v>658752</v>
      </c>
      <c r="F7646" s="104">
        <v>0</v>
      </c>
      <c r="G7646" s="104">
        <v>65573</v>
      </c>
      <c r="H7646" s="113">
        <v>0</v>
      </c>
      <c r="I7646" s="113">
        <v>59457</v>
      </c>
      <c r="J7646" s="31">
        <v>0</v>
      </c>
      <c r="K7646" s="32">
        <v>56657</v>
      </c>
      <c r="L7646" s="113">
        <v>0</v>
      </c>
      <c r="M7646" s="113">
        <v>88965</v>
      </c>
      <c r="N7646" s="31">
        <v>6035.2</v>
      </c>
      <c r="O7646" s="32">
        <v>61217</v>
      </c>
      <c r="P7646" s="113">
        <v>0</v>
      </c>
      <c r="Q7646" s="113">
        <v>132575</v>
      </c>
      <c r="R7646" s="31">
        <v>0</v>
      </c>
      <c r="S7646" s="32">
        <v>103934</v>
      </c>
      <c r="T7646" s="113">
        <v>0</v>
      </c>
      <c r="U7646" s="113">
        <v>81972</v>
      </c>
      <c r="V7646" s="31">
        <v>0</v>
      </c>
      <c r="W7646" s="32">
        <v>65059</v>
      </c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1712</v>
      </c>
      <c r="B7647" s="111" t="s">
        <v>643</v>
      </c>
      <c r="C7647" s="112" t="s">
        <v>644</v>
      </c>
      <c r="D7647" s="21">
        <f t="shared" si="238"/>
        <v>65186.729999999996</v>
      </c>
      <c r="E7647" s="24">
        <f t="shared" si="239"/>
        <v>6535.66</v>
      </c>
      <c r="F7647" s="104"/>
      <c r="G7647" s="104"/>
      <c r="H7647" s="113"/>
      <c r="I7647" s="113"/>
      <c r="J7647" s="31"/>
      <c r="K7647" s="32"/>
      <c r="L7647" s="113"/>
      <c r="M7647" s="113"/>
      <c r="N7647" s="31">
        <v>12267.59</v>
      </c>
      <c r="O7647" s="32">
        <v>0</v>
      </c>
      <c r="P7647" s="113">
        <v>5575.97</v>
      </c>
      <c r="Q7647" s="113">
        <v>0</v>
      </c>
      <c r="R7647" s="31">
        <v>0</v>
      </c>
      <c r="S7647" s="32">
        <v>0</v>
      </c>
      <c r="T7647" s="113">
        <v>30550.17</v>
      </c>
      <c r="U7647" s="113">
        <v>0</v>
      </c>
      <c r="V7647" s="31">
        <v>16793</v>
      </c>
      <c r="W7647" s="32">
        <v>0</v>
      </c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1712</v>
      </c>
      <c r="B7648" s="111" t="s">
        <v>645</v>
      </c>
      <c r="C7648" s="112" t="s">
        <v>646</v>
      </c>
      <c r="D7648" s="21">
        <f t="shared" si="238"/>
        <v>0</v>
      </c>
      <c r="E7648" s="24">
        <f t="shared" si="239"/>
        <v>136893.77999999997</v>
      </c>
      <c r="F7648" s="104"/>
      <c r="G7648" s="104"/>
      <c r="H7648" s="113"/>
      <c r="I7648" s="113"/>
      <c r="J7648" s="31">
        <v>0</v>
      </c>
      <c r="K7648" s="32">
        <v>6535.66</v>
      </c>
      <c r="L7648" s="113">
        <v>0</v>
      </c>
      <c r="M7648" s="113">
        <v>0</v>
      </c>
      <c r="N7648" s="31">
        <v>0</v>
      </c>
      <c r="O7648" s="32">
        <v>51216.68</v>
      </c>
      <c r="P7648" s="113">
        <v>0</v>
      </c>
      <c r="Q7648" s="113">
        <v>18209.43</v>
      </c>
      <c r="R7648" s="31">
        <v>0</v>
      </c>
      <c r="S7648" s="32">
        <v>0</v>
      </c>
      <c r="T7648" s="113">
        <v>0</v>
      </c>
      <c r="U7648" s="113">
        <v>5593.9</v>
      </c>
      <c r="V7648" s="31">
        <v>0</v>
      </c>
      <c r="W7648" s="32">
        <v>47224.77</v>
      </c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1712</v>
      </c>
      <c r="B7649" s="111" t="s">
        <v>647</v>
      </c>
      <c r="C7649" s="112" t="s">
        <v>648</v>
      </c>
      <c r="D7649" s="21">
        <f t="shared" si="238"/>
        <v>0</v>
      </c>
      <c r="E7649" s="24">
        <f t="shared" si="239"/>
        <v>189642</v>
      </c>
      <c r="F7649" s="104">
        <v>0</v>
      </c>
      <c r="G7649" s="104">
        <v>6884</v>
      </c>
      <c r="H7649" s="113">
        <v>0</v>
      </c>
      <c r="I7649" s="113">
        <v>31057</v>
      </c>
      <c r="J7649" s="31">
        <v>0</v>
      </c>
      <c r="K7649" s="32">
        <v>14649</v>
      </c>
      <c r="L7649" s="113">
        <v>0</v>
      </c>
      <c r="M7649" s="113">
        <v>11227</v>
      </c>
      <c r="N7649" s="31">
        <v>0</v>
      </c>
      <c r="O7649" s="32">
        <v>23945</v>
      </c>
      <c r="P7649" s="113">
        <v>0</v>
      </c>
      <c r="Q7649" s="113">
        <v>34635</v>
      </c>
      <c r="R7649" s="31">
        <v>0</v>
      </c>
      <c r="S7649" s="32">
        <v>3804</v>
      </c>
      <c r="T7649" s="113">
        <v>0</v>
      </c>
      <c r="U7649" s="113">
        <v>17324</v>
      </c>
      <c r="V7649" s="31">
        <v>0</v>
      </c>
      <c r="W7649" s="32">
        <v>20947</v>
      </c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1712</v>
      </c>
      <c r="B7650" s="111" t="s">
        <v>649</v>
      </c>
      <c r="C7650" s="112" t="s">
        <v>650</v>
      </c>
      <c r="D7650" s="21">
        <f t="shared" si="238"/>
        <v>0</v>
      </c>
      <c r="E7650" s="24">
        <f t="shared" si="239"/>
        <v>146385</v>
      </c>
      <c r="F7650" s="104">
        <v>0</v>
      </c>
      <c r="G7650" s="104">
        <v>25762</v>
      </c>
      <c r="H7650" s="113">
        <v>0</v>
      </c>
      <c r="I7650" s="113">
        <v>18383</v>
      </c>
      <c r="J7650" s="31">
        <v>0</v>
      </c>
      <c r="K7650" s="32">
        <v>39819</v>
      </c>
      <c r="L7650" s="113">
        <v>0</v>
      </c>
      <c r="M7650" s="113">
        <v>4647</v>
      </c>
      <c r="N7650" s="31">
        <v>0</v>
      </c>
      <c r="O7650" s="32">
        <v>6343</v>
      </c>
      <c r="P7650" s="113">
        <v>0</v>
      </c>
      <c r="Q7650" s="113">
        <v>5420</v>
      </c>
      <c r="R7650" s="31">
        <v>0</v>
      </c>
      <c r="S7650" s="32">
        <v>9656</v>
      </c>
      <c r="T7650" s="113">
        <v>0</v>
      </c>
      <c r="U7650" s="113">
        <v>3306</v>
      </c>
      <c r="V7650" s="31">
        <v>0</v>
      </c>
      <c r="W7650" s="32">
        <v>10722</v>
      </c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1712</v>
      </c>
      <c r="B7651" s="111" t="s">
        <v>651</v>
      </c>
      <c r="C7651" s="112" t="s">
        <v>652</v>
      </c>
      <c r="D7651" s="21">
        <f t="shared" si="238"/>
        <v>6389.5</v>
      </c>
      <c r="E7651" s="24">
        <f t="shared" si="239"/>
        <v>446873</v>
      </c>
      <c r="F7651" s="104">
        <v>0</v>
      </c>
      <c r="G7651" s="104">
        <v>41450</v>
      </c>
      <c r="H7651" s="105">
        <v>0</v>
      </c>
      <c r="I7651" s="105">
        <v>53191</v>
      </c>
      <c r="J7651" s="31">
        <v>0</v>
      </c>
      <c r="K7651" s="32">
        <v>62146</v>
      </c>
      <c r="L7651" s="105">
        <v>3901.5</v>
      </c>
      <c r="M7651" s="105">
        <v>59285</v>
      </c>
      <c r="N7651" s="106">
        <v>2288</v>
      </c>
      <c r="O7651" s="107">
        <v>52310</v>
      </c>
      <c r="P7651" s="113">
        <v>0</v>
      </c>
      <c r="Q7651" s="113">
        <v>70304</v>
      </c>
      <c r="R7651" s="106">
        <v>0</v>
      </c>
      <c r="S7651" s="107">
        <v>55239</v>
      </c>
      <c r="T7651" s="105">
        <v>0</v>
      </c>
      <c r="U7651" s="105">
        <v>70674</v>
      </c>
      <c r="V7651" s="106">
        <v>200</v>
      </c>
      <c r="W7651" s="107">
        <v>33840</v>
      </c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1712</v>
      </c>
      <c r="B7652" s="111" t="s">
        <v>653</v>
      </c>
      <c r="C7652" s="112" t="s">
        <v>1594</v>
      </c>
      <c r="D7652" s="21">
        <f t="shared" si="238"/>
        <v>0</v>
      </c>
      <c r="E7652" s="24">
        <f t="shared" si="239"/>
        <v>211319</v>
      </c>
      <c r="F7652" s="104">
        <v>0</v>
      </c>
      <c r="G7652" s="104">
        <v>45359</v>
      </c>
      <c r="H7652" s="105">
        <v>0</v>
      </c>
      <c r="I7652" s="105">
        <v>7003</v>
      </c>
      <c r="J7652" s="106">
        <v>0</v>
      </c>
      <c r="K7652" s="107">
        <v>10580</v>
      </c>
      <c r="L7652" s="105">
        <v>0</v>
      </c>
      <c r="M7652" s="105">
        <v>44005</v>
      </c>
      <c r="N7652" s="106">
        <v>0</v>
      </c>
      <c r="O7652" s="107">
        <v>12755</v>
      </c>
      <c r="P7652" s="105">
        <v>0</v>
      </c>
      <c r="Q7652" s="105">
        <v>41723</v>
      </c>
      <c r="R7652" s="106">
        <v>0</v>
      </c>
      <c r="S7652" s="107">
        <v>14720</v>
      </c>
      <c r="T7652" s="105">
        <v>0</v>
      </c>
      <c r="U7652" s="105">
        <v>12389</v>
      </c>
      <c r="V7652" s="106">
        <v>0</v>
      </c>
      <c r="W7652" s="107">
        <v>33365</v>
      </c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1712</v>
      </c>
      <c r="B7653" s="111" t="s">
        <v>654</v>
      </c>
      <c r="C7653" s="112" t="s">
        <v>1595</v>
      </c>
      <c r="D7653" s="21">
        <f t="shared" si="238"/>
        <v>22174.350000000002</v>
      </c>
      <c r="E7653" s="24">
        <f t="shared" si="239"/>
        <v>0</v>
      </c>
      <c r="F7653" s="104"/>
      <c r="G7653" s="104"/>
      <c r="H7653" s="113"/>
      <c r="I7653" s="113"/>
      <c r="J7653" s="106"/>
      <c r="K7653" s="107"/>
      <c r="L7653" s="113">
        <v>4149.59</v>
      </c>
      <c r="M7653" s="113">
        <v>0</v>
      </c>
      <c r="N7653" s="31">
        <v>7612.97</v>
      </c>
      <c r="O7653" s="32">
        <v>0</v>
      </c>
      <c r="P7653" s="105">
        <v>4445.51</v>
      </c>
      <c r="Q7653" s="105">
        <v>0</v>
      </c>
      <c r="R7653" s="31">
        <v>0</v>
      </c>
      <c r="S7653" s="32">
        <v>0</v>
      </c>
      <c r="T7653" s="113">
        <v>5966.28</v>
      </c>
      <c r="U7653" s="113">
        <v>0</v>
      </c>
      <c r="V7653" s="31">
        <v>0</v>
      </c>
      <c r="W7653" s="32">
        <v>0</v>
      </c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1712</v>
      </c>
      <c r="B7654" s="111" t="s">
        <v>655</v>
      </c>
      <c r="C7654" s="112" t="s">
        <v>1596</v>
      </c>
      <c r="D7654" s="21">
        <f t="shared" si="238"/>
        <v>0</v>
      </c>
      <c r="E7654" s="24">
        <f t="shared" si="239"/>
        <v>31257.9</v>
      </c>
      <c r="F7654" s="104"/>
      <c r="G7654" s="104"/>
      <c r="H7654" s="113"/>
      <c r="I7654" s="113"/>
      <c r="J7654" s="31"/>
      <c r="K7654" s="32"/>
      <c r="L7654" s="113">
        <v>0</v>
      </c>
      <c r="M7654" s="113">
        <v>17971.57</v>
      </c>
      <c r="N7654" s="31">
        <v>0</v>
      </c>
      <c r="O7654" s="32">
        <v>2823.98</v>
      </c>
      <c r="P7654" s="113">
        <v>0</v>
      </c>
      <c r="Q7654" s="113">
        <v>6774.35</v>
      </c>
      <c r="R7654" s="31">
        <v>0</v>
      </c>
      <c r="S7654" s="32">
        <v>0</v>
      </c>
      <c r="T7654" s="113">
        <v>0</v>
      </c>
      <c r="U7654" s="113">
        <v>0</v>
      </c>
      <c r="V7654" s="31">
        <v>0</v>
      </c>
      <c r="W7654" s="32">
        <v>0</v>
      </c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1712</v>
      </c>
      <c r="B7655" s="111" t="s">
        <v>656</v>
      </c>
      <c r="C7655" s="112" t="s">
        <v>1597</v>
      </c>
      <c r="D7655" s="21">
        <f t="shared" si="238"/>
        <v>0</v>
      </c>
      <c r="E7655" s="24">
        <f t="shared" si="239"/>
        <v>8181</v>
      </c>
      <c r="F7655" s="104">
        <v>0</v>
      </c>
      <c r="G7655" s="104">
        <v>1322</v>
      </c>
      <c r="H7655" s="113">
        <v>0</v>
      </c>
      <c r="I7655" s="113">
        <v>807</v>
      </c>
      <c r="J7655" s="31">
        <v>0</v>
      </c>
      <c r="K7655" s="32">
        <v>3688</v>
      </c>
      <c r="L7655" s="113">
        <v>0</v>
      </c>
      <c r="M7655" s="113">
        <v>2483</v>
      </c>
      <c r="N7655" s="31">
        <v>0</v>
      </c>
      <c r="O7655" s="32">
        <v>1994</v>
      </c>
      <c r="P7655" s="113">
        <v>0</v>
      </c>
      <c r="Q7655" s="113">
        <v>691</v>
      </c>
      <c r="R7655" s="31">
        <v>0</v>
      </c>
      <c r="S7655" s="32">
        <v>659</v>
      </c>
      <c r="T7655" s="113">
        <v>0</v>
      </c>
      <c r="U7655" s="113">
        <v>225</v>
      </c>
      <c r="V7655" s="31">
        <v>0</v>
      </c>
      <c r="W7655" s="32">
        <v>0</v>
      </c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1712</v>
      </c>
      <c r="B7656" s="111" t="s">
        <v>657</v>
      </c>
      <c r="C7656" s="112" t="s">
        <v>658</v>
      </c>
      <c r="D7656" s="21">
        <f t="shared" si="238"/>
        <v>0</v>
      </c>
      <c r="E7656" s="24">
        <f t="shared" si="239"/>
        <v>6471</v>
      </c>
      <c r="F7656" s="104"/>
      <c r="G7656" s="104"/>
      <c r="H7656" s="113"/>
      <c r="I7656" s="113"/>
      <c r="J7656" s="31"/>
      <c r="K7656" s="32"/>
      <c r="L7656" s="113">
        <v>0</v>
      </c>
      <c r="M7656" s="113">
        <v>6471</v>
      </c>
      <c r="N7656" s="31">
        <v>0</v>
      </c>
      <c r="O7656" s="32">
        <v>0</v>
      </c>
      <c r="P7656" s="113">
        <v>0</v>
      </c>
      <c r="Q7656" s="113">
        <v>0</v>
      </c>
      <c r="R7656" s="31">
        <v>0</v>
      </c>
      <c r="S7656" s="32">
        <v>0</v>
      </c>
      <c r="T7656" s="113">
        <v>0</v>
      </c>
      <c r="U7656" s="113">
        <v>0</v>
      </c>
      <c r="V7656" s="31">
        <v>0</v>
      </c>
      <c r="W7656" s="32">
        <v>0</v>
      </c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1712</v>
      </c>
      <c r="B7657" s="111" t="s">
        <v>659</v>
      </c>
      <c r="C7657" s="112" t="s">
        <v>660</v>
      </c>
      <c r="D7657" s="21">
        <f t="shared" si="238"/>
        <v>0</v>
      </c>
      <c r="E7657" s="24">
        <f t="shared" si="23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1712</v>
      </c>
      <c r="B7658" s="111" t="s">
        <v>661</v>
      </c>
      <c r="C7658" s="112" t="s">
        <v>662</v>
      </c>
      <c r="D7658" s="21">
        <f t="shared" si="238"/>
        <v>8000</v>
      </c>
      <c r="E7658" s="24">
        <f t="shared" si="239"/>
        <v>1996264</v>
      </c>
      <c r="F7658" s="104"/>
      <c r="G7658" s="104"/>
      <c r="H7658" s="105"/>
      <c r="I7658" s="105"/>
      <c r="J7658" s="31"/>
      <c r="K7658" s="32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1712</v>
      </c>
      <c r="B7659" s="111" t="s">
        <v>663</v>
      </c>
      <c r="C7659" s="112" t="s">
        <v>664</v>
      </c>
      <c r="D7659" s="21">
        <f t="shared" si="238"/>
        <v>94010</v>
      </c>
      <c r="E7659" s="24">
        <f t="shared" si="239"/>
        <v>15610735</v>
      </c>
      <c r="F7659" s="104">
        <v>0</v>
      </c>
      <c r="G7659" s="104">
        <v>1939048</v>
      </c>
      <c r="H7659" s="113">
        <v>12100</v>
      </c>
      <c r="I7659" s="113">
        <v>2189399</v>
      </c>
      <c r="J7659" s="106">
        <v>8000</v>
      </c>
      <c r="K7659" s="107">
        <v>1996264</v>
      </c>
      <c r="L7659" s="113">
        <v>0</v>
      </c>
      <c r="M7659" s="113">
        <v>1676339</v>
      </c>
      <c r="N7659" s="31">
        <v>49110</v>
      </c>
      <c r="O7659" s="32">
        <v>2066317</v>
      </c>
      <c r="P7659" s="105">
        <v>12800</v>
      </c>
      <c r="Q7659" s="105">
        <v>2041698</v>
      </c>
      <c r="R7659" s="31">
        <v>0</v>
      </c>
      <c r="S7659" s="32">
        <v>1912749</v>
      </c>
      <c r="T7659" s="113">
        <v>0</v>
      </c>
      <c r="U7659" s="113">
        <v>1481359</v>
      </c>
      <c r="V7659" s="31">
        <v>7400</v>
      </c>
      <c r="W7659" s="32">
        <v>1172740</v>
      </c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1712</v>
      </c>
      <c r="B7660" s="111" t="s">
        <v>665</v>
      </c>
      <c r="C7660" s="112" t="s">
        <v>666</v>
      </c>
      <c r="D7660" s="21">
        <f t="shared" si="238"/>
        <v>592242.64</v>
      </c>
      <c r="E7660" s="24">
        <f t="shared" si="239"/>
        <v>9445402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>
        <v>12600</v>
      </c>
      <c r="K7660" s="32">
        <v>1131086</v>
      </c>
      <c r="L7660" s="113">
        <v>17100</v>
      </c>
      <c r="M7660" s="113">
        <v>1168859</v>
      </c>
      <c r="N7660" s="31">
        <v>21022.7</v>
      </c>
      <c r="O7660" s="32">
        <v>1021171</v>
      </c>
      <c r="P7660" s="113">
        <v>18900</v>
      </c>
      <c r="Q7660" s="113">
        <v>1312124</v>
      </c>
      <c r="R7660" s="31">
        <v>11700</v>
      </c>
      <c r="S7660" s="32">
        <v>1119987</v>
      </c>
      <c r="T7660" s="113">
        <v>11700</v>
      </c>
      <c r="U7660" s="113">
        <v>1135553</v>
      </c>
      <c r="V7660" s="31">
        <v>504619.94</v>
      </c>
      <c r="W7660" s="32">
        <v>1109391</v>
      </c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1712</v>
      </c>
      <c r="B7661" s="111" t="s">
        <v>667</v>
      </c>
      <c r="C7661" s="112" t="s">
        <v>668</v>
      </c>
      <c r="D7661" s="21">
        <f t="shared" si="238"/>
        <v>0</v>
      </c>
      <c r="E7661" s="24">
        <f t="shared" si="239"/>
        <v>91486</v>
      </c>
      <c r="F7661" s="104">
        <v>0</v>
      </c>
      <c r="G7661" s="104">
        <v>4331</v>
      </c>
      <c r="H7661" s="113">
        <v>0</v>
      </c>
      <c r="I7661" s="113">
        <v>19703</v>
      </c>
      <c r="J7661" s="31">
        <v>0</v>
      </c>
      <c r="K7661" s="32">
        <v>10836</v>
      </c>
      <c r="L7661" s="113">
        <v>0</v>
      </c>
      <c r="M7661" s="113">
        <v>5261</v>
      </c>
      <c r="N7661" s="31">
        <v>0</v>
      </c>
      <c r="O7661" s="32">
        <v>9835</v>
      </c>
      <c r="P7661" s="113">
        <v>0</v>
      </c>
      <c r="Q7661" s="113">
        <v>10845</v>
      </c>
      <c r="R7661" s="31">
        <v>0</v>
      </c>
      <c r="S7661" s="32">
        <v>17777</v>
      </c>
      <c r="T7661" s="113">
        <v>0</v>
      </c>
      <c r="U7661" s="113">
        <v>10848</v>
      </c>
      <c r="V7661" s="31">
        <v>0</v>
      </c>
      <c r="W7661" s="32">
        <v>12886</v>
      </c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1712</v>
      </c>
      <c r="B7662" s="111" t="s">
        <v>669</v>
      </c>
      <c r="C7662" s="112" t="s">
        <v>670</v>
      </c>
      <c r="D7662" s="21">
        <f t="shared" si="238"/>
        <v>0</v>
      </c>
      <c r="E7662" s="24">
        <f t="shared" si="239"/>
        <v>5372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>
        <v>0</v>
      </c>
      <c r="Q7662" s="113">
        <v>1164</v>
      </c>
      <c r="R7662" s="31">
        <v>0</v>
      </c>
      <c r="S7662" s="32">
        <v>949</v>
      </c>
      <c r="T7662" s="113">
        <v>0</v>
      </c>
      <c r="U7662" s="113">
        <v>307</v>
      </c>
      <c r="V7662" s="31">
        <v>0</v>
      </c>
      <c r="W7662" s="32">
        <v>2952</v>
      </c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1712</v>
      </c>
      <c r="B7663" s="111" t="s">
        <v>671</v>
      </c>
      <c r="C7663" s="112" t="s">
        <v>1598</v>
      </c>
      <c r="D7663" s="21">
        <f t="shared" si="238"/>
        <v>0</v>
      </c>
      <c r="E7663" s="24">
        <f t="shared" si="239"/>
        <v>2099610.37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1712</v>
      </c>
      <c r="B7664" s="111" t="s">
        <v>672</v>
      </c>
      <c r="C7664" s="112" t="s">
        <v>673</v>
      </c>
      <c r="D7664" s="21">
        <f t="shared" si="238"/>
        <v>1996264</v>
      </c>
      <c r="E7664" s="24">
        <f t="shared" si="239"/>
        <v>116584.78</v>
      </c>
      <c r="F7664" s="104"/>
      <c r="G7664" s="104"/>
      <c r="H7664" s="113"/>
      <c r="I7664" s="113"/>
      <c r="J7664" s="31">
        <v>0</v>
      </c>
      <c r="K7664" s="32">
        <v>2099610.37</v>
      </c>
      <c r="L7664" s="113">
        <v>0</v>
      </c>
      <c r="M7664" s="113">
        <v>0</v>
      </c>
      <c r="N7664" s="31">
        <v>0</v>
      </c>
      <c r="O7664" s="32">
        <v>0</v>
      </c>
      <c r="P7664" s="113">
        <v>0</v>
      </c>
      <c r="Q7664" s="113">
        <v>0</v>
      </c>
      <c r="R7664" s="31">
        <v>0</v>
      </c>
      <c r="S7664" s="32">
        <v>0</v>
      </c>
      <c r="T7664" s="113">
        <v>0</v>
      </c>
      <c r="U7664" s="113">
        <v>0</v>
      </c>
      <c r="V7664" s="31">
        <v>0</v>
      </c>
      <c r="W7664" s="32">
        <v>0</v>
      </c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1712</v>
      </c>
      <c r="B7665" s="111" t="s">
        <v>674</v>
      </c>
      <c r="C7665" s="112" t="s">
        <v>675</v>
      </c>
      <c r="D7665" s="21">
        <f t="shared" si="238"/>
        <v>16279089</v>
      </c>
      <c r="E7665" s="24">
        <f t="shared" si="239"/>
        <v>20812308.93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>
        <v>1996264</v>
      </c>
      <c r="K7665" s="32">
        <v>116584.78</v>
      </c>
      <c r="L7665" s="113">
        <v>1676339</v>
      </c>
      <c r="M7665" s="113">
        <v>3396916.7</v>
      </c>
      <c r="N7665" s="31">
        <v>2066317</v>
      </c>
      <c r="O7665" s="32">
        <v>1830034.98</v>
      </c>
      <c r="P7665" s="113">
        <v>2052543</v>
      </c>
      <c r="Q7665" s="113">
        <v>12800</v>
      </c>
      <c r="R7665" s="31">
        <v>1930526</v>
      </c>
      <c r="S7665" s="32">
        <v>0</v>
      </c>
      <c r="T7665" s="113">
        <v>1481359</v>
      </c>
      <c r="U7665" s="113">
        <v>172553</v>
      </c>
      <c r="V7665" s="31">
        <v>2943558</v>
      </c>
      <c r="W7665" s="32">
        <v>152200</v>
      </c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1712</v>
      </c>
      <c r="B7666" s="111" t="s">
        <v>676</v>
      </c>
      <c r="C7666" s="112" t="s">
        <v>677</v>
      </c>
      <c r="D7666" s="21">
        <f t="shared" si="238"/>
        <v>19426</v>
      </c>
      <c r="E7666" s="24">
        <f t="shared" si="23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1712</v>
      </c>
      <c r="B7667" s="111" t="s">
        <v>678</v>
      </c>
      <c r="C7667" s="112" t="s">
        <v>679</v>
      </c>
      <c r="D7667" s="21">
        <f t="shared" si="238"/>
        <v>650884</v>
      </c>
      <c r="E7667" s="24">
        <f t="shared" si="239"/>
        <v>5919443.7199999997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>
        <v>19426</v>
      </c>
      <c r="K7667" s="32">
        <v>0</v>
      </c>
      <c r="L7667" s="113">
        <v>11205</v>
      </c>
      <c r="M7667" s="113">
        <v>878078.04</v>
      </c>
      <c r="N7667" s="31">
        <v>2224</v>
      </c>
      <c r="O7667" s="32">
        <v>878078.03</v>
      </c>
      <c r="P7667" s="113">
        <v>60203</v>
      </c>
      <c r="Q7667" s="113">
        <v>0</v>
      </c>
      <c r="R7667" s="31">
        <v>158048</v>
      </c>
      <c r="S7667" s="32">
        <v>0</v>
      </c>
      <c r="T7667" s="113">
        <v>124738</v>
      </c>
      <c r="U7667" s="113">
        <v>0</v>
      </c>
      <c r="V7667" s="31">
        <v>198695</v>
      </c>
      <c r="W7667" s="32">
        <v>0</v>
      </c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1712</v>
      </c>
      <c r="B7668" s="111" t="s">
        <v>680</v>
      </c>
      <c r="C7668" s="112" t="s">
        <v>681</v>
      </c>
      <c r="D7668" s="21">
        <f t="shared" si="238"/>
        <v>0</v>
      </c>
      <c r="E7668" s="24">
        <f t="shared" si="239"/>
        <v>685921</v>
      </c>
      <c r="F7668" s="104">
        <v>0</v>
      </c>
      <c r="G7668" s="104">
        <v>10000</v>
      </c>
      <c r="H7668" s="113">
        <v>0</v>
      </c>
      <c r="I7668" s="113">
        <v>0</v>
      </c>
      <c r="J7668" s="31">
        <v>0</v>
      </c>
      <c r="K7668" s="32">
        <v>2275</v>
      </c>
      <c r="L7668" s="113">
        <v>0</v>
      </c>
      <c r="M7668" s="113">
        <v>0</v>
      </c>
      <c r="N7668" s="31">
        <v>0</v>
      </c>
      <c r="O7668" s="32">
        <v>800</v>
      </c>
      <c r="P7668" s="113">
        <v>0</v>
      </c>
      <c r="Q7668" s="113">
        <v>628158</v>
      </c>
      <c r="R7668" s="31">
        <v>0</v>
      </c>
      <c r="S7668" s="32">
        <v>35827</v>
      </c>
      <c r="T7668" s="113">
        <v>0</v>
      </c>
      <c r="U7668" s="113">
        <v>2325</v>
      </c>
      <c r="V7668" s="31">
        <v>0</v>
      </c>
      <c r="W7668" s="32">
        <v>8811</v>
      </c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1712</v>
      </c>
      <c r="B7669" s="111" t="s">
        <v>682</v>
      </c>
      <c r="C7669" s="112" t="s">
        <v>683</v>
      </c>
      <c r="D7669" s="21">
        <f t="shared" si="238"/>
        <v>0</v>
      </c>
      <c r="E7669" s="24">
        <f t="shared" si="239"/>
        <v>34350</v>
      </c>
      <c r="F7669" s="104"/>
      <c r="G7669" s="104"/>
      <c r="H7669" s="113"/>
      <c r="I7669" s="113"/>
      <c r="J7669" s="31"/>
      <c r="K7669" s="32"/>
      <c r="L7669" s="113">
        <v>0</v>
      </c>
      <c r="M7669" s="113">
        <v>500</v>
      </c>
      <c r="N7669" s="31">
        <v>0</v>
      </c>
      <c r="O7669" s="32">
        <v>200</v>
      </c>
      <c r="P7669" s="113">
        <v>0</v>
      </c>
      <c r="Q7669" s="113">
        <v>500</v>
      </c>
      <c r="R7669" s="31">
        <v>0</v>
      </c>
      <c r="S7669" s="32">
        <v>0</v>
      </c>
      <c r="T7669" s="113">
        <v>0</v>
      </c>
      <c r="U7669" s="113">
        <v>1200</v>
      </c>
      <c r="V7669" s="31">
        <v>0</v>
      </c>
      <c r="W7669" s="32">
        <v>0</v>
      </c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1712</v>
      </c>
      <c r="B7670" s="111" t="s">
        <v>684</v>
      </c>
      <c r="C7670" s="112" t="s">
        <v>685</v>
      </c>
      <c r="D7670" s="21">
        <f t="shared" si="238"/>
        <v>57605</v>
      </c>
      <c r="E7670" s="24">
        <f t="shared" si="239"/>
        <v>337758.03</v>
      </c>
      <c r="F7670" s="104">
        <v>0</v>
      </c>
      <c r="G7670" s="104">
        <v>87263.03</v>
      </c>
      <c r="H7670" s="113">
        <v>0</v>
      </c>
      <c r="I7670" s="113">
        <v>0</v>
      </c>
      <c r="J7670" s="31">
        <v>0</v>
      </c>
      <c r="K7670" s="32">
        <v>31950</v>
      </c>
      <c r="L7670" s="113">
        <v>0</v>
      </c>
      <c r="M7670" s="113">
        <v>0</v>
      </c>
      <c r="N7670" s="31">
        <v>0</v>
      </c>
      <c r="O7670" s="32">
        <v>12800</v>
      </c>
      <c r="P7670" s="113">
        <v>0</v>
      </c>
      <c r="Q7670" s="113">
        <v>28735</v>
      </c>
      <c r="R7670" s="31">
        <v>0</v>
      </c>
      <c r="S7670" s="32">
        <v>33600</v>
      </c>
      <c r="T7670" s="113">
        <v>0</v>
      </c>
      <c r="U7670" s="113">
        <v>107935</v>
      </c>
      <c r="V7670" s="31">
        <v>57605</v>
      </c>
      <c r="W7670" s="32">
        <v>67425</v>
      </c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1712</v>
      </c>
      <c r="B7671" s="111" t="s">
        <v>686</v>
      </c>
      <c r="C7671" s="112" t="s">
        <v>687</v>
      </c>
      <c r="D7671" s="21">
        <f t="shared" si="238"/>
        <v>2066801.56</v>
      </c>
      <c r="E7671" s="24">
        <f t="shared" si="239"/>
        <v>1940775.46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1712</v>
      </c>
      <c r="B7672" s="111" t="s">
        <v>688</v>
      </c>
      <c r="C7672" s="112" t="s">
        <v>689</v>
      </c>
      <c r="D7672" s="21">
        <f t="shared" si="238"/>
        <v>1996835.1099999999</v>
      </c>
      <c r="E7672" s="24">
        <f t="shared" si="239"/>
        <v>422924.64999999997</v>
      </c>
      <c r="F7672" s="104"/>
      <c r="G7672" s="104"/>
      <c r="H7672" s="113">
        <v>280719.92</v>
      </c>
      <c r="I7672" s="113">
        <v>0</v>
      </c>
      <c r="J7672" s="31">
        <v>127753.56</v>
      </c>
      <c r="K7672" s="32">
        <v>1727.46</v>
      </c>
      <c r="L7672" s="113">
        <v>203024.17</v>
      </c>
      <c r="M7672" s="113">
        <v>0</v>
      </c>
      <c r="N7672" s="31">
        <v>220900.97</v>
      </c>
      <c r="O7672" s="32">
        <v>0</v>
      </c>
      <c r="P7672" s="113">
        <v>201305.35</v>
      </c>
      <c r="Q7672" s="113">
        <v>0</v>
      </c>
      <c r="R7672" s="31">
        <v>363188.2</v>
      </c>
      <c r="S7672" s="32">
        <v>46913.61</v>
      </c>
      <c r="T7672" s="113">
        <v>558926.75</v>
      </c>
      <c r="U7672" s="113">
        <v>0</v>
      </c>
      <c r="V7672" s="31">
        <v>168769.75</v>
      </c>
      <c r="W7672" s="32">
        <v>0</v>
      </c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1712</v>
      </c>
      <c r="B7673" s="111" t="s">
        <v>690</v>
      </c>
      <c r="C7673" s="112" t="s">
        <v>691</v>
      </c>
      <c r="D7673" s="21">
        <f t="shared" si="238"/>
        <v>0</v>
      </c>
      <c r="E7673" s="24">
        <f t="shared" si="239"/>
        <v>4631878.87</v>
      </c>
      <c r="F7673" s="104"/>
      <c r="G7673" s="104"/>
      <c r="H7673" s="113">
        <v>0</v>
      </c>
      <c r="I7673" s="113">
        <v>558319.42000000004</v>
      </c>
      <c r="J7673" s="31">
        <v>0</v>
      </c>
      <c r="K7673" s="32">
        <v>376011.04</v>
      </c>
      <c r="L7673" s="113">
        <v>0</v>
      </c>
      <c r="M7673" s="113">
        <v>640094.75</v>
      </c>
      <c r="N7673" s="31">
        <v>0</v>
      </c>
      <c r="O7673" s="32">
        <v>823662.81</v>
      </c>
      <c r="P7673" s="113">
        <v>0</v>
      </c>
      <c r="Q7673" s="113">
        <v>574316.96</v>
      </c>
      <c r="R7673" s="31">
        <v>0</v>
      </c>
      <c r="S7673" s="32">
        <v>423130.74</v>
      </c>
      <c r="T7673" s="113">
        <v>0</v>
      </c>
      <c r="U7673" s="113">
        <v>423130.74</v>
      </c>
      <c r="V7673" s="31">
        <v>0</v>
      </c>
      <c r="W7673" s="32">
        <v>1189223.45</v>
      </c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1712</v>
      </c>
      <c r="B7674" s="111" t="s">
        <v>692</v>
      </c>
      <c r="C7674" s="112" t="s">
        <v>693</v>
      </c>
      <c r="D7674" s="21">
        <f t="shared" si="238"/>
        <v>0</v>
      </c>
      <c r="E7674" s="24">
        <f t="shared" si="239"/>
        <v>0</v>
      </c>
      <c r="F7674" s="104"/>
      <c r="G7674" s="104"/>
      <c r="H7674" s="105"/>
      <c r="I7674" s="105"/>
      <c r="J7674" s="31"/>
      <c r="K7674" s="32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1712</v>
      </c>
      <c r="B7675" s="111" t="s">
        <v>694</v>
      </c>
      <c r="C7675" s="112" t="s">
        <v>695</v>
      </c>
      <c r="D7675" s="21">
        <f t="shared" si="238"/>
        <v>0</v>
      </c>
      <c r="E7675" s="24">
        <f t="shared" si="239"/>
        <v>835306</v>
      </c>
      <c r="F7675" s="104"/>
      <c r="G7675" s="104"/>
      <c r="H7675" s="113"/>
      <c r="I7675" s="113"/>
      <c r="J7675" s="106"/>
      <c r="K7675" s="107"/>
      <c r="L7675" s="113"/>
      <c r="M7675" s="113"/>
      <c r="N7675" s="31"/>
      <c r="O7675" s="32"/>
      <c r="P7675" s="105"/>
      <c r="Q7675" s="105"/>
      <c r="R7675" s="31"/>
      <c r="S7675" s="32"/>
      <c r="T7675" s="113">
        <v>0</v>
      </c>
      <c r="U7675" s="113">
        <v>406018</v>
      </c>
      <c r="V7675" s="31">
        <v>0</v>
      </c>
      <c r="W7675" s="32">
        <v>409862</v>
      </c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1712</v>
      </c>
      <c r="B7676" s="111" t="s">
        <v>696</v>
      </c>
      <c r="C7676" s="112" t="s">
        <v>697</v>
      </c>
      <c r="D7676" s="21">
        <f t="shared" si="238"/>
        <v>0</v>
      </c>
      <c r="E7676" s="24">
        <f t="shared" si="239"/>
        <v>650884</v>
      </c>
      <c r="F7676" s="104">
        <v>0</v>
      </c>
      <c r="G7676" s="104">
        <v>25958</v>
      </c>
      <c r="H7676" s="113">
        <v>0</v>
      </c>
      <c r="I7676" s="113">
        <v>69813</v>
      </c>
      <c r="J7676" s="31">
        <v>0</v>
      </c>
      <c r="K7676" s="32">
        <v>19426</v>
      </c>
      <c r="L7676" s="113">
        <v>0</v>
      </c>
      <c r="M7676" s="113">
        <v>11205</v>
      </c>
      <c r="N7676" s="31">
        <v>0</v>
      </c>
      <c r="O7676" s="32">
        <v>2224</v>
      </c>
      <c r="P7676" s="113">
        <v>0</v>
      </c>
      <c r="Q7676" s="113">
        <v>60203</v>
      </c>
      <c r="R7676" s="31">
        <v>0</v>
      </c>
      <c r="S7676" s="32">
        <v>158048</v>
      </c>
      <c r="T7676" s="113">
        <v>0</v>
      </c>
      <c r="U7676" s="113">
        <v>124738</v>
      </c>
      <c r="V7676" s="31">
        <v>0</v>
      </c>
      <c r="W7676" s="32">
        <v>198695</v>
      </c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1712</v>
      </c>
      <c r="B7677" s="111" t="s">
        <v>698</v>
      </c>
      <c r="C7677" s="112" t="s">
        <v>699</v>
      </c>
      <c r="D7677" s="21">
        <f t="shared" si="238"/>
        <v>0</v>
      </c>
      <c r="E7677" s="24">
        <f t="shared" si="239"/>
        <v>4215904.87</v>
      </c>
      <c r="F7677" s="104"/>
      <c r="G7677" s="104"/>
      <c r="H7677" s="113">
        <v>0</v>
      </c>
      <c r="I7677" s="113">
        <v>4215904.87</v>
      </c>
      <c r="J7677" s="31">
        <v>0</v>
      </c>
      <c r="K7677" s="32">
        <v>0</v>
      </c>
      <c r="L7677" s="113">
        <v>0</v>
      </c>
      <c r="M7677" s="113">
        <v>0</v>
      </c>
      <c r="N7677" s="31">
        <v>0</v>
      </c>
      <c r="O7677" s="32">
        <v>0</v>
      </c>
      <c r="P7677" s="113">
        <v>0</v>
      </c>
      <c r="Q7677" s="113">
        <v>0</v>
      </c>
      <c r="R7677" s="31">
        <v>0</v>
      </c>
      <c r="S7677" s="32">
        <v>0</v>
      </c>
      <c r="T7677" s="113">
        <v>0</v>
      </c>
      <c r="U7677" s="113">
        <v>0</v>
      </c>
      <c r="V7677" s="31">
        <v>0</v>
      </c>
      <c r="W7677" s="32">
        <v>0</v>
      </c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1712</v>
      </c>
      <c r="B7678" s="111" t="s">
        <v>700</v>
      </c>
      <c r="C7678" s="112" t="s">
        <v>701</v>
      </c>
      <c r="D7678" s="21">
        <f t="shared" si="238"/>
        <v>0</v>
      </c>
      <c r="E7678" s="24">
        <f t="shared" si="239"/>
        <v>15516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1712</v>
      </c>
      <c r="B7679" s="111" t="s">
        <v>702</v>
      </c>
      <c r="C7679" s="112" t="s">
        <v>1599</v>
      </c>
      <c r="D7679" s="21">
        <f t="shared" si="238"/>
        <v>0</v>
      </c>
      <c r="E7679" s="24">
        <f t="shared" si="239"/>
        <v>187200</v>
      </c>
      <c r="F7679" s="104">
        <v>0</v>
      </c>
      <c r="G7679" s="104">
        <v>12295</v>
      </c>
      <c r="H7679" s="113">
        <v>0</v>
      </c>
      <c r="I7679" s="113">
        <v>29795</v>
      </c>
      <c r="J7679" s="31">
        <v>0</v>
      </c>
      <c r="K7679" s="32">
        <v>15516</v>
      </c>
      <c r="L7679" s="113">
        <v>0</v>
      </c>
      <c r="M7679" s="113">
        <v>8331</v>
      </c>
      <c r="N7679" s="31">
        <v>0</v>
      </c>
      <c r="O7679" s="32">
        <v>67367</v>
      </c>
      <c r="P7679" s="113">
        <v>0</v>
      </c>
      <c r="Q7679" s="113">
        <v>26121</v>
      </c>
      <c r="R7679" s="31">
        <v>0</v>
      </c>
      <c r="S7679" s="32">
        <v>8185</v>
      </c>
      <c r="T7679" s="113">
        <v>0</v>
      </c>
      <c r="U7679" s="113">
        <v>8767</v>
      </c>
      <c r="V7679" s="31">
        <v>0</v>
      </c>
      <c r="W7679" s="32">
        <v>13739</v>
      </c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1712</v>
      </c>
      <c r="B7680" s="111" t="s">
        <v>703</v>
      </c>
      <c r="C7680" s="112" t="s">
        <v>704</v>
      </c>
      <c r="D7680" s="21">
        <f t="shared" si="238"/>
        <v>0</v>
      </c>
      <c r="E7680" s="24">
        <f t="shared" si="239"/>
        <v>156731.64000000001</v>
      </c>
      <c r="F7680" s="104"/>
      <c r="G7680" s="104"/>
      <c r="H7680" s="113">
        <v>0</v>
      </c>
      <c r="I7680" s="113">
        <v>7200</v>
      </c>
      <c r="J7680" s="31">
        <v>0</v>
      </c>
      <c r="K7680" s="32">
        <v>12600</v>
      </c>
      <c r="L7680" s="113">
        <v>0</v>
      </c>
      <c r="M7680" s="113">
        <v>17100</v>
      </c>
      <c r="N7680" s="31">
        <v>0</v>
      </c>
      <c r="O7680" s="32">
        <v>21022.7</v>
      </c>
      <c r="P7680" s="113">
        <v>0</v>
      </c>
      <c r="Q7680" s="113">
        <v>18900</v>
      </c>
      <c r="R7680" s="31">
        <v>0</v>
      </c>
      <c r="S7680" s="32">
        <v>24993</v>
      </c>
      <c r="T7680" s="113">
        <v>0</v>
      </c>
      <c r="U7680" s="113">
        <v>11700</v>
      </c>
      <c r="V7680" s="31">
        <v>0</v>
      </c>
      <c r="W7680" s="32">
        <v>55815.94</v>
      </c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1712</v>
      </c>
      <c r="B7681" s="111" t="s">
        <v>705</v>
      </c>
      <c r="C7681" s="112" t="s">
        <v>1670</v>
      </c>
      <c r="D7681" s="21">
        <f t="shared" si="238"/>
        <v>0</v>
      </c>
      <c r="E7681" s="24">
        <f t="shared" si="23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1712</v>
      </c>
      <c r="B7682" s="111" t="s">
        <v>706</v>
      </c>
      <c r="C7682" s="112" t="s">
        <v>1671</v>
      </c>
      <c r="D7682" s="21">
        <f t="shared" si="238"/>
        <v>0</v>
      </c>
      <c r="E7682" s="24">
        <f t="shared" si="23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1712</v>
      </c>
      <c r="B7683" s="111" t="s">
        <v>707</v>
      </c>
      <c r="C7683" s="112" t="s">
        <v>708</v>
      </c>
      <c r="D7683" s="21">
        <f t="shared" ref="D7683:D7746" si="240">F7683+H7683+J7684+L7683+N7683+P7683+R7683+T7683+V7683+X7683+Z7683+AB7683</f>
        <v>0</v>
      </c>
      <c r="E7683" s="24">
        <f t="shared" ref="E7683:E7746" si="241">G7683+I7683+K7684+M7683+O7683+Q7683+S7683+U7683+W7683+Y7683+AA7683+AC7683</f>
        <v>0</v>
      </c>
      <c r="F7683" s="104"/>
      <c r="G7683" s="104"/>
      <c r="H7683" s="105"/>
      <c r="I7683" s="105"/>
      <c r="J7683" s="31"/>
      <c r="K7683" s="32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1712</v>
      </c>
      <c r="B7684" s="111" t="s">
        <v>709</v>
      </c>
      <c r="C7684" s="112" t="s">
        <v>710</v>
      </c>
      <c r="D7684" s="21">
        <f t="shared" si="240"/>
        <v>0</v>
      </c>
      <c r="E7684" s="24">
        <f t="shared" si="241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1712</v>
      </c>
      <c r="B7685" s="111" t="s">
        <v>711</v>
      </c>
      <c r="C7685" s="112" t="s">
        <v>712</v>
      </c>
      <c r="D7685" s="21">
        <f t="shared" si="240"/>
        <v>2010</v>
      </c>
      <c r="E7685" s="24">
        <f t="shared" si="241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1712</v>
      </c>
      <c r="B7686" s="111" t="s">
        <v>713</v>
      </c>
      <c r="C7686" s="112" t="s">
        <v>714</v>
      </c>
      <c r="D7686" s="21">
        <f t="shared" si="240"/>
        <v>1376.7</v>
      </c>
      <c r="E7686" s="24">
        <f t="shared" si="241"/>
        <v>0</v>
      </c>
      <c r="F7686" s="104"/>
      <c r="G7686" s="104"/>
      <c r="H7686" s="113">
        <v>136.69999999999999</v>
      </c>
      <c r="I7686" s="113">
        <v>0</v>
      </c>
      <c r="J7686" s="106">
        <v>2010</v>
      </c>
      <c r="K7686" s="107">
        <v>0</v>
      </c>
      <c r="L7686" s="113">
        <v>0</v>
      </c>
      <c r="M7686" s="113">
        <v>0</v>
      </c>
      <c r="N7686" s="31">
        <v>1220</v>
      </c>
      <c r="O7686" s="32">
        <v>0</v>
      </c>
      <c r="P7686" s="105">
        <v>20</v>
      </c>
      <c r="Q7686" s="105">
        <v>0</v>
      </c>
      <c r="R7686" s="31">
        <v>0</v>
      </c>
      <c r="S7686" s="32">
        <v>0</v>
      </c>
      <c r="T7686" s="113">
        <v>0</v>
      </c>
      <c r="U7686" s="113">
        <v>0</v>
      </c>
      <c r="V7686" s="31">
        <v>0</v>
      </c>
      <c r="W7686" s="32">
        <v>0</v>
      </c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1712</v>
      </c>
      <c r="B7687" s="111" t="s">
        <v>715</v>
      </c>
      <c r="C7687" s="112" t="s">
        <v>716</v>
      </c>
      <c r="D7687" s="21">
        <f t="shared" si="240"/>
        <v>0</v>
      </c>
      <c r="E7687" s="24">
        <f t="shared" si="241"/>
        <v>0</v>
      </c>
      <c r="F7687" s="104"/>
      <c r="G7687" s="104"/>
      <c r="H7687" s="105"/>
      <c r="I7687" s="105"/>
      <c r="J7687" s="31"/>
      <c r="K7687" s="32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1712</v>
      </c>
      <c r="B7688" s="111" t="s">
        <v>717</v>
      </c>
      <c r="C7688" s="112" t="s">
        <v>718</v>
      </c>
      <c r="D7688" s="21">
        <f t="shared" si="240"/>
        <v>0</v>
      </c>
      <c r="E7688" s="24">
        <f t="shared" si="241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1712</v>
      </c>
      <c r="B7689" s="111" t="s">
        <v>719</v>
      </c>
      <c r="C7689" s="112" t="s">
        <v>720</v>
      </c>
      <c r="D7689" s="21">
        <f t="shared" si="240"/>
        <v>11445007.469999999</v>
      </c>
      <c r="E7689" s="24">
        <f t="shared" si="241"/>
        <v>0</v>
      </c>
      <c r="F7689" s="104"/>
      <c r="G7689" s="104"/>
      <c r="H7689" s="105">
        <v>11007243.52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>
        <v>0</v>
      </c>
      <c r="Q7689" s="105">
        <v>0</v>
      </c>
      <c r="R7689" s="106">
        <v>0</v>
      </c>
      <c r="S7689" s="107">
        <v>0</v>
      </c>
      <c r="T7689" s="105">
        <v>0</v>
      </c>
      <c r="U7689" s="105">
        <v>0</v>
      </c>
      <c r="V7689" s="106">
        <v>0</v>
      </c>
      <c r="W7689" s="107">
        <v>0</v>
      </c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1712</v>
      </c>
      <c r="B7690" s="111" t="s">
        <v>721</v>
      </c>
      <c r="C7690" s="112" t="s">
        <v>722</v>
      </c>
      <c r="D7690" s="21">
        <f t="shared" si="240"/>
        <v>3064347.6300000004</v>
      </c>
      <c r="E7690" s="24">
        <f t="shared" si="241"/>
        <v>0</v>
      </c>
      <c r="F7690" s="104"/>
      <c r="G7690" s="104"/>
      <c r="H7690" s="113">
        <v>437763.95</v>
      </c>
      <c r="I7690" s="113">
        <v>0</v>
      </c>
      <c r="J7690" s="106">
        <v>437763.95</v>
      </c>
      <c r="K7690" s="107">
        <v>0</v>
      </c>
      <c r="L7690" s="113">
        <v>437763.95</v>
      </c>
      <c r="M7690" s="113">
        <v>0</v>
      </c>
      <c r="N7690" s="31">
        <v>437763.95</v>
      </c>
      <c r="O7690" s="32">
        <v>0</v>
      </c>
      <c r="P7690" s="105">
        <v>437763.95</v>
      </c>
      <c r="Q7690" s="105">
        <v>0</v>
      </c>
      <c r="R7690" s="31">
        <v>437763.94</v>
      </c>
      <c r="S7690" s="32">
        <v>0</v>
      </c>
      <c r="T7690" s="113">
        <v>437763.95</v>
      </c>
      <c r="U7690" s="113">
        <v>0</v>
      </c>
      <c r="V7690" s="31">
        <v>437763.94</v>
      </c>
      <c r="W7690" s="32">
        <v>0</v>
      </c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1712</v>
      </c>
      <c r="B7691" s="111" t="s">
        <v>723</v>
      </c>
      <c r="C7691" s="112" t="s">
        <v>724</v>
      </c>
      <c r="D7691" s="21">
        <f t="shared" si="240"/>
        <v>1954455.12</v>
      </c>
      <c r="E7691" s="24">
        <f t="shared" si="241"/>
        <v>0</v>
      </c>
      <c r="F7691" s="104"/>
      <c r="G7691" s="104"/>
      <c r="H7691" s="113">
        <v>1954455.12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>
        <v>0</v>
      </c>
      <c r="Q7691" s="113">
        <v>0</v>
      </c>
      <c r="R7691" s="31">
        <v>0</v>
      </c>
      <c r="S7691" s="32">
        <v>0</v>
      </c>
      <c r="T7691" s="113">
        <v>0</v>
      </c>
      <c r="U7691" s="113">
        <v>0</v>
      </c>
      <c r="V7691" s="31">
        <v>0</v>
      </c>
      <c r="W7691" s="32">
        <v>0</v>
      </c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1712</v>
      </c>
      <c r="B7692" s="111" t="s">
        <v>1600</v>
      </c>
      <c r="C7692" s="112" t="s">
        <v>1601</v>
      </c>
      <c r="D7692" s="21">
        <f t="shared" si="240"/>
        <v>0</v>
      </c>
      <c r="E7692" s="24">
        <f t="shared" si="241"/>
        <v>22400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>
        <v>0</v>
      </c>
      <c r="W7692" s="32">
        <v>22400</v>
      </c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1712</v>
      </c>
      <c r="B7693" s="111" t="s">
        <v>1602</v>
      </c>
      <c r="C7693" s="112" t="s">
        <v>1603</v>
      </c>
      <c r="D7693" s="21">
        <f t="shared" si="240"/>
        <v>0</v>
      </c>
      <c r="E7693" s="24">
        <f t="shared" si="241"/>
        <v>440862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>
        <v>0</v>
      </c>
      <c r="W7693" s="32">
        <v>440862</v>
      </c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1712</v>
      </c>
      <c r="B7694" s="111" t="s">
        <v>725</v>
      </c>
      <c r="C7694" s="112" t="s">
        <v>726</v>
      </c>
      <c r="D7694" s="21">
        <f t="shared" si="240"/>
        <v>0</v>
      </c>
      <c r="E7694" s="24">
        <f t="shared" si="241"/>
        <v>57825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1712</v>
      </c>
      <c r="B7695" s="111" t="s">
        <v>727</v>
      </c>
      <c r="C7695" s="112" t="s">
        <v>728</v>
      </c>
      <c r="D7695" s="21">
        <f t="shared" si="240"/>
        <v>800</v>
      </c>
      <c r="E7695" s="24">
        <f t="shared" si="241"/>
        <v>487655</v>
      </c>
      <c r="F7695" s="104">
        <v>0</v>
      </c>
      <c r="G7695" s="104">
        <v>47645</v>
      </c>
      <c r="H7695" s="113">
        <v>0</v>
      </c>
      <c r="I7695" s="113">
        <v>53505</v>
      </c>
      <c r="J7695" s="31">
        <v>0</v>
      </c>
      <c r="K7695" s="32">
        <v>57825</v>
      </c>
      <c r="L7695" s="113">
        <v>0</v>
      </c>
      <c r="M7695" s="113">
        <v>51462</v>
      </c>
      <c r="N7695" s="31">
        <v>0</v>
      </c>
      <c r="O7695" s="32">
        <v>51419</v>
      </c>
      <c r="P7695" s="113">
        <v>0</v>
      </c>
      <c r="Q7695" s="113">
        <v>56405</v>
      </c>
      <c r="R7695" s="31">
        <v>0</v>
      </c>
      <c r="S7695" s="32">
        <v>65340</v>
      </c>
      <c r="T7695" s="113">
        <v>0</v>
      </c>
      <c r="U7695" s="113">
        <v>85929</v>
      </c>
      <c r="V7695" s="31">
        <v>800</v>
      </c>
      <c r="W7695" s="32">
        <v>57143</v>
      </c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1712</v>
      </c>
      <c r="B7696" s="111" t="s">
        <v>729</v>
      </c>
      <c r="C7696" s="112" t="s">
        <v>730</v>
      </c>
      <c r="D7696" s="21">
        <f t="shared" si="240"/>
        <v>1810</v>
      </c>
      <c r="E7696" s="24">
        <f t="shared" si="241"/>
        <v>224350</v>
      </c>
      <c r="F7696" s="104">
        <v>0</v>
      </c>
      <c r="G7696" s="104">
        <v>31702</v>
      </c>
      <c r="H7696" s="113">
        <v>0</v>
      </c>
      <c r="I7696" s="113">
        <v>30874</v>
      </c>
      <c r="J7696" s="31">
        <v>0</v>
      </c>
      <c r="K7696" s="32">
        <v>18807</v>
      </c>
      <c r="L7696" s="113">
        <v>0</v>
      </c>
      <c r="M7696" s="113">
        <v>14401</v>
      </c>
      <c r="N7696" s="31">
        <v>0</v>
      </c>
      <c r="O7696" s="32">
        <v>22370</v>
      </c>
      <c r="P7696" s="113">
        <v>0</v>
      </c>
      <c r="Q7696" s="113">
        <v>12165</v>
      </c>
      <c r="R7696" s="31">
        <v>0</v>
      </c>
      <c r="S7696" s="32">
        <v>40485</v>
      </c>
      <c r="T7696" s="113">
        <v>0</v>
      </c>
      <c r="U7696" s="113">
        <v>25614</v>
      </c>
      <c r="V7696" s="31">
        <v>1810</v>
      </c>
      <c r="W7696" s="32">
        <v>46739</v>
      </c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1712</v>
      </c>
      <c r="B7697" s="111" t="s">
        <v>731</v>
      </c>
      <c r="C7697" s="112" t="s">
        <v>732</v>
      </c>
      <c r="D7697" s="21">
        <f t="shared" si="240"/>
        <v>0</v>
      </c>
      <c r="E7697" s="24">
        <f t="shared" si="241"/>
        <v>8329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1712</v>
      </c>
      <c r="B7698" s="111" t="s">
        <v>733</v>
      </c>
      <c r="C7698" s="112" t="s">
        <v>734</v>
      </c>
      <c r="D7698" s="21">
        <f t="shared" si="240"/>
        <v>0</v>
      </c>
      <c r="E7698" s="24">
        <f t="shared" si="241"/>
        <v>18572</v>
      </c>
      <c r="F7698" s="104">
        <v>0</v>
      </c>
      <c r="G7698" s="104">
        <v>1502</v>
      </c>
      <c r="H7698" s="113">
        <v>0</v>
      </c>
      <c r="I7698" s="113">
        <v>0</v>
      </c>
      <c r="J7698" s="31">
        <v>0</v>
      </c>
      <c r="K7698" s="32">
        <v>8329</v>
      </c>
      <c r="L7698" s="113">
        <v>0</v>
      </c>
      <c r="M7698" s="113">
        <v>8778</v>
      </c>
      <c r="N7698" s="31">
        <v>0</v>
      </c>
      <c r="O7698" s="32">
        <v>4017</v>
      </c>
      <c r="P7698" s="113">
        <v>0</v>
      </c>
      <c r="Q7698" s="113">
        <v>1713</v>
      </c>
      <c r="R7698" s="31">
        <v>0</v>
      </c>
      <c r="S7698" s="32">
        <v>2562</v>
      </c>
      <c r="T7698" s="113">
        <v>0</v>
      </c>
      <c r="U7698" s="113">
        <v>0</v>
      </c>
      <c r="V7698" s="31">
        <v>0</v>
      </c>
      <c r="W7698" s="32">
        <v>0</v>
      </c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1712</v>
      </c>
      <c r="B7699" s="111" t="s">
        <v>1604</v>
      </c>
      <c r="C7699" s="112" t="s">
        <v>1605</v>
      </c>
      <c r="D7699" s="21">
        <f t="shared" si="240"/>
        <v>0</v>
      </c>
      <c r="E7699" s="24">
        <f t="shared" si="241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1712</v>
      </c>
      <c r="B7700" s="111" t="s">
        <v>1606</v>
      </c>
      <c r="C7700" s="112" t="s">
        <v>1607</v>
      </c>
      <c r="D7700" s="21">
        <f t="shared" si="240"/>
        <v>0</v>
      </c>
      <c r="E7700" s="24">
        <f t="shared" si="241"/>
        <v>3518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1712</v>
      </c>
      <c r="B7701" s="111" t="s">
        <v>735</v>
      </c>
      <c r="C7701" s="112" t="s">
        <v>736</v>
      </c>
      <c r="D7701" s="21">
        <f t="shared" si="240"/>
        <v>0</v>
      </c>
      <c r="E7701" s="24">
        <f t="shared" si="241"/>
        <v>90663.45</v>
      </c>
      <c r="F7701" s="104">
        <v>0</v>
      </c>
      <c r="G7701" s="104">
        <v>6358</v>
      </c>
      <c r="H7701" s="113">
        <v>0</v>
      </c>
      <c r="I7701" s="113">
        <v>4730</v>
      </c>
      <c r="J7701" s="31">
        <v>0</v>
      </c>
      <c r="K7701" s="32">
        <v>3518</v>
      </c>
      <c r="L7701" s="113">
        <v>0</v>
      </c>
      <c r="M7701" s="113">
        <v>300</v>
      </c>
      <c r="N7701" s="31">
        <v>0</v>
      </c>
      <c r="O7701" s="32">
        <v>2558</v>
      </c>
      <c r="P7701" s="113">
        <v>0</v>
      </c>
      <c r="Q7701" s="113">
        <v>8477.7099999999991</v>
      </c>
      <c r="R7701" s="31">
        <v>0</v>
      </c>
      <c r="S7701" s="32">
        <v>1167.71</v>
      </c>
      <c r="T7701" s="113">
        <v>0</v>
      </c>
      <c r="U7701" s="113">
        <v>5242.03</v>
      </c>
      <c r="V7701" s="31">
        <v>0</v>
      </c>
      <c r="W7701" s="32">
        <v>61830</v>
      </c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1712</v>
      </c>
      <c r="B7702" s="111" t="s">
        <v>737</v>
      </c>
      <c r="C7702" s="112" t="s">
        <v>738</v>
      </c>
      <c r="D7702" s="21">
        <f t="shared" si="240"/>
        <v>0</v>
      </c>
      <c r="E7702" s="24">
        <f t="shared" si="241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1712</v>
      </c>
      <c r="B7703" s="111" t="s">
        <v>739</v>
      </c>
      <c r="C7703" s="112" t="s">
        <v>740</v>
      </c>
      <c r="D7703" s="21">
        <f t="shared" si="240"/>
        <v>0</v>
      </c>
      <c r="E7703" s="24">
        <f t="shared" si="241"/>
        <v>0</v>
      </c>
      <c r="F7703" s="104"/>
      <c r="G7703" s="104"/>
      <c r="H7703" s="105"/>
      <c r="I7703" s="105"/>
      <c r="J7703" s="31"/>
      <c r="K7703" s="32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1712</v>
      </c>
      <c r="B7704" s="111" t="s">
        <v>741</v>
      </c>
      <c r="C7704" s="112" t="s">
        <v>742</v>
      </c>
      <c r="D7704" s="21">
        <f t="shared" si="240"/>
        <v>0</v>
      </c>
      <c r="E7704" s="24">
        <f t="shared" si="241"/>
        <v>0</v>
      </c>
      <c r="F7704" s="104"/>
      <c r="G7704" s="104"/>
      <c r="H7704" s="113"/>
      <c r="I7704" s="113"/>
      <c r="J7704" s="106"/>
      <c r="K7704" s="107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1712</v>
      </c>
      <c r="B7705" s="111" t="s">
        <v>743</v>
      </c>
      <c r="C7705" s="112" t="s">
        <v>744</v>
      </c>
      <c r="D7705" s="21">
        <f t="shared" si="240"/>
        <v>173488.15</v>
      </c>
      <c r="E7705" s="24">
        <f t="shared" si="241"/>
        <v>0</v>
      </c>
      <c r="F7705" s="104"/>
      <c r="G7705" s="104"/>
      <c r="H7705" s="105"/>
      <c r="I7705" s="105"/>
      <c r="J7705" s="31"/>
      <c r="K7705" s="32"/>
      <c r="L7705" s="105"/>
      <c r="M7705" s="105"/>
      <c r="N7705" s="106"/>
      <c r="O7705" s="107"/>
      <c r="P7705" s="113">
        <v>11537.29</v>
      </c>
      <c r="Q7705" s="113">
        <v>0</v>
      </c>
      <c r="R7705" s="106">
        <v>37665.24</v>
      </c>
      <c r="S7705" s="107">
        <v>0</v>
      </c>
      <c r="T7705" s="105">
        <v>104118.37</v>
      </c>
      <c r="U7705" s="105">
        <v>0</v>
      </c>
      <c r="V7705" s="106">
        <v>20167.25</v>
      </c>
      <c r="W7705" s="107">
        <v>0</v>
      </c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1712</v>
      </c>
      <c r="B7706" s="111" t="s">
        <v>745</v>
      </c>
      <c r="C7706" s="112" t="s">
        <v>746</v>
      </c>
      <c r="D7706" s="21">
        <f t="shared" si="240"/>
        <v>49142.509999999995</v>
      </c>
      <c r="E7706" s="24">
        <f t="shared" si="241"/>
        <v>0</v>
      </c>
      <c r="F7706" s="104"/>
      <c r="G7706" s="104"/>
      <c r="H7706" s="113"/>
      <c r="I7706" s="113"/>
      <c r="J7706" s="106"/>
      <c r="K7706" s="107"/>
      <c r="L7706" s="113"/>
      <c r="M7706" s="113"/>
      <c r="N7706" s="31"/>
      <c r="O7706" s="32"/>
      <c r="P7706" s="105"/>
      <c r="Q7706" s="105"/>
      <c r="R7706" s="31"/>
      <c r="S7706" s="32"/>
      <c r="T7706" s="113">
        <v>16704.689999999999</v>
      </c>
      <c r="U7706" s="113">
        <v>0</v>
      </c>
      <c r="V7706" s="31">
        <v>32437.82</v>
      </c>
      <c r="W7706" s="32">
        <v>0</v>
      </c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1712</v>
      </c>
      <c r="B7707" s="111" t="s">
        <v>747</v>
      </c>
      <c r="C7707" s="112" t="s">
        <v>748</v>
      </c>
      <c r="D7707" s="21">
        <f t="shared" si="240"/>
        <v>4679.88</v>
      </c>
      <c r="E7707" s="24">
        <f t="shared" si="241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>
        <v>4679.88</v>
      </c>
      <c r="S7707" s="32">
        <v>0</v>
      </c>
      <c r="T7707" s="113">
        <v>0</v>
      </c>
      <c r="U7707" s="113">
        <v>0</v>
      </c>
      <c r="V7707" s="31">
        <v>0</v>
      </c>
      <c r="W7707" s="32">
        <v>0</v>
      </c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1712</v>
      </c>
      <c r="B7708" s="111" t="s">
        <v>749</v>
      </c>
      <c r="C7708" s="112" t="s">
        <v>750</v>
      </c>
      <c r="D7708" s="21">
        <f t="shared" si="240"/>
        <v>0</v>
      </c>
      <c r="E7708" s="24">
        <f t="shared" si="241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1712</v>
      </c>
      <c r="B7709" s="111" t="s">
        <v>751</v>
      </c>
      <c r="C7709" s="112" t="s">
        <v>752</v>
      </c>
      <c r="D7709" s="21">
        <f t="shared" si="240"/>
        <v>0</v>
      </c>
      <c r="E7709" s="24">
        <f t="shared" si="241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1712</v>
      </c>
      <c r="B7710" s="111" t="s">
        <v>753</v>
      </c>
      <c r="C7710" s="112" t="s">
        <v>754</v>
      </c>
      <c r="D7710" s="21">
        <f t="shared" si="240"/>
        <v>0</v>
      </c>
      <c r="E7710" s="24">
        <f t="shared" si="241"/>
        <v>1985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1712</v>
      </c>
      <c r="B7711" s="111" t="s">
        <v>755</v>
      </c>
      <c r="C7711" s="112" t="s">
        <v>756</v>
      </c>
      <c r="D7711" s="21">
        <f t="shared" si="240"/>
        <v>0</v>
      </c>
      <c r="E7711" s="24">
        <f t="shared" si="241"/>
        <v>6549</v>
      </c>
      <c r="F7711" s="104"/>
      <c r="G7711" s="104"/>
      <c r="H7711" s="105">
        <v>0</v>
      </c>
      <c r="I7711" s="105">
        <v>1195</v>
      </c>
      <c r="J7711" s="31">
        <v>0</v>
      </c>
      <c r="K7711" s="32">
        <v>1985</v>
      </c>
      <c r="L7711" s="105">
        <v>0</v>
      </c>
      <c r="M7711" s="105">
        <v>1262</v>
      </c>
      <c r="N7711" s="106">
        <v>0</v>
      </c>
      <c r="O7711" s="107">
        <v>287</v>
      </c>
      <c r="P7711" s="113">
        <v>0</v>
      </c>
      <c r="Q7711" s="113">
        <v>1525</v>
      </c>
      <c r="R7711" s="106">
        <v>0</v>
      </c>
      <c r="S7711" s="107">
        <v>485</v>
      </c>
      <c r="T7711" s="105">
        <v>0</v>
      </c>
      <c r="U7711" s="105">
        <v>246</v>
      </c>
      <c r="V7711" s="106">
        <v>0</v>
      </c>
      <c r="W7711" s="107">
        <v>1549</v>
      </c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1712</v>
      </c>
      <c r="B7712" s="111" t="s">
        <v>757</v>
      </c>
      <c r="C7712" s="112" t="s">
        <v>758</v>
      </c>
      <c r="D7712" s="21">
        <f t="shared" si="240"/>
        <v>0</v>
      </c>
      <c r="E7712" s="24">
        <f t="shared" si="241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106">
        <v>0</v>
      </c>
      <c r="K7712" s="107">
        <v>0</v>
      </c>
      <c r="L7712" s="113">
        <v>0</v>
      </c>
      <c r="M7712" s="113">
        <v>0</v>
      </c>
      <c r="N7712" s="31">
        <v>0</v>
      </c>
      <c r="O7712" s="32">
        <v>0</v>
      </c>
      <c r="P7712" s="105">
        <v>0</v>
      </c>
      <c r="Q7712" s="105">
        <v>0</v>
      </c>
      <c r="R7712" s="31">
        <v>0</v>
      </c>
      <c r="S7712" s="32">
        <v>0</v>
      </c>
      <c r="T7712" s="113">
        <v>0</v>
      </c>
      <c r="U7712" s="113">
        <v>0</v>
      </c>
      <c r="V7712" s="31">
        <v>0</v>
      </c>
      <c r="W7712" s="32">
        <v>0</v>
      </c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1712</v>
      </c>
      <c r="B7713" s="111" t="s">
        <v>759</v>
      </c>
      <c r="C7713" s="112" t="s">
        <v>760</v>
      </c>
      <c r="D7713" s="21">
        <f t="shared" si="240"/>
        <v>1985</v>
      </c>
      <c r="E7713" s="24">
        <f t="shared" si="241"/>
        <v>2004</v>
      </c>
      <c r="F7713" s="104"/>
      <c r="G7713" s="104"/>
      <c r="H7713" s="105"/>
      <c r="I7713" s="105"/>
      <c r="J7713" s="31"/>
      <c r="K7713" s="32"/>
      <c r="L7713" s="105"/>
      <c r="M7713" s="105"/>
      <c r="N7713" s="106">
        <v>0</v>
      </c>
      <c r="O7713" s="107">
        <v>2004</v>
      </c>
      <c r="P7713" s="113">
        <v>0</v>
      </c>
      <c r="Q7713" s="113">
        <v>0</v>
      </c>
      <c r="R7713" s="106">
        <v>0</v>
      </c>
      <c r="S7713" s="107">
        <v>0</v>
      </c>
      <c r="T7713" s="105">
        <v>0</v>
      </c>
      <c r="U7713" s="105">
        <v>0</v>
      </c>
      <c r="V7713" s="106">
        <v>0</v>
      </c>
      <c r="W7713" s="107">
        <v>0</v>
      </c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1712</v>
      </c>
      <c r="B7714" s="111" t="s">
        <v>761</v>
      </c>
      <c r="C7714" s="112" t="s">
        <v>762</v>
      </c>
      <c r="D7714" s="21">
        <f t="shared" si="240"/>
        <v>8321</v>
      </c>
      <c r="E7714" s="24">
        <f t="shared" si="241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>
        <v>1985</v>
      </c>
      <c r="K7714" s="107">
        <v>0</v>
      </c>
      <c r="L7714" s="105">
        <v>1262</v>
      </c>
      <c r="M7714" s="105">
        <v>0</v>
      </c>
      <c r="N7714" s="106">
        <v>287</v>
      </c>
      <c r="O7714" s="107">
        <v>0</v>
      </c>
      <c r="P7714" s="105">
        <v>1525</v>
      </c>
      <c r="Q7714" s="105">
        <v>0</v>
      </c>
      <c r="R7714" s="106">
        <v>485</v>
      </c>
      <c r="S7714" s="107">
        <v>0</v>
      </c>
      <c r="T7714" s="105">
        <v>246</v>
      </c>
      <c r="U7714" s="105">
        <v>0</v>
      </c>
      <c r="V7714" s="106">
        <v>1549</v>
      </c>
      <c r="W7714" s="107">
        <v>0</v>
      </c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1712</v>
      </c>
      <c r="B7715" s="111" t="s">
        <v>763</v>
      </c>
      <c r="C7715" s="112" t="s">
        <v>764</v>
      </c>
      <c r="D7715" s="21">
        <f t="shared" si="240"/>
        <v>2004</v>
      </c>
      <c r="E7715" s="24">
        <f t="shared" si="241"/>
        <v>0</v>
      </c>
      <c r="F7715" s="104"/>
      <c r="G7715" s="104"/>
      <c r="H7715" s="113"/>
      <c r="I7715" s="113"/>
      <c r="J7715" s="106"/>
      <c r="K7715" s="107"/>
      <c r="L7715" s="113"/>
      <c r="M7715" s="113"/>
      <c r="N7715" s="31">
        <v>2004</v>
      </c>
      <c r="O7715" s="32">
        <v>0</v>
      </c>
      <c r="P7715" s="105">
        <v>0</v>
      </c>
      <c r="Q7715" s="105">
        <v>0</v>
      </c>
      <c r="R7715" s="31">
        <v>0</v>
      </c>
      <c r="S7715" s="32">
        <v>0</v>
      </c>
      <c r="T7715" s="113">
        <v>0</v>
      </c>
      <c r="U7715" s="113">
        <v>0</v>
      </c>
      <c r="V7715" s="31">
        <v>0</v>
      </c>
      <c r="W7715" s="32">
        <v>0</v>
      </c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1712</v>
      </c>
      <c r="B7716" s="111" t="s">
        <v>765</v>
      </c>
      <c r="C7716" s="112" t="s">
        <v>1672</v>
      </c>
      <c r="D7716" s="21">
        <f t="shared" si="240"/>
        <v>0</v>
      </c>
      <c r="E7716" s="24">
        <f t="shared" si="241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1712</v>
      </c>
      <c r="B7717" s="111" t="s">
        <v>766</v>
      </c>
      <c r="C7717" s="112" t="s">
        <v>767</v>
      </c>
      <c r="D7717" s="21">
        <f t="shared" si="240"/>
        <v>0</v>
      </c>
      <c r="E7717" s="24">
        <f t="shared" si="241"/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1712</v>
      </c>
      <c r="B7718" s="111" t="s">
        <v>768</v>
      </c>
      <c r="C7718" s="112" t="s">
        <v>1673</v>
      </c>
      <c r="D7718" s="21">
        <f t="shared" si="240"/>
        <v>0</v>
      </c>
      <c r="E7718" s="24">
        <f t="shared" si="241"/>
        <v>0</v>
      </c>
      <c r="F7718" s="104"/>
      <c r="G7718" s="104"/>
      <c r="H7718" s="105"/>
      <c r="I7718" s="105"/>
      <c r="J7718" s="31"/>
      <c r="K7718" s="32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1712</v>
      </c>
      <c r="B7719" s="111" t="s">
        <v>769</v>
      </c>
      <c r="C7719" s="112" t="s">
        <v>1674</v>
      </c>
      <c r="D7719" s="21">
        <f t="shared" si="240"/>
        <v>0</v>
      </c>
      <c r="E7719" s="24">
        <f t="shared" si="241"/>
        <v>0</v>
      </c>
      <c r="F7719" s="104"/>
      <c r="G7719" s="104"/>
      <c r="H7719" s="116"/>
      <c r="I7719" s="116"/>
      <c r="J7719" s="106"/>
      <c r="K7719" s="107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1712</v>
      </c>
      <c r="B7720" s="40" t="s">
        <v>770</v>
      </c>
      <c r="C7720" s="41" t="s">
        <v>771</v>
      </c>
      <c r="D7720" s="21">
        <f t="shared" si="240"/>
        <v>0</v>
      </c>
      <c r="E7720" s="24">
        <f t="shared" si="241"/>
        <v>0</v>
      </c>
      <c r="F7720" s="104"/>
      <c r="G7720" s="104"/>
      <c r="H7720" s="105"/>
      <c r="I7720" s="105"/>
      <c r="J7720" s="44"/>
      <c r="K7720" s="45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1712</v>
      </c>
      <c r="B7721" s="111" t="s">
        <v>772</v>
      </c>
      <c r="C7721" s="112" t="s">
        <v>1675</v>
      </c>
      <c r="D7721" s="21">
        <f t="shared" si="240"/>
        <v>0</v>
      </c>
      <c r="E7721" s="24">
        <f t="shared" si="24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1712</v>
      </c>
      <c r="B7722" s="111" t="s">
        <v>773</v>
      </c>
      <c r="C7722" s="112" t="s">
        <v>774</v>
      </c>
      <c r="D7722" s="21">
        <f t="shared" si="240"/>
        <v>0</v>
      </c>
      <c r="E7722" s="24">
        <f t="shared" si="241"/>
        <v>500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1712</v>
      </c>
      <c r="B7723" s="111" t="s">
        <v>775</v>
      </c>
      <c r="C7723" s="112" t="s">
        <v>776</v>
      </c>
      <c r="D7723" s="21">
        <f t="shared" si="240"/>
        <v>0</v>
      </c>
      <c r="E7723" s="24">
        <f t="shared" si="241"/>
        <v>8850</v>
      </c>
      <c r="F7723" s="104">
        <v>0</v>
      </c>
      <c r="G7723" s="104">
        <v>500</v>
      </c>
      <c r="H7723" s="113">
        <v>0</v>
      </c>
      <c r="I7723" s="113">
        <v>1000</v>
      </c>
      <c r="J7723" s="106">
        <v>0</v>
      </c>
      <c r="K7723" s="107">
        <v>500</v>
      </c>
      <c r="L7723" s="113">
        <v>0</v>
      </c>
      <c r="M7723" s="113">
        <v>500</v>
      </c>
      <c r="N7723" s="31">
        <v>0</v>
      </c>
      <c r="O7723" s="32">
        <v>3000</v>
      </c>
      <c r="P7723" s="105">
        <v>0</v>
      </c>
      <c r="Q7723" s="105">
        <v>3350</v>
      </c>
      <c r="R7723" s="31">
        <v>0</v>
      </c>
      <c r="S7723" s="32">
        <v>500</v>
      </c>
      <c r="T7723" s="113">
        <v>0</v>
      </c>
      <c r="U7723" s="113">
        <v>0</v>
      </c>
      <c r="V7723" s="31">
        <v>0</v>
      </c>
      <c r="W7723" s="32">
        <v>0</v>
      </c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1712</v>
      </c>
      <c r="B7724" s="111" t="s">
        <v>777</v>
      </c>
      <c r="C7724" s="112" t="s">
        <v>778</v>
      </c>
      <c r="D7724" s="21">
        <f t="shared" si="240"/>
        <v>0</v>
      </c>
      <c r="E7724" s="24">
        <f t="shared" si="24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1712</v>
      </c>
      <c r="B7725" s="111" t="s">
        <v>779</v>
      </c>
      <c r="C7725" s="112" t="s">
        <v>780</v>
      </c>
      <c r="D7725" s="21">
        <f t="shared" si="240"/>
        <v>0</v>
      </c>
      <c r="E7725" s="24">
        <f t="shared" si="241"/>
        <v>0</v>
      </c>
      <c r="F7725" s="104"/>
      <c r="G7725" s="104"/>
      <c r="H7725" s="105"/>
      <c r="I7725" s="105"/>
      <c r="J7725" s="31"/>
      <c r="K7725" s="32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1712</v>
      </c>
      <c r="B7726" s="111" t="s">
        <v>781</v>
      </c>
      <c r="C7726" s="112" t="s">
        <v>782</v>
      </c>
      <c r="D7726" s="21">
        <f t="shared" si="240"/>
        <v>0</v>
      </c>
      <c r="E7726" s="24">
        <f t="shared" si="24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1712</v>
      </c>
      <c r="B7727" s="111" t="s">
        <v>783</v>
      </c>
      <c r="C7727" s="112" t="s">
        <v>784</v>
      </c>
      <c r="D7727" s="21">
        <f t="shared" si="240"/>
        <v>0</v>
      </c>
      <c r="E7727" s="24">
        <f t="shared" si="24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1712</v>
      </c>
      <c r="B7728" s="111" t="s">
        <v>785</v>
      </c>
      <c r="C7728" s="112" t="s">
        <v>786</v>
      </c>
      <c r="D7728" s="21">
        <f t="shared" si="240"/>
        <v>0</v>
      </c>
      <c r="E7728" s="24">
        <f t="shared" si="24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1712</v>
      </c>
      <c r="B7729" s="111" t="s">
        <v>787</v>
      </c>
      <c r="C7729" s="112" t="s">
        <v>788</v>
      </c>
      <c r="D7729" s="21">
        <f t="shared" si="240"/>
        <v>641</v>
      </c>
      <c r="E7729" s="24">
        <f t="shared" si="24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>
        <v>641</v>
      </c>
      <c r="S7729" s="107">
        <v>0</v>
      </c>
      <c r="T7729" s="105">
        <v>0</v>
      </c>
      <c r="U7729" s="105">
        <v>0</v>
      </c>
      <c r="V7729" s="106">
        <v>0</v>
      </c>
      <c r="W7729" s="107">
        <v>0</v>
      </c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1712</v>
      </c>
      <c r="B7730" s="111" t="s">
        <v>789</v>
      </c>
      <c r="C7730" s="112" t="s">
        <v>790</v>
      </c>
      <c r="D7730" s="21">
        <f t="shared" si="240"/>
        <v>0</v>
      </c>
      <c r="E7730" s="24">
        <f t="shared" si="24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1712</v>
      </c>
      <c r="B7731" s="111" t="s">
        <v>791</v>
      </c>
      <c r="C7731" s="112" t="s">
        <v>792</v>
      </c>
      <c r="D7731" s="21">
        <f t="shared" si="240"/>
        <v>0</v>
      </c>
      <c r="E7731" s="24">
        <f t="shared" si="24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1712</v>
      </c>
      <c r="B7732" s="111" t="s">
        <v>793</v>
      </c>
      <c r="C7732" s="112" t="s">
        <v>794</v>
      </c>
      <c r="D7732" s="21">
        <f t="shared" si="240"/>
        <v>0</v>
      </c>
      <c r="E7732" s="24">
        <f t="shared" si="241"/>
        <v>641</v>
      </c>
      <c r="F7732" s="104"/>
      <c r="G7732" s="104"/>
      <c r="H7732" s="113"/>
      <c r="I7732" s="113"/>
      <c r="J7732" s="106"/>
      <c r="K7732" s="107"/>
      <c r="L7732" s="113"/>
      <c r="M7732" s="113"/>
      <c r="N7732" s="31"/>
      <c r="O7732" s="32"/>
      <c r="P7732" s="105"/>
      <c r="Q7732" s="105"/>
      <c r="R7732" s="31">
        <v>0</v>
      </c>
      <c r="S7732" s="32">
        <v>641</v>
      </c>
      <c r="T7732" s="113">
        <v>0</v>
      </c>
      <c r="U7732" s="113">
        <v>0</v>
      </c>
      <c r="V7732" s="31">
        <v>0</v>
      </c>
      <c r="W7732" s="32">
        <v>0</v>
      </c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1712</v>
      </c>
      <c r="B7733" s="111" t="s">
        <v>795</v>
      </c>
      <c r="C7733" s="112" t="s">
        <v>796</v>
      </c>
      <c r="D7733" s="21">
        <f t="shared" si="240"/>
        <v>0</v>
      </c>
      <c r="E7733" s="24">
        <f t="shared" si="241"/>
        <v>0</v>
      </c>
      <c r="F7733" s="104"/>
      <c r="G7733" s="104"/>
      <c r="H7733" s="105"/>
      <c r="I7733" s="105"/>
      <c r="J7733" s="31"/>
      <c r="K7733" s="32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1712</v>
      </c>
      <c r="B7734" s="111" t="s">
        <v>797</v>
      </c>
      <c r="C7734" s="112" t="s">
        <v>798</v>
      </c>
      <c r="D7734" s="21">
        <f t="shared" si="240"/>
        <v>0</v>
      </c>
      <c r="E7734" s="24">
        <f t="shared" si="241"/>
        <v>0</v>
      </c>
      <c r="F7734" s="104"/>
      <c r="G7734" s="104"/>
      <c r="H7734" s="113"/>
      <c r="I7734" s="113"/>
      <c r="J7734" s="106"/>
      <c r="K7734" s="107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1712</v>
      </c>
      <c r="B7735" s="111" t="s">
        <v>799</v>
      </c>
      <c r="C7735" s="112" t="s">
        <v>800</v>
      </c>
      <c r="D7735" s="21">
        <f t="shared" si="240"/>
        <v>0</v>
      </c>
      <c r="E7735" s="24">
        <f t="shared" si="24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1712</v>
      </c>
      <c r="B7736" s="111" t="s">
        <v>801</v>
      </c>
      <c r="C7736" s="112" t="s">
        <v>802</v>
      </c>
      <c r="D7736" s="21">
        <f t="shared" si="240"/>
        <v>0</v>
      </c>
      <c r="E7736" s="24">
        <f t="shared" si="24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1712</v>
      </c>
      <c r="B7737" s="111" t="s">
        <v>803</v>
      </c>
      <c r="C7737" s="112" t="s">
        <v>804</v>
      </c>
      <c r="D7737" s="21">
        <f t="shared" si="240"/>
        <v>0</v>
      </c>
      <c r="E7737" s="24">
        <f t="shared" si="24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1712</v>
      </c>
      <c r="B7738" s="111" t="s">
        <v>805</v>
      </c>
      <c r="C7738" s="112" t="s">
        <v>806</v>
      </c>
      <c r="D7738" s="21">
        <f t="shared" si="240"/>
        <v>0</v>
      </c>
      <c r="E7738" s="24">
        <f t="shared" si="24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1712</v>
      </c>
      <c r="B7739" s="111" t="s">
        <v>807</v>
      </c>
      <c r="C7739" s="112" t="s">
        <v>808</v>
      </c>
      <c r="D7739" s="21">
        <f t="shared" si="240"/>
        <v>12215</v>
      </c>
      <c r="E7739" s="24">
        <f t="shared" si="241"/>
        <v>57600</v>
      </c>
      <c r="F7739" s="104"/>
      <c r="G7739" s="104"/>
      <c r="H7739" s="113">
        <v>0</v>
      </c>
      <c r="I7739" s="113">
        <v>57600</v>
      </c>
      <c r="J7739" s="31">
        <v>0</v>
      </c>
      <c r="K7739" s="32">
        <v>0</v>
      </c>
      <c r="L7739" s="113">
        <v>0</v>
      </c>
      <c r="M7739" s="113">
        <v>0</v>
      </c>
      <c r="N7739" s="31">
        <v>0</v>
      </c>
      <c r="O7739" s="32">
        <v>0</v>
      </c>
      <c r="P7739" s="113">
        <v>12215</v>
      </c>
      <c r="Q7739" s="113">
        <v>0</v>
      </c>
      <c r="R7739" s="31">
        <v>0</v>
      </c>
      <c r="S7739" s="32">
        <v>0</v>
      </c>
      <c r="T7739" s="113">
        <v>0</v>
      </c>
      <c r="U7739" s="113">
        <v>0</v>
      </c>
      <c r="V7739" s="31">
        <v>0</v>
      </c>
      <c r="W7739" s="32">
        <v>0</v>
      </c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1712</v>
      </c>
      <c r="B7740" s="111" t="s">
        <v>809</v>
      </c>
      <c r="C7740" s="112" t="s">
        <v>1676</v>
      </c>
      <c r="D7740" s="21">
        <f t="shared" si="240"/>
        <v>0</v>
      </c>
      <c r="E7740" s="24">
        <f t="shared" si="24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1712</v>
      </c>
      <c r="B7741" s="111" t="s">
        <v>810</v>
      </c>
      <c r="C7741" s="112" t="s">
        <v>811</v>
      </c>
      <c r="D7741" s="21">
        <f t="shared" si="240"/>
        <v>0</v>
      </c>
      <c r="E7741" s="24">
        <f t="shared" si="24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1712</v>
      </c>
      <c r="B7742" s="111" t="s">
        <v>812</v>
      </c>
      <c r="C7742" s="112" t="s">
        <v>813</v>
      </c>
      <c r="D7742" s="21">
        <f t="shared" si="240"/>
        <v>0</v>
      </c>
      <c r="E7742" s="24">
        <f t="shared" si="241"/>
        <v>309976.45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1712</v>
      </c>
      <c r="B7743" s="111" t="s">
        <v>814</v>
      </c>
      <c r="C7743" s="112" t="s">
        <v>815</v>
      </c>
      <c r="D7743" s="21">
        <f t="shared" si="240"/>
        <v>0</v>
      </c>
      <c r="E7743" s="24">
        <f t="shared" si="241"/>
        <v>1682237.66</v>
      </c>
      <c r="F7743" s="104">
        <v>0</v>
      </c>
      <c r="G7743" s="104">
        <v>239</v>
      </c>
      <c r="H7743" s="113">
        <v>0</v>
      </c>
      <c r="I7743" s="113">
        <v>139430.53</v>
      </c>
      <c r="J7743" s="31">
        <v>0</v>
      </c>
      <c r="K7743" s="32">
        <v>309976.45</v>
      </c>
      <c r="L7743" s="113">
        <v>0</v>
      </c>
      <c r="M7743" s="113">
        <v>46065</v>
      </c>
      <c r="N7743" s="31">
        <v>0</v>
      </c>
      <c r="O7743" s="32">
        <v>992240.13</v>
      </c>
      <c r="P7743" s="113">
        <v>0</v>
      </c>
      <c r="Q7743" s="113">
        <v>215642</v>
      </c>
      <c r="R7743" s="31">
        <v>0</v>
      </c>
      <c r="S7743" s="32">
        <v>52201</v>
      </c>
      <c r="T7743" s="113">
        <v>0</v>
      </c>
      <c r="U7743" s="113">
        <v>219282</v>
      </c>
      <c r="V7743" s="31">
        <v>0</v>
      </c>
      <c r="W7743" s="32">
        <v>17138</v>
      </c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1712</v>
      </c>
      <c r="B7744" s="111" t="s">
        <v>816</v>
      </c>
      <c r="C7744" s="112" t="s">
        <v>817</v>
      </c>
      <c r="D7744" s="21">
        <f t="shared" si="240"/>
        <v>0</v>
      </c>
      <c r="E7744" s="24">
        <f t="shared" si="24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1712</v>
      </c>
      <c r="B7745" s="111" t="s">
        <v>818</v>
      </c>
      <c r="C7745" s="112" t="s">
        <v>819</v>
      </c>
      <c r="D7745" s="21">
        <f t="shared" si="240"/>
        <v>0</v>
      </c>
      <c r="E7745" s="24">
        <f t="shared" si="24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1712</v>
      </c>
      <c r="B7746" s="111" t="s">
        <v>820</v>
      </c>
      <c r="C7746" s="112" t="s">
        <v>821</v>
      </c>
      <c r="D7746" s="21">
        <f t="shared" si="240"/>
        <v>0</v>
      </c>
      <c r="E7746" s="24">
        <f t="shared" si="241"/>
        <v>21232.600000000002</v>
      </c>
      <c r="F7746" s="104"/>
      <c r="G7746" s="104"/>
      <c r="H7746" s="105">
        <v>0</v>
      </c>
      <c r="I7746" s="105">
        <v>0.09</v>
      </c>
      <c r="J7746" s="31">
        <v>0</v>
      </c>
      <c r="K7746" s="32">
        <v>0</v>
      </c>
      <c r="L7746" s="105">
        <v>0</v>
      </c>
      <c r="M7746" s="105">
        <v>1020.24</v>
      </c>
      <c r="N7746" s="106">
        <v>0</v>
      </c>
      <c r="O7746" s="107">
        <v>0</v>
      </c>
      <c r="P7746" s="113">
        <v>0</v>
      </c>
      <c r="Q7746" s="113">
        <v>18529.91</v>
      </c>
      <c r="R7746" s="106">
        <v>0</v>
      </c>
      <c r="S7746" s="107">
        <v>0</v>
      </c>
      <c r="T7746" s="105">
        <v>0</v>
      </c>
      <c r="U7746" s="105">
        <v>0</v>
      </c>
      <c r="V7746" s="106">
        <v>0</v>
      </c>
      <c r="W7746" s="107">
        <v>1682.36</v>
      </c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1712</v>
      </c>
      <c r="B7747" s="111" t="s">
        <v>822</v>
      </c>
      <c r="C7747" s="112" t="s">
        <v>599</v>
      </c>
      <c r="D7747" s="21">
        <f t="shared" ref="D7747:D7810" si="242">F7747+H7747+J7748+L7747+N7747+P7747+R7747+T7747+V7747+X7747+Z7747+AB7747</f>
        <v>0</v>
      </c>
      <c r="E7747" s="24">
        <f t="shared" ref="E7747:E7810" si="243">G7747+I7747+K7748+M7747+O7747+Q7747+S7747+U7747+W7747+Y7747+AA7747+AC7747</f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1712</v>
      </c>
      <c r="B7748" s="111" t="s">
        <v>823</v>
      </c>
      <c r="C7748" s="112" t="s">
        <v>601</v>
      </c>
      <c r="D7748" s="21">
        <f t="shared" si="242"/>
        <v>0</v>
      </c>
      <c r="E7748" s="24">
        <f t="shared" si="243"/>
        <v>0</v>
      </c>
      <c r="F7748" s="104"/>
      <c r="G7748" s="104"/>
      <c r="H7748" s="113"/>
      <c r="I7748" s="113"/>
      <c r="J7748" s="106"/>
      <c r="K7748" s="107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1712</v>
      </c>
      <c r="B7749" s="111" t="s">
        <v>824</v>
      </c>
      <c r="C7749" s="112" t="s">
        <v>825</v>
      </c>
      <c r="D7749" s="21">
        <f t="shared" si="242"/>
        <v>0</v>
      </c>
      <c r="E7749" s="24">
        <f t="shared" si="243"/>
        <v>2236995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1712</v>
      </c>
      <c r="B7750" s="111" t="s">
        <v>826</v>
      </c>
      <c r="C7750" s="112" t="s">
        <v>827</v>
      </c>
      <c r="D7750" s="21">
        <f t="shared" si="242"/>
        <v>0</v>
      </c>
      <c r="E7750" s="24">
        <f t="shared" si="243"/>
        <v>18734939.329999998</v>
      </c>
      <c r="F7750" s="104"/>
      <c r="G7750" s="104"/>
      <c r="H7750" s="113">
        <v>0</v>
      </c>
      <c r="I7750" s="113">
        <v>4606130</v>
      </c>
      <c r="J7750" s="31">
        <v>0</v>
      </c>
      <c r="K7750" s="32">
        <v>2236995</v>
      </c>
      <c r="L7750" s="113">
        <v>0</v>
      </c>
      <c r="M7750" s="113">
        <v>2429889.33</v>
      </c>
      <c r="N7750" s="31">
        <v>0</v>
      </c>
      <c r="O7750" s="32">
        <v>2340715</v>
      </c>
      <c r="P7750" s="113">
        <v>0</v>
      </c>
      <c r="Q7750" s="113">
        <v>2306515</v>
      </c>
      <c r="R7750" s="31">
        <v>0</v>
      </c>
      <c r="S7750" s="32">
        <v>2306490</v>
      </c>
      <c r="T7750" s="113">
        <v>0</v>
      </c>
      <c r="U7750" s="113">
        <v>2285510</v>
      </c>
      <c r="V7750" s="31">
        <v>0</v>
      </c>
      <c r="W7750" s="32">
        <v>2459690</v>
      </c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1712</v>
      </c>
      <c r="B7751" s="111" t="s">
        <v>828</v>
      </c>
      <c r="C7751" s="112" t="s">
        <v>829</v>
      </c>
      <c r="D7751" s="21">
        <f t="shared" si="242"/>
        <v>0</v>
      </c>
      <c r="E7751" s="24">
        <f t="shared" si="243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1712</v>
      </c>
      <c r="B7752" s="111" t="s">
        <v>830</v>
      </c>
      <c r="C7752" s="112" t="s">
        <v>831</v>
      </c>
      <c r="D7752" s="21">
        <f t="shared" si="242"/>
        <v>0</v>
      </c>
      <c r="E7752" s="24">
        <f t="shared" si="243"/>
        <v>0</v>
      </c>
      <c r="F7752" s="104"/>
      <c r="G7752" s="104"/>
      <c r="H7752" s="105"/>
      <c r="I7752" s="105"/>
      <c r="J7752" s="31"/>
      <c r="K7752" s="32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1712</v>
      </c>
      <c r="B7753" s="111" t="s">
        <v>832</v>
      </c>
      <c r="C7753" s="112" t="s">
        <v>833</v>
      </c>
      <c r="D7753" s="21">
        <f t="shared" si="242"/>
        <v>0</v>
      </c>
      <c r="E7753" s="24">
        <f t="shared" si="243"/>
        <v>0</v>
      </c>
      <c r="F7753" s="104"/>
      <c r="G7753" s="104"/>
      <c r="H7753" s="113"/>
      <c r="I7753" s="113"/>
      <c r="J7753" s="106"/>
      <c r="K7753" s="107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1712</v>
      </c>
      <c r="B7754" s="111" t="s">
        <v>834</v>
      </c>
      <c r="C7754" s="112" t="s">
        <v>835</v>
      </c>
      <c r="D7754" s="21">
        <f t="shared" si="242"/>
        <v>0</v>
      </c>
      <c r="E7754" s="24">
        <f t="shared" si="243"/>
        <v>94592.9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1712</v>
      </c>
      <c r="B7755" s="111" t="s">
        <v>836</v>
      </c>
      <c r="C7755" s="112" t="s">
        <v>837</v>
      </c>
      <c r="D7755" s="21">
        <f t="shared" si="242"/>
        <v>0</v>
      </c>
      <c r="E7755" s="24">
        <f t="shared" si="243"/>
        <v>763338.22</v>
      </c>
      <c r="F7755" s="104"/>
      <c r="G7755" s="104"/>
      <c r="H7755" s="113">
        <v>0</v>
      </c>
      <c r="I7755" s="113">
        <v>189185.8</v>
      </c>
      <c r="J7755" s="31">
        <v>0</v>
      </c>
      <c r="K7755" s="32">
        <v>94592.9</v>
      </c>
      <c r="L7755" s="113">
        <v>0</v>
      </c>
      <c r="M7755" s="113">
        <v>97630.62</v>
      </c>
      <c r="N7755" s="31">
        <v>0</v>
      </c>
      <c r="O7755" s="32">
        <v>95575.4</v>
      </c>
      <c r="P7755" s="113">
        <v>0</v>
      </c>
      <c r="Q7755" s="113">
        <v>93865.4</v>
      </c>
      <c r="R7755" s="31">
        <v>0</v>
      </c>
      <c r="S7755" s="32">
        <v>93865.4</v>
      </c>
      <c r="T7755" s="113">
        <v>0</v>
      </c>
      <c r="U7755" s="113">
        <v>92816.4</v>
      </c>
      <c r="V7755" s="31">
        <v>0</v>
      </c>
      <c r="W7755" s="32">
        <v>100399.2</v>
      </c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1712</v>
      </c>
      <c r="B7756" s="111" t="s">
        <v>838</v>
      </c>
      <c r="C7756" s="112" t="s">
        <v>839</v>
      </c>
      <c r="D7756" s="21">
        <f t="shared" si="242"/>
        <v>0</v>
      </c>
      <c r="E7756" s="24">
        <f t="shared" si="243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1712</v>
      </c>
      <c r="B7757" s="111" t="s">
        <v>1608</v>
      </c>
      <c r="C7757" s="112" t="s">
        <v>1609</v>
      </c>
      <c r="D7757" s="21">
        <f t="shared" si="242"/>
        <v>0</v>
      </c>
      <c r="E7757" s="24">
        <f t="shared" si="243"/>
        <v>0</v>
      </c>
      <c r="F7757" s="104"/>
      <c r="G7757" s="104"/>
      <c r="H7757" s="105"/>
      <c r="I7757" s="105"/>
      <c r="J7757" s="31"/>
      <c r="K7757" s="32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1712</v>
      </c>
      <c r="B7758" s="111" t="s">
        <v>840</v>
      </c>
      <c r="C7758" s="112" t="s">
        <v>841</v>
      </c>
      <c r="D7758" s="21">
        <f t="shared" si="242"/>
        <v>0</v>
      </c>
      <c r="E7758" s="24">
        <f t="shared" si="243"/>
        <v>0</v>
      </c>
      <c r="F7758" s="104"/>
      <c r="G7758" s="104"/>
      <c r="H7758" s="113"/>
      <c r="I7758" s="113"/>
      <c r="J7758" s="106"/>
      <c r="K7758" s="107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1712</v>
      </c>
      <c r="B7759" s="111" t="s">
        <v>842</v>
      </c>
      <c r="C7759" s="112" t="s">
        <v>843</v>
      </c>
      <c r="D7759" s="21">
        <f t="shared" si="242"/>
        <v>0</v>
      </c>
      <c r="E7759" s="24">
        <f t="shared" si="243"/>
        <v>0</v>
      </c>
      <c r="F7759" s="104"/>
      <c r="G7759" s="104"/>
      <c r="H7759" s="105"/>
      <c r="I7759" s="105"/>
      <c r="J7759" s="31"/>
      <c r="K7759" s="32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1712</v>
      </c>
      <c r="B7760" s="111" t="s">
        <v>844</v>
      </c>
      <c r="C7760" s="112" t="s">
        <v>845</v>
      </c>
      <c r="D7760" s="21">
        <f t="shared" si="242"/>
        <v>0</v>
      </c>
      <c r="E7760" s="24">
        <f t="shared" si="243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1712</v>
      </c>
      <c r="B7761" s="111" t="s">
        <v>846</v>
      </c>
      <c r="C7761" s="112" t="s">
        <v>847</v>
      </c>
      <c r="D7761" s="21">
        <f t="shared" si="242"/>
        <v>0</v>
      </c>
      <c r="E7761" s="24">
        <f t="shared" si="243"/>
        <v>0</v>
      </c>
      <c r="F7761" s="104"/>
      <c r="G7761" s="104"/>
      <c r="H7761" s="113"/>
      <c r="I7761" s="113"/>
      <c r="J7761" s="106"/>
      <c r="K7761" s="107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1712</v>
      </c>
      <c r="B7762" s="111" t="s">
        <v>848</v>
      </c>
      <c r="C7762" s="112" t="s">
        <v>849</v>
      </c>
      <c r="D7762" s="21">
        <f t="shared" si="242"/>
        <v>0</v>
      </c>
      <c r="E7762" s="24">
        <f t="shared" si="243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1712</v>
      </c>
      <c r="B7763" s="111" t="s">
        <v>850</v>
      </c>
      <c r="C7763" s="112" t="s">
        <v>851</v>
      </c>
      <c r="D7763" s="21">
        <f t="shared" si="242"/>
        <v>0</v>
      </c>
      <c r="E7763" s="24">
        <f t="shared" si="243"/>
        <v>100</v>
      </c>
      <c r="F7763" s="104"/>
      <c r="G7763" s="104"/>
      <c r="H7763" s="105"/>
      <c r="I7763" s="105"/>
      <c r="J7763" s="31"/>
      <c r="K7763" s="32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1712</v>
      </c>
      <c r="B7764" s="111" t="s">
        <v>852</v>
      </c>
      <c r="C7764" s="112" t="s">
        <v>853</v>
      </c>
      <c r="D7764" s="21">
        <f t="shared" si="242"/>
        <v>0</v>
      </c>
      <c r="E7764" s="24">
        <f t="shared" si="243"/>
        <v>2122</v>
      </c>
      <c r="F7764" s="104"/>
      <c r="G7764" s="104"/>
      <c r="H7764" s="113"/>
      <c r="I7764" s="113"/>
      <c r="J7764" s="106">
        <v>0</v>
      </c>
      <c r="K7764" s="107">
        <v>100</v>
      </c>
      <c r="L7764" s="113">
        <v>0</v>
      </c>
      <c r="M7764" s="113">
        <v>2122</v>
      </c>
      <c r="N7764" s="31">
        <v>0</v>
      </c>
      <c r="O7764" s="32">
        <v>0</v>
      </c>
      <c r="P7764" s="105">
        <v>0</v>
      </c>
      <c r="Q7764" s="105">
        <v>0</v>
      </c>
      <c r="R7764" s="31">
        <v>0</v>
      </c>
      <c r="S7764" s="32">
        <v>0</v>
      </c>
      <c r="T7764" s="113">
        <v>0</v>
      </c>
      <c r="U7764" s="113">
        <v>0</v>
      </c>
      <c r="V7764" s="31">
        <v>0</v>
      </c>
      <c r="W7764" s="32">
        <v>0</v>
      </c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1712</v>
      </c>
      <c r="B7765" s="111" t="s">
        <v>854</v>
      </c>
      <c r="C7765" s="112" t="s">
        <v>855</v>
      </c>
      <c r="D7765" s="21">
        <f t="shared" si="242"/>
        <v>0</v>
      </c>
      <c r="E7765" s="24">
        <f t="shared" si="243"/>
        <v>108000</v>
      </c>
      <c r="F7765" s="104"/>
      <c r="G7765" s="104"/>
      <c r="H7765" s="113"/>
      <c r="I7765" s="113"/>
      <c r="J7765" s="31"/>
      <c r="K7765" s="32"/>
      <c r="L7765" s="113">
        <v>0</v>
      </c>
      <c r="M7765" s="113">
        <v>108000</v>
      </c>
      <c r="N7765" s="31">
        <v>0</v>
      </c>
      <c r="O7765" s="32">
        <v>0</v>
      </c>
      <c r="P7765" s="113">
        <v>0</v>
      </c>
      <c r="Q7765" s="113">
        <v>0</v>
      </c>
      <c r="R7765" s="31">
        <v>0</v>
      </c>
      <c r="S7765" s="32">
        <v>0</v>
      </c>
      <c r="T7765" s="113">
        <v>0</v>
      </c>
      <c r="U7765" s="113">
        <v>0</v>
      </c>
      <c r="V7765" s="31">
        <v>0</v>
      </c>
      <c r="W7765" s="32">
        <v>0</v>
      </c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1712</v>
      </c>
      <c r="B7766" s="111" t="s">
        <v>856</v>
      </c>
      <c r="C7766" s="112" t="s">
        <v>857</v>
      </c>
      <c r="D7766" s="21">
        <f t="shared" si="242"/>
        <v>0</v>
      </c>
      <c r="E7766" s="24">
        <f t="shared" si="243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1712</v>
      </c>
      <c r="B7767" s="111" t="s">
        <v>858</v>
      </c>
      <c r="C7767" s="112" t="s">
        <v>859</v>
      </c>
      <c r="D7767" s="21">
        <f t="shared" si="242"/>
        <v>0</v>
      </c>
      <c r="E7767" s="24">
        <f t="shared" si="243"/>
        <v>3850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1712</v>
      </c>
      <c r="B7768" s="111" t="s">
        <v>860</v>
      </c>
      <c r="C7768" s="112" t="s">
        <v>861</v>
      </c>
      <c r="D7768" s="21">
        <f t="shared" si="242"/>
        <v>0</v>
      </c>
      <c r="E7768" s="24">
        <f t="shared" si="243"/>
        <v>67250</v>
      </c>
      <c r="F7768" s="104">
        <v>0</v>
      </c>
      <c r="G7768" s="104">
        <v>5850</v>
      </c>
      <c r="H7768" s="113">
        <v>0</v>
      </c>
      <c r="I7768" s="113">
        <v>8850</v>
      </c>
      <c r="J7768" s="31">
        <v>0</v>
      </c>
      <c r="K7768" s="32">
        <v>3850</v>
      </c>
      <c r="L7768" s="113">
        <v>0</v>
      </c>
      <c r="M7768" s="113">
        <v>3600</v>
      </c>
      <c r="N7768" s="31">
        <v>0</v>
      </c>
      <c r="O7768" s="32">
        <v>6800</v>
      </c>
      <c r="P7768" s="113">
        <v>0</v>
      </c>
      <c r="Q7768" s="113">
        <v>24300</v>
      </c>
      <c r="R7768" s="31">
        <v>0</v>
      </c>
      <c r="S7768" s="32">
        <v>4500</v>
      </c>
      <c r="T7768" s="113">
        <v>0</v>
      </c>
      <c r="U7768" s="113">
        <v>4950</v>
      </c>
      <c r="V7768" s="31">
        <v>0</v>
      </c>
      <c r="W7768" s="32">
        <v>8400</v>
      </c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1712</v>
      </c>
      <c r="B7769" s="111" t="s">
        <v>862</v>
      </c>
      <c r="C7769" s="112" t="s">
        <v>863</v>
      </c>
      <c r="D7769" s="21">
        <f t="shared" si="242"/>
        <v>0</v>
      </c>
      <c r="E7769" s="24">
        <f t="shared" si="243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1712</v>
      </c>
      <c r="B7770" s="111" t="s">
        <v>864</v>
      </c>
      <c r="C7770" s="112" t="s">
        <v>865</v>
      </c>
      <c r="D7770" s="21">
        <f t="shared" si="242"/>
        <v>0</v>
      </c>
      <c r="E7770" s="24">
        <f t="shared" si="243"/>
        <v>96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1712</v>
      </c>
      <c r="B7771" s="111" t="s">
        <v>866</v>
      </c>
      <c r="C7771" s="112" t="s">
        <v>867</v>
      </c>
      <c r="D7771" s="21">
        <f t="shared" si="242"/>
        <v>0</v>
      </c>
      <c r="E7771" s="24">
        <f t="shared" si="243"/>
        <v>5700</v>
      </c>
      <c r="F7771" s="104">
        <v>0</v>
      </c>
      <c r="G7771" s="104">
        <v>144</v>
      </c>
      <c r="H7771" s="105">
        <v>0</v>
      </c>
      <c r="I7771" s="105">
        <v>96</v>
      </c>
      <c r="J7771" s="31">
        <v>0</v>
      </c>
      <c r="K7771" s="32">
        <v>96</v>
      </c>
      <c r="L7771" s="105">
        <v>0</v>
      </c>
      <c r="M7771" s="105">
        <v>0</v>
      </c>
      <c r="N7771" s="106">
        <v>0</v>
      </c>
      <c r="O7771" s="107">
        <v>0</v>
      </c>
      <c r="P7771" s="113">
        <v>0</v>
      </c>
      <c r="Q7771" s="113">
        <v>800</v>
      </c>
      <c r="R7771" s="106">
        <v>0</v>
      </c>
      <c r="S7771" s="107">
        <v>1100</v>
      </c>
      <c r="T7771" s="105">
        <v>0</v>
      </c>
      <c r="U7771" s="105">
        <v>3300</v>
      </c>
      <c r="V7771" s="106">
        <v>0</v>
      </c>
      <c r="W7771" s="107">
        <v>260</v>
      </c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1712</v>
      </c>
      <c r="B7772" s="111" t="s">
        <v>868</v>
      </c>
      <c r="C7772" s="112" t="s">
        <v>869</v>
      </c>
      <c r="D7772" s="21">
        <f t="shared" si="242"/>
        <v>0</v>
      </c>
      <c r="E7772" s="24">
        <f t="shared" si="243"/>
        <v>0</v>
      </c>
      <c r="F7772" s="104"/>
      <c r="G7772" s="104"/>
      <c r="H7772" s="113"/>
      <c r="I7772" s="113"/>
      <c r="J7772" s="106"/>
      <c r="K7772" s="107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1712</v>
      </c>
      <c r="B7773" s="111" t="s">
        <v>870</v>
      </c>
      <c r="C7773" s="112" t="s">
        <v>1677</v>
      </c>
      <c r="D7773" s="21">
        <f t="shared" si="242"/>
        <v>0</v>
      </c>
      <c r="E7773" s="24">
        <f t="shared" si="243"/>
        <v>0</v>
      </c>
      <c r="F7773" s="104"/>
      <c r="G7773" s="104"/>
      <c r="H7773" s="105"/>
      <c r="I7773" s="105"/>
      <c r="J7773" s="31"/>
      <c r="K7773" s="32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1712</v>
      </c>
      <c r="B7774" s="111" t="s">
        <v>871</v>
      </c>
      <c r="C7774" s="112" t="s">
        <v>872</v>
      </c>
      <c r="D7774" s="21">
        <f t="shared" si="242"/>
        <v>0</v>
      </c>
      <c r="E7774" s="24">
        <f t="shared" si="243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1712</v>
      </c>
      <c r="B7775" s="111" t="s">
        <v>873</v>
      </c>
      <c r="C7775" s="112" t="s">
        <v>1678</v>
      </c>
      <c r="D7775" s="21">
        <f t="shared" si="242"/>
        <v>0</v>
      </c>
      <c r="E7775" s="24">
        <f t="shared" si="243"/>
        <v>2241962.62</v>
      </c>
      <c r="F7775" s="104"/>
      <c r="G7775" s="104"/>
      <c r="H7775" s="113"/>
      <c r="I7775" s="113"/>
      <c r="J7775" s="106"/>
      <c r="K7775" s="107"/>
      <c r="L7775" s="113"/>
      <c r="M7775" s="113"/>
      <c r="N7775" s="31"/>
      <c r="O7775" s="32"/>
      <c r="P7775" s="105"/>
      <c r="Q7775" s="105"/>
      <c r="R7775" s="31"/>
      <c r="S7775" s="32"/>
      <c r="T7775" s="113">
        <v>0</v>
      </c>
      <c r="U7775" s="113">
        <v>1991962.62</v>
      </c>
      <c r="V7775" s="31">
        <v>0</v>
      </c>
      <c r="W7775" s="32">
        <v>250000</v>
      </c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1712</v>
      </c>
      <c r="B7776" s="111" t="s">
        <v>874</v>
      </c>
      <c r="C7776" s="112" t="s">
        <v>875</v>
      </c>
      <c r="D7776" s="21">
        <f t="shared" si="242"/>
        <v>0</v>
      </c>
      <c r="E7776" s="24">
        <f t="shared" si="243"/>
        <v>48400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32300</v>
      </c>
      <c r="P7776" s="113">
        <v>0</v>
      </c>
      <c r="Q7776" s="113">
        <v>0</v>
      </c>
      <c r="R7776" s="31">
        <v>0</v>
      </c>
      <c r="S7776" s="32">
        <v>2100</v>
      </c>
      <c r="T7776" s="113">
        <v>0</v>
      </c>
      <c r="U7776" s="113">
        <v>12000</v>
      </c>
      <c r="V7776" s="31">
        <v>0</v>
      </c>
      <c r="W7776" s="32">
        <v>2000</v>
      </c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1712</v>
      </c>
      <c r="B7777" s="111" t="s">
        <v>876</v>
      </c>
      <c r="C7777" s="112" t="s">
        <v>1679</v>
      </c>
      <c r="D7777" s="21">
        <f t="shared" si="242"/>
        <v>0</v>
      </c>
      <c r="E7777" s="24">
        <f t="shared" si="243"/>
        <v>96274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1712</v>
      </c>
      <c r="B7778" s="111" t="s">
        <v>877</v>
      </c>
      <c r="C7778" s="112" t="s">
        <v>878</v>
      </c>
      <c r="D7778" s="21">
        <f t="shared" si="242"/>
        <v>0</v>
      </c>
      <c r="E7778" s="24">
        <f t="shared" si="243"/>
        <v>1762005</v>
      </c>
      <c r="F7778" s="104">
        <v>0</v>
      </c>
      <c r="G7778" s="104">
        <v>96531</v>
      </c>
      <c r="H7778" s="105">
        <v>0</v>
      </c>
      <c r="I7778" s="105">
        <v>137074</v>
      </c>
      <c r="J7778" s="31">
        <v>0</v>
      </c>
      <c r="K7778" s="32">
        <v>96274</v>
      </c>
      <c r="L7778" s="105">
        <v>0</v>
      </c>
      <c r="M7778" s="105">
        <v>791200</v>
      </c>
      <c r="N7778" s="106">
        <v>0</v>
      </c>
      <c r="O7778" s="107">
        <v>337000</v>
      </c>
      <c r="P7778" s="113">
        <v>0</v>
      </c>
      <c r="Q7778" s="113">
        <v>98500</v>
      </c>
      <c r="R7778" s="106">
        <v>0</v>
      </c>
      <c r="S7778" s="107">
        <v>101200</v>
      </c>
      <c r="T7778" s="105">
        <v>0</v>
      </c>
      <c r="U7778" s="105">
        <v>3000</v>
      </c>
      <c r="V7778" s="106">
        <v>0</v>
      </c>
      <c r="W7778" s="107">
        <v>197500</v>
      </c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1712</v>
      </c>
      <c r="B7779" s="111" t="s">
        <v>879</v>
      </c>
      <c r="C7779" s="112" t="s">
        <v>1680</v>
      </c>
      <c r="D7779" s="21">
        <f t="shared" si="242"/>
        <v>0</v>
      </c>
      <c r="E7779" s="24">
        <f t="shared" si="243"/>
        <v>0</v>
      </c>
      <c r="F7779" s="104"/>
      <c r="G7779" s="104"/>
      <c r="H7779" s="113"/>
      <c r="I7779" s="113"/>
      <c r="J7779" s="106"/>
      <c r="K7779" s="107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1712</v>
      </c>
      <c r="B7780" s="111" t="s">
        <v>880</v>
      </c>
      <c r="C7780" s="112" t="s">
        <v>1681</v>
      </c>
      <c r="D7780" s="21">
        <f t="shared" si="242"/>
        <v>0</v>
      </c>
      <c r="E7780" s="24">
        <f t="shared" si="243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1712</v>
      </c>
      <c r="B7781" s="111" t="s">
        <v>881</v>
      </c>
      <c r="C7781" s="112" t="s">
        <v>1682</v>
      </c>
      <c r="D7781" s="21">
        <f t="shared" si="242"/>
        <v>0</v>
      </c>
      <c r="E7781" s="24">
        <f t="shared" si="243"/>
        <v>687815.5</v>
      </c>
      <c r="F7781" s="104">
        <v>0</v>
      </c>
      <c r="G7781" s="104">
        <v>58321</v>
      </c>
      <c r="H7781" s="113">
        <v>0</v>
      </c>
      <c r="I7781" s="113">
        <v>411196.5</v>
      </c>
      <c r="J7781" s="31">
        <v>0</v>
      </c>
      <c r="K7781" s="32">
        <v>0</v>
      </c>
      <c r="L7781" s="113">
        <v>0</v>
      </c>
      <c r="M7781" s="113">
        <v>0</v>
      </c>
      <c r="N7781" s="31">
        <v>0</v>
      </c>
      <c r="O7781" s="32">
        <v>0</v>
      </c>
      <c r="P7781" s="113">
        <v>0</v>
      </c>
      <c r="Q7781" s="113">
        <v>18116</v>
      </c>
      <c r="R7781" s="31">
        <v>0</v>
      </c>
      <c r="S7781" s="32">
        <v>0</v>
      </c>
      <c r="T7781" s="113">
        <v>0</v>
      </c>
      <c r="U7781" s="113">
        <v>0</v>
      </c>
      <c r="V7781" s="31">
        <v>0</v>
      </c>
      <c r="W7781" s="32">
        <v>190342</v>
      </c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1712</v>
      </c>
      <c r="B7782" s="111" t="s">
        <v>882</v>
      </c>
      <c r="C7782" s="112" t="s">
        <v>883</v>
      </c>
      <c r="D7782" s="21">
        <f t="shared" si="242"/>
        <v>1841070</v>
      </c>
      <c r="E7782" s="24">
        <f t="shared" si="243"/>
        <v>83050</v>
      </c>
      <c r="F7782" s="104">
        <v>0</v>
      </c>
      <c r="G7782" s="104">
        <v>11040</v>
      </c>
      <c r="H7782" s="113">
        <v>0</v>
      </c>
      <c r="I7782" s="113">
        <v>10740</v>
      </c>
      <c r="J7782" s="31">
        <v>0</v>
      </c>
      <c r="K7782" s="32">
        <v>9840</v>
      </c>
      <c r="L7782" s="113">
        <v>0</v>
      </c>
      <c r="M7782" s="113">
        <v>11070</v>
      </c>
      <c r="N7782" s="31">
        <v>0</v>
      </c>
      <c r="O7782" s="32">
        <v>10830</v>
      </c>
      <c r="P7782" s="113">
        <v>0</v>
      </c>
      <c r="Q7782" s="113">
        <v>13630</v>
      </c>
      <c r="R7782" s="31">
        <v>0</v>
      </c>
      <c r="S7782" s="32">
        <v>9840</v>
      </c>
      <c r="T7782" s="113">
        <v>0</v>
      </c>
      <c r="U7782" s="113">
        <v>6330</v>
      </c>
      <c r="V7782" s="31">
        <v>0</v>
      </c>
      <c r="W7782" s="32">
        <v>9570</v>
      </c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1712</v>
      </c>
      <c r="B7783" s="111" t="s">
        <v>884</v>
      </c>
      <c r="C7783" s="112" t="s">
        <v>885</v>
      </c>
      <c r="D7783" s="21">
        <f t="shared" si="242"/>
        <v>14784520</v>
      </c>
      <c r="E7783" s="24">
        <f t="shared" si="243"/>
        <v>0</v>
      </c>
      <c r="F7783" s="104"/>
      <c r="G7783" s="104"/>
      <c r="H7783" s="113">
        <v>3650340</v>
      </c>
      <c r="I7783" s="113">
        <v>0</v>
      </c>
      <c r="J7783" s="31">
        <v>1841070</v>
      </c>
      <c r="K7783" s="32">
        <v>0</v>
      </c>
      <c r="L7783" s="113">
        <v>1880450</v>
      </c>
      <c r="M7783" s="113">
        <v>0</v>
      </c>
      <c r="N7783" s="31">
        <v>1827550</v>
      </c>
      <c r="O7783" s="32">
        <v>0</v>
      </c>
      <c r="P7783" s="113">
        <v>1793350</v>
      </c>
      <c r="Q7783" s="113">
        <v>0</v>
      </c>
      <c r="R7783" s="31">
        <v>1809250</v>
      </c>
      <c r="S7783" s="32">
        <v>0</v>
      </c>
      <c r="T7783" s="113">
        <v>1788270</v>
      </c>
      <c r="U7783" s="113">
        <v>0</v>
      </c>
      <c r="V7783" s="31">
        <v>1915090</v>
      </c>
      <c r="W7783" s="32">
        <v>0</v>
      </c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1712</v>
      </c>
      <c r="B7784" s="111" t="s">
        <v>886</v>
      </c>
      <c r="C7784" s="112" t="s">
        <v>887</v>
      </c>
      <c r="D7784" s="21">
        <f t="shared" si="242"/>
        <v>1166434.33</v>
      </c>
      <c r="E7784" s="24">
        <f t="shared" si="243"/>
        <v>0</v>
      </c>
      <c r="F7784" s="104"/>
      <c r="G7784" s="104"/>
      <c r="H7784" s="113">
        <v>272240</v>
      </c>
      <c r="I7784" s="113">
        <v>0</v>
      </c>
      <c r="J7784" s="31">
        <v>120220</v>
      </c>
      <c r="K7784" s="32">
        <v>0</v>
      </c>
      <c r="L7784" s="113">
        <v>141594.32999999999</v>
      </c>
      <c r="M7784" s="113">
        <v>0</v>
      </c>
      <c r="N7784" s="31">
        <v>153390</v>
      </c>
      <c r="O7784" s="32">
        <v>0</v>
      </c>
      <c r="P7784" s="113">
        <v>153390</v>
      </c>
      <c r="Q7784" s="113">
        <v>0</v>
      </c>
      <c r="R7784" s="31">
        <v>137490</v>
      </c>
      <c r="S7784" s="32">
        <v>0</v>
      </c>
      <c r="T7784" s="113">
        <v>137490</v>
      </c>
      <c r="U7784" s="113">
        <v>0</v>
      </c>
      <c r="V7784" s="31">
        <v>170840</v>
      </c>
      <c r="W7784" s="32">
        <v>0</v>
      </c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1712</v>
      </c>
      <c r="B7785" s="111" t="s">
        <v>888</v>
      </c>
      <c r="C7785" s="112" t="s">
        <v>1683</v>
      </c>
      <c r="D7785" s="21">
        <f t="shared" si="242"/>
        <v>56000</v>
      </c>
      <c r="E7785" s="24">
        <f t="shared" si="24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1712</v>
      </c>
      <c r="B7786" s="111" t="s">
        <v>889</v>
      </c>
      <c r="C7786" s="112" t="s">
        <v>890</v>
      </c>
      <c r="D7786" s="21">
        <f t="shared" si="242"/>
        <v>448000</v>
      </c>
      <c r="E7786" s="24">
        <f t="shared" si="243"/>
        <v>0</v>
      </c>
      <c r="F7786" s="104"/>
      <c r="G7786" s="104"/>
      <c r="H7786" s="113">
        <v>112000</v>
      </c>
      <c r="I7786" s="113">
        <v>0</v>
      </c>
      <c r="J7786" s="31">
        <v>56000</v>
      </c>
      <c r="K7786" s="32">
        <v>0</v>
      </c>
      <c r="L7786" s="113">
        <v>56000</v>
      </c>
      <c r="M7786" s="113">
        <v>0</v>
      </c>
      <c r="N7786" s="31">
        <v>56000</v>
      </c>
      <c r="O7786" s="32">
        <v>0</v>
      </c>
      <c r="P7786" s="113">
        <v>56000</v>
      </c>
      <c r="Q7786" s="113">
        <v>0</v>
      </c>
      <c r="R7786" s="31">
        <v>56000</v>
      </c>
      <c r="S7786" s="32">
        <v>0</v>
      </c>
      <c r="T7786" s="113">
        <v>56000</v>
      </c>
      <c r="U7786" s="113">
        <v>0</v>
      </c>
      <c r="V7786" s="31">
        <v>56000</v>
      </c>
      <c r="W7786" s="32">
        <v>0</v>
      </c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1712</v>
      </c>
      <c r="B7787" s="111" t="s">
        <v>891</v>
      </c>
      <c r="C7787" s="112" t="s">
        <v>892</v>
      </c>
      <c r="D7787" s="21">
        <f t="shared" si="242"/>
        <v>32720</v>
      </c>
      <c r="E7787" s="24">
        <f t="shared" si="24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1712</v>
      </c>
      <c r="B7788" s="111" t="s">
        <v>893</v>
      </c>
      <c r="C7788" s="112" t="s">
        <v>894</v>
      </c>
      <c r="D7788" s="21">
        <f t="shared" si="242"/>
        <v>346304</v>
      </c>
      <c r="E7788" s="24">
        <f t="shared" si="24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>
        <v>32720</v>
      </c>
      <c r="K7788" s="32">
        <v>0</v>
      </c>
      <c r="L7788" s="113">
        <v>52480</v>
      </c>
      <c r="M7788" s="113">
        <v>0</v>
      </c>
      <c r="N7788" s="31">
        <v>41420</v>
      </c>
      <c r="O7788" s="32">
        <v>0</v>
      </c>
      <c r="P7788" s="113">
        <v>42500</v>
      </c>
      <c r="Q7788" s="113">
        <v>0</v>
      </c>
      <c r="R7788" s="31">
        <v>39680</v>
      </c>
      <c r="S7788" s="32">
        <v>0</v>
      </c>
      <c r="T7788" s="113">
        <v>54364</v>
      </c>
      <c r="U7788" s="113">
        <v>0</v>
      </c>
      <c r="V7788" s="31">
        <v>38120</v>
      </c>
      <c r="W7788" s="32">
        <v>0</v>
      </c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1712</v>
      </c>
      <c r="B7789" s="111" t="s">
        <v>895</v>
      </c>
      <c r="C7789" s="112" t="s">
        <v>896</v>
      </c>
      <c r="D7789" s="21">
        <f t="shared" si="242"/>
        <v>0</v>
      </c>
      <c r="E7789" s="24">
        <f t="shared" si="243"/>
        <v>0</v>
      </c>
      <c r="F7789" s="104"/>
      <c r="G7789" s="104"/>
      <c r="H7789" s="105"/>
      <c r="I7789" s="105"/>
      <c r="J7789" s="31"/>
      <c r="K7789" s="32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1712</v>
      </c>
      <c r="B7790" s="111" t="s">
        <v>897</v>
      </c>
      <c r="C7790" s="112" t="s">
        <v>898</v>
      </c>
      <c r="D7790" s="21">
        <f t="shared" si="242"/>
        <v>0</v>
      </c>
      <c r="E7790" s="24">
        <f t="shared" si="24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1712</v>
      </c>
      <c r="B7791" s="111" t="s">
        <v>899</v>
      </c>
      <c r="C7791" s="112" t="s">
        <v>900</v>
      </c>
      <c r="D7791" s="21">
        <f t="shared" si="242"/>
        <v>0</v>
      </c>
      <c r="E7791" s="24">
        <f t="shared" si="24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1712</v>
      </c>
      <c r="B7792" s="111" t="s">
        <v>901</v>
      </c>
      <c r="C7792" s="112" t="s">
        <v>902</v>
      </c>
      <c r="D7792" s="21">
        <f t="shared" si="242"/>
        <v>219680</v>
      </c>
      <c r="E7792" s="24">
        <f t="shared" si="243"/>
        <v>0</v>
      </c>
      <c r="F7792" s="104"/>
      <c r="G7792" s="104"/>
      <c r="H7792" s="113"/>
      <c r="I7792" s="113"/>
      <c r="J7792" s="106"/>
      <c r="K7792" s="107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1712</v>
      </c>
      <c r="B7793" s="111" t="s">
        <v>903</v>
      </c>
      <c r="C7793" s="112" t="s">
        <v>904</v>
      </c>
      <c r="D7793" s="21">
        <f t="shared" si="242"/>
        <v>1771450</v>
      </c>
      <c r="E7793" s="24">
        <f t="shared" si="243"/>
        <v>0</v>
      </c>
      <c r="F7793" s="104"/>
      <c r="G7793" s="104"/>
      <c r="H7793" s="113">
        <v>439360</v>
      </c>
      <c r="I7793" s="113">
        <v>0</v>
      </c>
      <c r="J7793" s="31">
        <v>219680</v>
      </c>
      <c r="K7793" s="32">
        <v>0</v>
      </c>
      <c r="L7793" s="113">
        <v>219680</v>
      </c>
      <c r="M7793" s="113">
        <v>0</v>
      </c>
      <c r="N7793" s="31">
        <v>219680</v>
      </c>
      <c r="O7793" s="32">
        <v>0</v>
      </c>
      <c r="P7793" s="113">
        <v>219680</v>
      </c>
      <c r="Q7793" s="113">
        <v>0</v>
      </c>
      <c r="R7793" s="31">
        <v>219680</v>
      </c>
      <c r="S7793" s="32">
        <v>0</v>
      </c>
      <c r="T7793" s="113">
        <v>219680</v>
      </c>
      <c r="U7793" s="113">
        <v>0</v>
      </c>
      <c r="V7793" s="31">
        <v>233690</v>
      </c>
      <c r="W7793" s="32">
        <v>0</v>
      </c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1712</v>
      </c>
      <c r="B7794" s="111" t="s">
        <v>905</v>
      </c>
      <c r="C7794" s="112" t="s">
        <v>906</v>
      </c>
      <c r="D7794" s="21">
        <f t="shared" si="242"/>
        <v>89355</v>
      </c>
      <c r="E7794" s="24">
        <f t="shared" si="24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1712</v>
      </c>
      <c r="B7795" s="111" t="s">
        <v>907</v>
      </c>
      <c r="C7795" s="112" t="s">
        <v>908</v>
      </c>
      <c r="D7795" s="21">
        <f t="shared" si="242"/>
        <v>754130</v>
      </c>
      <c r="E7795" s="24">
        <f t="shared" si="24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>
        <v>89355</v>
      </c>
      <c r="K7795" s="32">
        <v>0</v>
      </c>
      <c r="L7795" s="113">
        <v>88705</v>
      </c>
      <c r="M7795" s="113">
        <v>0</v>
      </c>
      <c r="N7795" s="31">
        <v>81333</v>
      </c>
      <c r="O7795" s="32">
        <v>0</v>
      </c>
      <c r="P7795" s="113">
        <v>76007</v>
      </c>
      <c r="Q7795" s="113">
        <v>0</v>
      </c>
      <c r="R7795" s="31">
        <v>55058</v>
      </c>
      <c r="S7795" s="32">
        <v>0</v>
      </c>
      <c r="T7795" s="113">
        <v>68812</v>
      </c>
      <c r="U7795" s="113">
        <v>0</v>
      </c>
      <c r="V7795" s="31">
        <v>75119</v>
      </c>
      <c r="W7795" s="32">
        <v>0</v>
      </c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1712</v>
      </c>
      <c r="B7796" s="111" t="s">
        <v>909</v>
      </c>
      <c r="C7796" s="112" t="s">
        <v>910</v>
      </c>
      <c r="D7796" s="21">
        <f t="shared" si="242"/>
        <v>788810</v>
      </c>
      <c r="E7796" s="24">
        <f t="shared" si="243"/>
        <v>0</v>
      </c>
      <c r="F7796" s="104">
        <v>80371</v>
      </c>
      <c r="G7796" s="104">
        <v>0</v>
      </c>
      <c r="H7796" s="113">
        <v>87528</v>
      </c>
      <c r="I7796" s="113">
        <v>0</v>
      </c>
      <c r="J7796" s="31">
        <v>74001</v>
      </c>
      <c r="K7796" s="32">
        <v>0</v>
      </c>
      <c r="L7796" s="113">
        <v>81577</v>
      </c>
      <c r="M7796" s="113">
        <v>0</v>
      </c>
      <c r="N7796" s="31">
        <v>61531</v>
      </c>
      <c r="O7796" s="32">
        <v>0</v>
      </c>
      <c r="P7796" s="113">
        <v>58508</v>
      </c>
      <c r="Q7796" s="113">
        <v>0</v>
      </c>
      <c r="R7796" s="31">
        <v>52956</v>
      </c>
      <c r="S7796" s="32">
        <v>0</v>
      </c>
      <c r="T7796" s="113">
        <v>53549</v>
      </c>
      <c r="U7796" s="113">
        <v>0</v>
      </c>
      <c r="V7796" s="31">
        <v>55580</v>
      </c>
      <c r="W7796" s="32">
        <v>0</v>
      </c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1712</v>
      </c>
      <c r="B7797" s="111" t="s">
        <v>911</v>
      </c>
      <c r="C7797" s="112" t="s">
        <v>912</v>
      </c>
      <c r="D7797" s="21">
        <f t="shared" si="242"/>
        <v>2189660</v>
      </c>
      <c r="E7797" s="24">
        <f t="shared" si="24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>
        <v>257210</v>
      </c>
      <c r="K7797" s="32">
        <v>0</v>
      </c>
      <c r="L7797" s="113">
        <v>257210</v>
      </c>
      <c r="M7797" s="113">
        <v>0</v>
      </c>
      <c r="N7797" s="31">
        <v>257210</v>
      </c>
      <c r="O7797" s="32">
        <v>0</v>
      </c>
      <c r="P7797" s="113">
        <v>296720</v>
      </c>
      <c r="Q7797" s="113">
        <v>0</v>
      </c>
      <c r="R7797" s="31">
        <v>296720</v>
      </c>
      <c r="S7797" s="32">
        <v>0</v>
      </c>
      <c r="T7797" s="113">
        <v>296720</v>
      </c>
      <c r="U7797" s="113">
        <v>0</v>
      </c>
      <c r="V7797" s="31">
        <v>296720</v>
      </c>
      <c r="W7797" s="32">
        <v>0</v>
      </c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1712</v>
      </c>
      <c r="B7798" s="111" t="s">
        <v>913</v>
      </c>
      <c r="C7798" s="112" t="s">
        <v>914</v>
      </c>
      <c r="D7798" s="21">
        <f t="shared" si="242"/>
        <v>515230</v>
      </c>
      <c r="E7798" s="24">
        <f t="shared" si="24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31">
        <v>65920</v>
      </c>
      <c r="K7798" s="32">
        <v>0</v>
      </c>
      <c r="L7798" s="105">
        <v>65920</v>
      </c>
      <c r="M7798" s="105">
        <v>0</v>
      </c>
      <c r="N7798" s="106">
        <v>65920</v>
      </c>
      <c r="O7798" s="107">
        <v>0</v>
      </c>
      <c r="P7798" s="113">
        <v>58330</v>
      </c>
      <c r="Q7798" s="113">
        <v>0</v>
      </c>
      <c r="R7798" s="106">
        <v>58330</v>
      </c>
      <c r="S7798" s="107">
        <v>0</v>
      </c>
      <c r="T7798" s="105">
        <v>58330</v>
      </c>
      <c r="U7798" s="105">
        <v>0</v>
      </c>
      <c r="V7798" s="106">
        <v>58330</v>
      </c>
      <c r="W7798" s="107">
        <v>0</v>
      </c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1712</v>
      </c>
      <c r="B7799" s="111" t="s">
        <v>915</v>
      </c>
      <c r="C7799" s="112" t="s">
        <v>916</v>
      </c>
      <c r="D7799" s="21">
        <f t="shared" si="242"/>
        <v>0</v>
      </c>
      <c r="E7799" s="24">
        <f t="shared" si="24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1712</v>
      </c>
      <c r="B7800" s="111" t="s">
        <v>917</v>
      </c>
      <c r="C7800" s="112" t="s">
        <v>918</v>
      </c>
      <c r="D7800" s="21">
        <f t="shared" si="242"/>
        <v>0</v>
      </c>
      <c r="E7800" s="24">
        <f t="shared" si="24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1712</v>
      </c>
      <c r="B7801" s="111" t="s">
        <v>919</v>
      </c>
      <c r="C7801" s="112" t="s">
        <v>920</v>
      </c>
      <c r="D7801" s="21">
        <f t="shared" si="242"/>
        <v>204750</v>
      </c>
      <c r="E7801" s="24">
        <f t="shared" si="243"/>
        <v>0</v>
      </c>
      <c r="F7801" s="104"/>
      <c r="G7801" s="104"/>
      <c r="H7801" s="105">
        <v>45500</v>
      </c>
      <c r="I7801" s="105">
        <v>0</v>
      </c>
      <c r="J7801" s="106">
        <v>0</v>
      </c>
      <c r="K7801" s="107">
        <v>0</v>
      </c>
      <c r="L7801" s="105">
        <v>45500</v>
      </c>
      <c r="M7801" s="105">
        <v>0</v>
      </c>
      <c r="N7801" s="106">
        <v>22750</v>
      </c>
      <c r="O7801" s="107">
        <v>0</v>
      </c>
      <c r="P7801" s="105">
        <v>22750</v>
      </c>
      <c r="Q7801" s="105">
        <v>0</v>
      </c>
      <c r="R7801" s="106">
        <v>22750</v>
      </c>
      <c r="S7801" s="107">
        <v>0</v>
      </c>
      <c r="T7801" s="105">
        <v>22750</v>
      </c>
      <c r="U7801" s="105">
        <v>0</v>
      </c>
      <c r="V7801" s="106">
        <v>22750</v>
      </c>
      <c r="W7801" s="107">
        <v>0</v>
      </c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1712</v>
      </c>
      <c r="B7802" s="111" t="s">
        <v>921</v>
      </c>
      <c r="C7802" s="112" t="s">
        <v>922</v>
      </c>
      <c r="D7802" s="21">
        <f t="shared" si="242"/>
        <v>479880</v>
      </c>
      <c r="E7802" s="24">
        <f t="shared" si="243"/>
        <v>0</v>
      </c>
      <c r="F7802" s="104"/>
      <c r="G7802" s="104"/>
      <c r="H7802" s="105">
        <v>86640</v>
      </c>
      <c r="I7802" s="105">
        <v>0</v>
      </c>
      <c r="J7802" s="106">
        <v>0</v>
      </c>
      <c r="K7802" s="107">
        <v>0</v>
      </c>
      <c r="L7802" s="105">
        <v>86640</v>
      </c>
      <c r="M7802" s="105">
        <v>0</v>
      </c>
      <c r="N7802" s="106">
        <v>61320</v>
      </c>
      <c r="O7802" s="107">
        <v>0</v>
      </c>
      <c r="P7802" s="105">
        <v>61320</v>
      </c>
      <c r="Q7802" s="105">
        <v>0</v>
      </c>
      <c r="R7802" s="106">
        <v>61320</v>
      </c>
      <c r="S7802" s="107">
        <v>0</v>
      </c>
      <c r="T7802" s="105">
        <v>61320</v>
      </c>
      <c r="U7802" s="105">
        <v>0</v>
      </c>
      <c r="V7802" s="106">
        <v>61320</v>
      </c>
      <c r="W7802" s="107">
        <v>0</v>
      </c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1712</v>
      </c>
      <c r="B7803" s="111" t="s">
        <v>923</v>
      </c>
      <c r="C7803" s="112" t="s">
        <v>924</v>
      </c>
      <c r="D7803" s="21">
        <f t="shared" si="242"/>
        <v>0</v>
      </c>
      <c r="E7803" s="24">
        <f t="shared" si="243"/>
        <v>0</v>
      </c>
      <c r="F7803" s="104"/>
      <c r="G7803" s="104"/>
      <c r="H7803" s="113"/>
      <c r="I7803" s="113"/>
      <c r="J7803" s="106"/>
      <c r="K7803" s="107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1712</v>
      </c>
      <c r="B7804" s="111" t="s">
        <v>925</v>
      </c>
      <c r="C7804" s="112" t="s">
        <v>926</v>
      </c>
      <c r="D7804" s="21">
        <f t="shared" si="242"/>
        <v>0</v>
      </c>
      <c r="E7804" s="24">
        <f t="shared" si="243"/>
        <v>0</v>
      </c>
      <c r="F7804" s="104"/>
      <c r="G7804" s="104"/>
      <c r="H7804" s="105"/>
      <c r="I7804" s="105"/>
      <c r="J7804" s="31"/>
      <c r="K7804" s="32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1712</v>
      </c>
      <c r="B7805" s="111" t="s">
        <v>927</v>
      </c>
      <c r="C7805" s="112" t="s">
        <v>928</v>
      </c>
      <c r="D7805" s="21">
        <f t="shared" si="242"/>
        <v>0</v>
      </c>
      <c r="E7805" s="24">
        <f t="shared" si="24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1712</v>
      </c>
      <c r="B7806" s="111" t="s">
        <v>929</v>
      </c>
      <c r="C7806" s="112" t="s">
        <v>930</v>
      </c>
      <c r="D7806" s="21">
        <f t="shared" si="242"/>
        <v>0</v>
      </c>
      <c r="E7806" s="24">
        <f t="shared" si="24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1712</v>
      </c>
      <c r="B7807" s="111" t="s">
        <v>931</v>
      </c>
      <c r="C7807" s="112" t="s">
        <v>932</v>
      </c>
      <c r="D7807" s="21">
        <f t="shared" si="242"/>
        <v>0</v>
      </c>
      <c r="E7807" s="24">
        <f t="shared" si="24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1712</v>
      </c>
      <c r="B7808" s="111" t="s">
        <v>933</v>
      </c>
      <c r="C7808" s="112" t="s">
        <v>934</v>
      </c>
      <c r="D7808" s="21">
        <f t="shared" si="242"/>
        <v>25</v>
      </c>
      <c r="E7808" s="24">
        <f t="shared" si="24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1712</v>
      </c>
      <c r="B7809" s="111" t="s">
        <v>935</v>
      </c>
      <c r="C7809" s="112" t="s">
        <v>936</v>
      </c>
      <c r="D7809" s="21">
        <f t="shared" si="242"/>
        <v>125</v>
      </c>
      <c r="E7809" s="24">
        <f t="shared" si="243"/>
        <v>0</v>
      </c>
      <c r="F7809" s="104"/>
      <c r="G7809" s="104"/>
      <c r="H7809" s="113">
        <v>50</v>
      </c>
      <c r="I7809" s="113">
        <v>0</v>
      </c>
      <c r="J7809" s="106">
        <v>25</v>
      </c>
      <c r="K7809" s="107">
        <v>0</v>
      </c>
      <c r="L7809" s="113">
        <v>25</v>
      </c>
      <c r="M7809" s="113">
        <v>0</v>
      </c>
      <c r="N7809" s="31">
        <v>25</v>
      </c>
      <c r="O7809" s="32">
        <v>0</v>
      </c>
      <c r="P7809" s="105">
        <v>25</v>
      </c>
      <c r="Q7809" s="105">
        <v>0</v>
      </c>
      <c r="R7809" s="31">
        <v>0</v>
      </c>
      <c r="S7809" s="32">
        <v>0</v>
      </c>
      <c r="T7809" s="113">
        <v>0</v>
      </c>
      <c r="U7809" s="113">
        <v>0</v>
      </c>
      <c r="V7809" s="31">
        <v>0</v>
      </c>
      <c r="W7809" s="32">
        <v>0</v>
      </c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1712</v>
      </c>
      <c r="B7810" s="111" t="s">
        <v>937</v>
      </c>
      <c r="C7810" s="112" t="s">
        <v>938</v>
      </c>
      <c r="D7810" s="21">
        <f t="shared" si="242"/>
        <v>66330</v>
      </c>
      <c r="E7810" s="24">
        <f t="shared" si="24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1712</v>
      </c>
      <c r="B7811" s="111" t="s">
        <v>939</v>
      </c>
      <c r="C7811" s="112" t="s">
        <v>940</v>
      </c>
      <c r="D7811" s="21">
        <f t="shared" ref="D7811:D7874" si="244">F7811+H7811+J7812+L7811+N7811+P7811+R7811+T7811+V7811+X7811+Z7811+AB7811</f>
        <v>599400</v>
      </c>
      <c r="E7811" s="24">
        <f t="shared" ref="E7811:E7874" si="245">G7811+I7811+K7812+M7811+O7811+Q7811+S7811+U7811+W7811+Y7811+AA7811+AC7811</f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>
        <v>66330</v>
      </c>
      <c r="K7811" s="32">
        <v>0</v>
      </c>
      <c r="L7811" s="113">
        <v>69000</v>
      </c>
      <c r="M7811" s="113">
        <v>0</v>
      </c>
      <c r="N7811" s="31">
        <v>63240</v>
      </c>
      <c r="O7811" s="32">
        <v>0</v>
      </c>
      <c r="P7811" s="113">
        <v>72480</v>
      </c>
      <c r="Q7811" s="113">
        <v>0</v>
      </c>
      <c r="R7811" s="31">
        <v>72480</v>
      </c>
      <c r="S7811" s="32">
        <v>0</v>
      </c>
      <c r="T7811" s="113">
        <v>72840</v>
      </c>
      <c r="U7811" s="113">
        <v>0</v>
      </c>
      <c r="V7811" s="31">
        <v>111720</v>
      </c>
      <c r="W7811" s="32">
        <v>0</v>
      </c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1712</v>
      </c>
      <c r="B7812" s="111" t="s">
        <v>941</v>
      </c>
      <c r="C7812" s="112" t="s">
        <v>1610</v>
      </c>
      <c r="D7812" s="21">
        <f t="shared" si="244"/>
        <v>0</v>
      </c>
      <c r="E7812" s="24">
        <f t="shared" si="245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1712</v>
      </c>
      <c r="B7813" s="111" t="s">
        <v>1611</v>
      </c>
      <c r="C7813" s="112" t="s">
        <v>1612</v>
      </c>
      <c r="D7813" s="21">
        <f t="shared" si="244"/>
        <v>0</v>
      </c>
      <c r="E7813" s="24">
        <f t="shared" si="245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1712</v>
      </c>
      <c r="B7814" s="111" t="s">
        <v>942</v>
      </c>
      <c r="C7814" s="112" t="s">
        <v>943</v>
      </c>
      <c r="D7814" s="21">
        <f t="shared" si="244"/>
        <v>35201</v>
      </c>
      <c r="E7814" s="24">
        <f t="shared" si="245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1712</v>
      </c>
      <c r="B7815" s="111" t="s">
        <v>944</v>
      </c>
      <c r="C7815" s="112" t="s">
        <v>945</v>
      </c>
      <c r="D7815" s="21">
        <f t="shared" si="244"/>
        <v>336879.39</v>
      </c>
      <c r="E7815" s="24">
        <f t="shared" si="245"/>
        <v>0</v>
      </c>
      <c r="F7815" s="104"/>
      <c r="G7815" s="104"/>
      <c r="H7815" s="113">
        <v>70402</v>
      </c>
      <c r="I7815" s="113">
        <v>0</v>
      </c>
      <c r="J7815" s="31">
        <v>35201</v>
      </c>
      <c r="K7815" s="32">
        <v>0</v>
      </c>
      <c r="L7815" s="113">
        <v>36416.089999999997</v>
      </c>
      <c r="M7815" s="113">
        <v>0</v>
      </c>
      <c r="N7815" s="31">
        <v>35594</v>
      </c>
      <c r="O7815" s="32">
        <v>0</v>
      </c>
      <c r="P7815" s="113">
        <v>34910</v>
      </c>
      <c r="Q7815" s="113">
        <v>0</v>
      </c>
      <c r="R7815" s="31">
        <v>34910</v>
      </c>
      <c r="S7815" s="32">
        <v>0</v>
      </c>
      <c r="T7815" s="113">
        <v>34490.400000000001</v>
      </c>
      <c r="U7815" s="113">
        <v>0</v>
      </c>
      <c r="V7815" s="31">
        <v>37355.4</v>
      </c>
      <c r="W7815" s="32">
        <v>0</v>
      </c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1712</v>
      </c>
      <c r="B7816" s="111" t="s">
        <v>946</v>
      </c>
      <c r="C7816" s="112" t="s">
        <v>947</v>
      </c>
      <c r="D7816" s="21">
        <f t="shared" si="244"/>
        <v>432707.23</v>
      </c>
      <c r="E7816" s="24">
        <f t="shared" si="245"/>
        <v>0</v>
      </c>
      <c r="F7816" s="104"/>
      <c r="G7816" s="104"/>
      <c r="H7816" s="113">
        <v>105603</v>
      </c>
      <c r="I7816" s="113">
        <v>0</v>
      </c>
      <c r="J7816" s="31">
        <v>52801.5</v>
      </c>
      <c r="K7816" s="32">
        <v>0</v>
      </c>
      <c r="L7816" s="113">
        <v>54624.13</v>
      </c>
      <c r="M7816" s="113">
        <v>0</v>
      </c>
      <c r="N7816" s="31">
        <v>53391</v>
      </c>
      <c r="O7816" s="32">
        <v>0</v>
      </c>
      <c r="P7816" s="113">
        <v>52365</v>
      </c>
      <c r="Q7816" s="113">
        <v>0</v>
      </c>
      <c r="R7816" s="31">
        <v>52365</v>
      </c>
      <c r="S7816" s="32">
        <v>0</v>
      </c>
      <c r="T7816" s="113">
        <v>51735.6</v>
      </c>
      <c r="U7816" s="113">
        <v>0</v>
      </c>
      <c r="V7816" s="31">
        <v>56033.1</v>
      </c>
      <c r="W7816" s="32">
        <v>0</v>
      </c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1712</v>
      </c>
      <c r="B7817" s="111" t="s">
        <v>948</v>
      </c>
      <c r="C7817" s="112" t="s">
        <v>949</v>
      </c>
      <c r="D7817" s="21">
        <f t="shared" si="244"/>
        <v>53143.5</v>
      </c>
      <c r="E7817" s="24">
        <f t="shared" si="245"/>
        <v>0</v>
      </c>
      <c r="F7817" s="104"/>
      <c r="G7817" s="104"/>
      <c r="H7817" s="113">
        <v>13180.8</v>
      </c>
      <c r="I7817" s="113">
        <v>0</v>
      </c>
      <c r="J7817" s="31">
        <v>6590.4</v>
      </c>
      <c r="K7817" s="32">
        <v>0</v>
      </c>
      <c r="L7817" s="113">
        <v>6590.4</v>
      </c>
      <c r="M7817" s="113">
        <v>0</v>
      </c>
      <c r="N7817" s="31">
        <v>6590.4</v>
      </c>
      <c r="O7817" s="32">
        <v>0</v>
      </c>
      <c r="P7817" s="113">
        <v>6590.4</v>
      </c>
      <c r="Q7817" s="113">
        <v>0</v>
      </c>
      <c r="R7817" s="31">
        <v>6590.4</v>
      </c>
      <c r="S7817" s="32">
        <v>0</v>
      </c>
      <c r="T7817" s="113">
        <v>6590.4</v>
      </c>
      <c r="U7817" s="113">
        <v>0</v>
      </c>
      <c r="V7817" s="31">
        <v>7010.7</v>
      </c>
      <c r="W7817" s="32">
        <v>0</v>
      </c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1712</v>
      </c>
      <c r="B7818" s="111" t="s">
        <v>950</v>
      </c>
      <c r="C7818" s="112" t="s">
        <v>951</v>
      </c>
      <c r="D7818" s="21">
        <f t="shared" si="244"/>
        <v>22909</v>
      </c>
      <c r="E7818" s="24">
        <f t="shared" si="245"/>
        <v>10788</v>
      </c>
      <c r="F7818" s="104"/>
      <c r="G7818" s="104"/>
      <c r="H7818" s="113">
        <v>1800</v>
      </c>
      <c r="I7818" s="113">
        <v>0</v>
      </c>
      <c r="J7818" s="31">
        <v>0</v>
      </c>
      <c r="K7818" s="32">
        <v>0</v>
      </c>
      <c r="L7818" s="113">
        <v>3600</v>
      </c>
      <c r="M7818" s="113">
        <v>0</v>
      </c>
      <c r="N7818" s="31">
        <v>300</v>
      </c>
      <c r="O7818" s="32">
        <v>0</v>
      </c>
      <c r="P7818" s="113">
        <v>300</v>
      </c>
      <c r="Q7818" s="113">
        <v>0</v>
      </c>
      <c r="R7818" s="31">
        <v>3000</v>
      </c>
      <c r="S7818" s="32">
        <v>0</v>
      </c>
      <c r="T7818" s="113">
        <v>3000</v>
      </c>
      <c r="U7818" s="113">
        <v>0</v>
      </c>
      <c r="V7818" s="31">
        <v>1500</v>
      </c>
      <c r="W7818" s="32">
        <v>0</v>
      </c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1712</v>
      </c>
      <c r="B7819" s="111" t="s">
        <v>952</v>
      </c>
      <c r="C7819" s="112" t="s">
        <v>953</v>
      </c>
      <c r="D7819" s="21">
        <f t="shared" si="244"/>
        <v>153322.16</v>
      </c>
      <c r="E7819" s="24">
        <f t="shared" si="245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>
        <v>9409</v>
      </c>
      <c r="K7819" s="32">
        <v>10788</v>
      </c>
      <c r="L7819" s="113">
        <v>38834</v>
      </c>
      <c r="M7819" s="113">
        <v>0</v>
      </c>
      <c r="N7819" s="31">
        <v>20460.16</v>
      </c>
      <c r="O7819" s="32">
        <v>0</v>
      </c>
      <c r="P7819" s="113">
        <v>13744</v>
      </c>
      <c r="Q7819" s="113">
        <v>0</v>
      </c>
      <c r="R7819" s="31">
        <v>14369</v>
      </c>
      <c r="S7819" s="32">
        <v>0</v>
      </c>
      <c r="T7819" s="113">
        <v>22965</v>
      </c>
      <c r="U7819" s="113">
        <v>0</v>
      </c>
      <c r="V7819" s="31">
        <v>23686</v>
      </c>
      <c r="W7819" s="32">
        <v>0</v>
      </c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1712</v>
      </c>
      <c r="B7820" s="111" t="s">
        <v>954</v>
      </c>
      <c r="C7820" s="112" t="s">
        <v>955</v>
      </c>
      <c r="D7820" s="21">
        <f t="shared" si="244"/>
        <v>0</v>
      </c>
      <c r="E7820" s="24">
        <f t="shared" si="245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1712</v>
      </c>
      <c r="B7821" s="111" t="s">
        <v>956</v>
      </c>
      <c r="C7821" s="112" t="s">
        <v>1613</v>
      </c>
      <c r="D7821" s="21">
        <f t="shared" si="244"/>
        <v>96274</v>
      </c>
      <c r="E7821" s="24">
        <f t="shared" si="245"/>
        <v>0</v>
      </c>
      <c r="F7821" s="104"/>
      <c r="G7821" s="104"/>
      <c r="H7821" s="105"/>
      <c r="I7821" s="105"/>
      <c r="J7821" s="31"/>
      <c r="K7821" s="32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1712</v>
      </c>
      <c r="B7822" s="111" t="s">
        <v>957</v>
      </c>
      <c r="C7822" s="112" t="s">
        <v>1684</v>
      </c>
      <c r="D7822" s="21">
        <f t="shared" si="244"/>
        <v>716305</v>
      </c>
      <c r="E7822" s="24">
        <f t="shared" si="245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106">
        <v>96274</v>
      </c>
      <c r="K7822" s="107">
        <v>0</v>
      </c>
      <c r="L7822" s="113">
        <v>95500</v>
      </c>
      <c r="M7822" s="113">
        <v>0</v>
      </c>
      <c r="N7822" s="31">
        <v>0</v>
      </c>
      <c r="O7822" s="32">
        <v>0</v>
      </c>
      <c r="P7822" s="105">
        <v>97000</v>
      </c>
      <c r="Q7822" s="105">
        <v>0</v>
      </c>
      <c r="R7822" s="31">
        <v>97000</v>
      </c>
      <c r="S7822" s="32">
        <v>0</v>
      </c>
      <c r="T7822" s="113">
        <v>0</v>
      </c>
      <c r="U7822" s="113">
        <v>0</v>
      </c>
      <c r="V7822" s="31">
        <v>191000</v>
      </c>
      <c r="W7822" s="32">
        <v>0</v>
      </c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1712</v>
      </c>
      <c r="B7823" s="111" t="s">
        <v>958</v>
      </c>
      <c r="C7823" s="112" t="s">
        <v>1685</v>
      </c>
      <c r="D7823" s="21">
        <f t="shared" si="244"/>
        <v>39162</v>
      </c>
      <c r="E7823" s="24">
        <f t="shared" si="245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>
        <v>4000</v>
      </c>
      <c r="K7823" s="32">
        <v>0</v>
      </c>
      <c r="L7823" s="113">
        <v>4000</v>
      </c>
      <c r="M7823" s="113">
        <v>0</v>
      </c>
      <c r="N7823" s="31">
        <v>4000</v>
      </c>
      <c r="O7823" s="32">
        <v>0</v>
      </c>
      <c r="P7823" s="113">
        <v>4000</v>
      </c>
      <c r="Q7823" s="113">
        <v>0</v>
      </c>
      <c r="R7823" s="31">
        <v>4000</v>
      </c>
      <c r="S7823" s="32">
        <v>0</v>
      </c>
      <c r="T7823" s="113">
        <v>4000</v>
      </c>
      <c r="U7823" s="113">
        <v>0</v>
      </c>
      <c r="V7823" s="31">
        <v>4000</v>
      </c>
      <c r="W7823" s="32">
        <v>0</v>
      </c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1712</v>
      </c>
      <c r="B7824" s="111" t="s">
        <v>959</v>
      </c>
      <c r="C7824" s="112" t="s">
        <v>960</v>
      </c>
      <c r="D7824" s="21">
        <f t="shared" si="244"/>
        <v>0</v>
      </c>
      <c r="E7824" s="24">
        <f t="shared" si="245"/>
        <v>0</v>
      </c>
      <c r="F7824" s="104"/>
      <c r="G7824" s="104"/>
      <c r="H7824" s="105"/>
      <c r="I7824" s="105"/>
      <c r="J7824" s="31"/>
      <c r="K7824" s="32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1712</v>
      </c>
      <c r="B7825" s="111" t="s">
        <v>961</v>
      </c>
      <c r="C7825" s="112" t="s">
        <v>962</v>
      </c>
      <c r="D7825" s="21">
        <f t="shared" si="244"/>
        <v>0</v>
      </c>
      <c r="E7825" s="24">
        <f t="shared" si="245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1712</v>
      </c>
      <c r="B7826" s="111" t="s">
        <v>963</v>
      </c>
      <c r="C7826" s="112" t="s">
        <v>1686</v>
      </c>
      <c r="D7826" s="21">
        <f t="shared" si="244"/>
        <v>0</v>
      </c>
      <c r="E7826" s="24">
        <f t="shared" si="245"/>
        <v>0</v>
      </c>
      <c r="F7826" s="104"/>
      <c r="G7826" s="104"/>
      <c r="H7826" s="113"/>
      <c r="I7826" s="113"/>
      <c r="J7826" s="106"/>
      <c r="K7826" s="107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1712</v>
      </c>
      <c r="B7827" s="111" t="s">
        <v>964</v>
      </c>
      <c r="C7827" s="112" t="s">
        <v>1687</v>
      </c>
      <c r="D7827" s="21">
        <f t="shared" si="244"/>
        <v>0</v>
      </c>
      <c r="E7827" s="24">
        <f t="shared" si="245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1712</v>
      </c>
      <c r="B7828" s="111" t="s">
        <v>965</v>
      </c>
      <c r="C7828" s="112" t="s">
        <v>966</v>
      </c>
      <c r="D7828" s="21">
        <f t="shared" si="244"/>
        <v>0</v>
      </c>
      <c r="E7828" s="24">
        <f t="shared" si="245"/>
        <v>0</v>
      </c>
      <c r="F7828" s="104"/>
      <c r="G7828" s="104"/>
      <c r="H7828" s="105"/>
      <c r="I7828" s="105"/>
      <c r="J7828" s="31"/>
      <c r="K7828" s="32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1712</v>
      </c>
      <c r="B7829" s="111" t="s">
        <v>967</v>
      </c>
      <c r="C7829" s="112" t="s">
        <v>968</v>
      </c>
      <c r="D7829" s="21">
        <f t="shared" si="244"/>
        <v>357100</v>
      </c>
      <c r="E7829" s="24">
        <f t="shared" si="245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1712</v>
      </c>
      <c r="B7830" s="111" t="s">
        <v>969</v>
      </c>
      <c r="C7830" s="112" t="s">
        <v>970</v>
      </c>
      <c r="D7830" s="21">
        <f t="shared" si="244"/>
        <v>3059800</v>
      </c>
      <c r="E7830" s="24">
        <f t="shared" si="245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>
        <v>357100</v>
      </c>
      <c r="K7830" s="107">
        <v>0</v>
      </c>
      <c r="L7830" s="105">
        <v>356800</v>
      </c>
      <c r="M7830" s="105">
        <v>0</v>
      </c>
      <c r="N7830" s="106">
        <v>356100</v>
      </c>
      <c r="O7830" s="107">
        <v>0</v>
      </c>
      <c r="P7830" s="105">
        <v>356100</v>
      </c>
      <c r="Q7830" s="105">
        <v>0</v>
      </c>
      <c r="R7830" s="106">
        <v>353400</v>
      </c>
      <c r="S7830" s="107">
        <v>0</v>
      </c>
      <c r="T7830" s="105">
        <v>416400</v>
      </c>
      <c r="U7830" s="105">
        <v>0</v>
      </c>
      <c r="V7830" s="106">
        <v>406900</v>
      </c>
      <c r="W7830" s="107">
        <v>0</v>
      </c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1712</v>
      </c>
      <c r="B7831" s="111" t="s">
        <v>971</v>
      </c>
      <c r="C7831" s="112" t="s">
        <v>972</v>
      </c>
      <c r="D7831" s="21">
        <f t="shared" si="244"/>
        <v>752200</v>
      </c>
      <c r="E7831" s="24">
        <f t="shared" si="245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106">
        <v>97200</v>
      </c>
      <c r="K7831" s="107">
        <v>0</v>
      </c>
      <c r="L7831" s="113">
        <v>97200</v>
      </c>
      <c r="M7831" s="113">
        <v>0</v>
      </c>
      <c r="N7831" s="31">
        <v>78100</v>
      </c>
      <c r="O7831" s="32">
        <v>0</v>
      </c>
      <c r="P7831" s="105">
        <v>108600</v>
      </c>
      <c r="Q7831" s="105">
        <v>0</v>
      </c>
      <c r="R7831" s="31">
        <v>93300</v>
      </c>
      <c r="S7831" s="32">
        <v>0</v>
      </c>
      <c r="T7831" s="113">
        <v>93900</v>
      </c>
      <c r="U7831" s="113">
        <v>0</v>
      </c>
      <c r="V7831" s="31">
        <v>89100</v>
      </c>
      <c r="W7831" s="32">
        <v>0</v>
      </c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1712</v>
      </c>
      <c r="B7832" s="111" t="s">
        <v>973</v>
      </c>
      <c r="C7832" s="112" t="s">
        <v>974</v>
      </c>
      <c r="D7832" s="21">
        <f t="shared" si="244"/>
        <v>0</v>
      </c>
      <c r="E7832" s="24">
        <f t="shared" si="245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1712</v>
      </c>
      <c r="B7833" s="111" t="s">
        <v>975</v>
      </c>
      <c r="C7833" s="112" t="s">
        <v>1614</v>
      </c>
      <c r="D7833" s="21">
        <f t="shared" si="244"/>
        <v>0</v>
      </c>
      <c r="E7833" s="24">
        <f t="shared" si="245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1712</v>
      </c>
      <c r="B7834" s="111" t="s">
        <v>976</v>
      </c>
      <c r="C7834" s="112" t="s">
        <v>1615</v>
      </c>
      <c r="D7834" s="21">
        <f t="shared" si="244"/>
        <v>0</v>
      </c>
      <c r="E7834" s="24">
        <f t="shared" si="245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1712</v>
      </c>
      <c r="B7835" s="111" t="s">
        <v>977</v>
      </c>
      <c r="C7835" s="112" t="s">
        <v>978</v>
      </c>
      <c r="D7835" s="21">
        <f t="shared" si="244"/>
        <v>0</v>
      </c>
      <c r="E7835" s="24">
        <f t="shared" si="245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1712</v>
      </c>
      <c r="B7836" s="111" t="s">
        <v>979</v>
      </c>
      <c r="C7836" s="112" t="s">
        <v>980</v>
      </c>
      <c r="D7836" s="21">
        <f t="shared" si="244"/>
        <v>0</v>
      </c>
      <c r="E7836" s="24">
        <f t="shared" si="245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1712</v>
      </c>
      <c r="B7837" s="111" t="s">
        <v>981</v>
      </c>
      <c r="C7837" s="112" t="s">
        <v>982</v>
      </c>
      <c r="D7837" s="21">
        <f t="shared" si="244"/>
        <v>109112</v>
      </c>
      <c r="E7837" s="24">
        <f t="shared" si="245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>
        <v>0</v>
      </c>
      <c r="K7837" s="32">
        <v>0</v>
      </c>
      <c r="L7837" s="113">
        <v>0</v>
      </c>
      <c r="M7837" s="113">
        <v>0</v>
      </c>
      <c r="N7837" s="31">
        <v>0</v>
      </c>
      <c r="O7837" s="32">
        <v>0</v>
      </c>
      <c r="P7837" s="113">
        <v>18116</v>
      </c>
      <c r="Q7837" s="113">
        <v>0</v>
      </c>
      <c r="R7837" s="31">
        <v>0</v>
      </c>
      <c r="S7837" s="32">
        <v>0</v>
      </c>
      <c r="T7837" s="113">
        <v>0</v>
      </c>
      <c r="U7837" s="113">
        <v>0</v>
      </c>
      <c r="V7837" s="31">
        <v>0</v>
      </c>
      <c r="W7837" s="32">
        <v>0</v>
      </c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1712</v>
      </c>
      <c r="B7838" s="111" t="s">
        <v>983</v>
      </c>
      <c r="C7838" s="112" t="s">
        <v>1616</v>
      </c>
      <c r="D7838" s="21">
        <f t="shared" si="244"/>
        <v>4051</v>
      </c>
      <c r="E7838" s="24">
        <f t="shared" si="245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>
        <v>0</v>
      </c>
      <c r="Q7838" s="113">
        <v>0</v>
      </c>
      <c r="R7838" s="31">
        <v>0</v>
      </c>
      <c r="S7838" s="32">
        <v>0</v>
      </c>
      <c r="T7838" s="113">
        <v>0</v>
      </c>
      <c r="U7838" s="113">
        <v>0</v>
      </c>
      <c r="V7838" s="31">
        <v>1717</v>
      </c>
      <c r="W7838" s="32">
        <v>0</v>
      </c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1712</v>
      </c>
      <c r="B7839" s="111" t="s">
        <v>984</v>
      </c>
      <c r="C7839" s="112" t="s">
        <v>1617</v>
      </c>
      <c r="D7839" s="21">
        <f t="shared" si="244"/>
        <v>0</v>
      </c>
      <c r="E7839" s="24">
        <f t="shared" si="245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1712</v>
      </c>
      <c r="B7840" s="111" t="s">
        <v>985</v>
      </c>
      <c r="C7840" s="112" t="s">
        <v>1618</v>
      </c>
      <c r="D7840" s="21">
        <f t="shared" si="244"/>
        <v>0</v>
      </c>
      <c r="E7840" s="24">
        <f t="shared" si="245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1712</v>
      </c>
      <c r="B7841" s="111" t="s">
        <v>986</v>
      </c>
      <c r="C7841" s="112" t="s">
        <v>1619</v>
      </c>
      <c r="D7841" s="21">
        <f t="shared" si="244"/>
        <v>0</v>
      </c>
      <c r="E7841" s="24">
        <f t="shared" si="245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1712</v>
      </c>
      <c r="B7842" s="111" t="s">
        <v>987</v>
      </c>
      <c r="C7842" s="112" t="s">
        <v>988</v>
      </c>
      <c r="D7842" s="21">
        <f t="shared" si="244"/>
        <v>0</v>
      </c>
      <c r="E7842" s="24">
        <f t="shared" si="245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1712</v>
      </c>
      <c r="B7843" s="111" t="s">
        <v>989</v>
      </c>
      <c r="C7843" s="112" t="s">
        <v>990</v>
      </c>
      <c r="D7843" s="21">
        <f t="shared" si="244"/>
        <v>0</v>
      </c>
      <c r="E7843" s="24">
        <f t="shared" si="245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1712</v>
      </c>
      <c r="B7844" s="111" t="s">
        <v>991</v>
      </c>
      <c r="C7844" s="112" t="s">
        <v>992</v>
      </c>
      <c r="D7844" s="21">
        <f t="shared" si="244"/>
        <v>0</v>
      </c>
      <c r="E7844" s="24">
        <f t="shared" si="245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1712</v>
      </c>
      <c r="B7845" s="111" t="s">
        <v>993</v>
      </c>
      <c r="C7845" s="112" t="s">
        <v>994</v>
      </c>
      <c r="D7845" s="21">
        <f t="shared" si="244"/>
        <v>0</v>
      </c>
      <c r="E7845" s="24">
        <f t="shared" si="245"/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1712</v>
      </c>
      <c r="B7846" s="111" t="s">
        <v>995</v>
      </c>
      <c r="C7846" s="112" t="s">
        <v>982</v>
      </c>
      <c r="D7846" s="21">
        <f t="shared" si="244"/>
        <v>0</v>
      </c>
      <c r="E7846" s="24">
        <f t="shared" si="24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1712</v>
      </c>
      <c r="B7847" s="111" t="s">
        <v>996</v>
      </c>
      <c r="C7847" s="112" t="s">
        <v>1688</v>
      </c>
      <c r="D7847" s="21">
        <f t="shared" si="244"/>
        <v>0</v>
      </c>
      <c r="E7847" s="24">
        <f t="shared" si="24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1712</v>
      </c>
      <c r="B7848" s="111" t="s">
        <v>997</v>
      </c>
      <c r="C7848" s="112" t="s">
        <v>1689</v>
      </c>
      <c r="D7848" s="21">
        <f t="shared" si="244"/>
        <v>0</v>
      </c>
      <c r="E7848" s="24">
        <f t="shared" si="24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1712</v>
      </c>
      <c r="B7849" s="111" t="s">
        <v>998</v>
      </c>
      <c r="C7849" s="112" t="s">
        <v>1690</v>
      </c>
      <c r="D7849" s="21">
        <f t="shared" si="244"/>
        <v>0</v>
      </c>
      <c r="E7849" s="24">
        <f t="shared" si="24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1712</v>
      </c>
      <c r="B7850" s="111" t="s">
        <v>999</v>
      </c>
      <c r="C7850" s="112" t="s">
        <v>1691</v>
      </c>
      <c r="D7850" s="21">
        <f t="shared" si="244"/>
        <v>0</v>
      </c>
      <c r="E7850" s="24">
        <f t="shared" si="24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1712</v>
      </c>
      <c r="B7851" s="111" t="s">
        <v>1000</v>
      </c>
      <c r="C7851" s="112" t="s">
        <v>1620</v>
      </c>
      <c r="D7851" s="21">
        <f t="shared" si="244"/>
        <v>0</v>
      </c>
      <c r="E7851" s="24">
        <f t="shared" si="24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1712</v>
      </c>
      <c r="B7852" s="111" t="s">
        <v>1001</v>
      </c>
      <c r="C7852" s="112" t="s">
        <v>1002</v>
      </c>
      <c r="D7852" s="21">
        <f t="shared" si="244"/>
        <v>20838</v>
      </c>
      <c r="E7852" s="24">
        <f t="shared" si="24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1712</v>
      </c>
      <c r="B7853" s="111" t="s">
        <v>1003</v>
      </c>
      <c r="C7853" s="112" t="s">
        <v>1621</v>
      </c>
      <c r="D7853" s="21">
        <f t="shared" si="244"/>
        <v>101221</v>
      </c>
      <c r="E7853" s="24">
        <f t="shared" si="24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>
        <v>20838</v>
      </c>
      <c r="K7853" s="32">
        <v>0</v>
      </c>
      <c r="L7853" s="113">
        <v>88611</v>
      </c>
      <c r="M7853" s="113">
        <v>0</v>
      </c>
      <c r="N7853" s="31">
        <v>0</v>
      </c>
      <c r="O7853" s="32">
        <v>0</v>
      </c>
      <c r="P7853" s="113">
        <v>0</v>
      </c>
      <c r="Q7853" s="113">
        <v>0</v>
      </c>
      <c r="R7853" s="31">
        <v>3412</v>
      </c>
      <c r="S7853" s="32">
        <v>0</v>
      </c>
      <c r="T7853" s="113">
        <v>1400</v>
      </c>
      <c r="U7853" s="113">
        <v>0</v>
      </c>
      <c r="V7853" s="31">
        <v>4230</v>
      </c>
      <c r="W7853" s="32">
        <v>0</v>
      </c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1712</v>
      </c>
      <c r="B7854" s="111" t="s">
        <v>1004</v>
      </c>
      <c r="C7854" s="112" t="s">
        <v>1622</v>
      </c>
      <c r="D7854" s="21">
        <f t="shared" si="244"/>
        <v>0</v>
      </c>
      <c r="E7854" s="24">
        <f t="shared" si="24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1712</v>
      </c>
      <c r="B7855" s="111" t="s">
        <v>1005</v>
      </c>
      <c r="C7855" s="112" t="s">
        <v>1623</v>
      </c>
      <c r="D7855" s="21">
        <f t="shared" si="244"/>
        <v>0</v>
      </c>
      <c r="E7855" s="24">
        <f t="shared" si="24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1712</v>
      </c>
      <c r="B7856" s="111" t="s">
        <v>1006</v>
      </c>
      <c r="C7856" s="112" t="s">
        <v>1007</v>
      </c>
      <c r="D7856" s="21">
        <f t="shared" si="244"/>
        <v>0</v>
      </c>
      <c r="E7856" s="24">
        <f t="shared" si="24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1712</v>
      </c>
      <c r="B7857" s="111" t="s">
        <v>1008</v>
      </c>
      <c r="C7857" s="112" t="s">
        <v>1009</v>
      </c>
      <c r="D7857" s="21">
        <f t="shared" si="244"/>
        <v>0</v>
      </c>
      <c r="E7857" s="24">
        <f t="shared" si="24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1712</v>
      </c>
      <c r="B7858" s="111" t="s">
        <v>1010</v>
      </c>
      <c r="C7858" s="112" t="s">
        <v>1011</v>
      </c>
      <c r="D7858" s="21">
        <f t="shared" si="244"/>
        <v>0</v>
      </c>
      <c r="E7858" s="24">
        <f t="shared" si="24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1712</v>
      </c>
      <c r="B7859" s="111" t="s">
        <v>1012</v>
      </c>
      <c r="C7859" s="112" t="s">
        <v>1013</v>
      </c>
      <c r="D7859" s="21">
        <f t="shared" si="244"/>
        <v>0</v>
      </c>
      <c r="E7859" s="24">
        <f t="shared" si="24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1712</v>
      </c>
      <c r="B7860" s="111" t="s">
        <v>1014</v>
      </c>
      <c r="C7860" s="112" t="s">
        <v>1015</v>
      </c>
      <c r="D7860" s="21">
        <f t="shared" si="244"/>
        <v>0</v>
      </c>
      <c r="E7860" s="24">
        <f t="shared" si="24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1712</v>
      </c>
      <c r="B7861" s="111" t="s">
        <v>1016</v>
      </c>
      <c r="C7861" s="112" t="s">
        <v>1017</v>
      </c>
      <c r="D7861" s="21">
        <f t="shared" si="244"/>
        <v>27358</v>
      </c>
      <c r="E7861" s="24">
        <f t="shared" si="24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1712</v>
      </c>
      <c r="B7862" s="111" t="s">
        <v>1018</v>
      </c>
      <c r="C7862" s="112" t="s">
        <v>1019</v>
      </c>
      <c r="D7862" s="21">
        <f t="shared" si="244"/>
        <v>327770.86</v>
      </c>
      <c r="E7862" s="24">
        <f t="shared" si="24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31">
        <v>27358</v>
      </c>
      <c r="K7862" s="32">
        <v>0</v>
      </c>
      <c r="L7862" s="105">
        <v>15148</v>
      </c>
      <c r="M7862" s="105">
        <v>0</v>
      </c>
      <c r="N7862" s="106">
        <v>24403</v>
      </c>
      <c r="O7862" s="107">
        <v>0</v>
      </c>
      <c r="P7862" s="113">
        <v>17927</v>
      </c>
      <c r="Q7862" s="113">
        <v>0</v>
      </c>
      <c r="R7862" s="106">
        <v>25348</v>
      </c>
      <c r="S7862" s="107">
        <v>0</v>
      </c>
      <c r="T7862" s="105">
        <v>28121</v>
      </c>
      <c r="U7862" s="105">
        <v>0</v>
      </c>
      <c r="V7862" s="106">
        <v>139420</v>
      </c>
      <c r="W7862" s="107">
        <v>0</v>
      </c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1712</v>
      </c>
      <c r="B7863" s="111" t="s">
        <v>1020</v>
      </c>
      <c r="C7863" s="112" t="s">
        <v>1021</v>
      </c>
      <c r="D7863" s="21">
        <f t="shared" si="244"/>
        <v>95510</v>
      </c>
      <c r="E7863" s="24">
        <f t="shared" si="245"/>
        <v>0</v>
      </c>
      <c r="F7863" s="104"/>
      <c r="G7863" s="104"/>
      <c r="H7863" s="113"/>
      <c r="I7863" s="113"/>
      <c r="J7863" s="106"/>
      <c r="K7863" s="107"/>
      <c r="L7863" s="113">
        <v>29800</v>
      </c>
      <c r="M7863" s="113">
        <v>0</v>
      </c>
      <c r="N7863" s="31">
        <v>0</v>
      </c>
      <c r="O7863" s="32">
        <v>0</v>
      </c>
      <c r="P7863" s="105">
        <v>36950</v>
      </c>
      <c r="Q7863" s="105">
        <v>0</v>
      </c>
      <c r="R7863" s="31">
        <v>0</v>
      </c>
      <c r="S7863" s="32">
        <v>0</v>
      </c>
      <c r="T7863" s="113">
        <v>8750</v>
      </c>
      <c r="U7863" s="113">
        <v>0</v>
      </c>
      <c r="V7863" s="31">
        <v>14000</v>
      </c>
      <c r="W7863" s="32">
        <v>0</v>
      </c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1712</v>
      </c>
      <c r="B7864" s="111" t="s">
        <v>1022</v>
      </c>
      <c r="C7864" s="112" t="s">
        <v>1023</v>
      </c>
      <c r="D7864" s="21">
        <f t="shared" si="244"/>
        <v>58920</v>
      </c>
      <c r="E7864" s="24">
        <f t="shared" si="24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31">
        <v>6010</v>
      </c>
      <c r="K7864" s="32">
        <v>0</v>
      </c>
      <c r="L7864" s="105">
        <v>0</v>
      </c>
      <c r="M7864" s="105">
        <v>0</v>
      </c>
      <c r="N7864" s="106">
        <v>0</v>
      </c>
      <c r="O7864" s="107">
        <v>0</v>
      </c>
      <c r="P7864" s="113">
        <v>28872</v>
      </c>
      <c r="Q7864" s="113">
        <v>0</v>
      </c>
      <c r="R7864" s="106">
        <v>1139</v>
      </c>
      <c r="S7864" s="107">
        <v>0</v>
      </c>
      <c r="T7864" s="105">
        <v>4400</v>
      </c>
      <c r="U7864" s="105">
        <v>0</v>
      </c>
      <c r="V7864" s="106">
        <v>21859</v>
      </c>
      <c r="W7864" s="107">
        <v>0</v>
      </c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1712</v>
      </c>
      <c r="B7865" s="111" t="s">
        <v>1024</v>
      </c>
      <c r="C7865" s="112" t="s">
        <v>1025</v>
      </c>
      <c r="D7865" s="21">
        <f t="shared" si="244"/>
        <v>15290</v>
      </c>
      <c r="E7865" s="24">
        <f t="shared" si="24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106">
        <v>2550</v>
      </c>
      <c r="K7865" s="107">
        <v>0</v>
      </c>
      <c r="L7865" s="113">
        <v>0</v>
      </c>
      <c r="M7865" s="113">
        <v>0</v>
      </c>
      <c r="N7865" s="31">
        <v>1290</v>
      </c>
      <c r="O7865" s="32">
        <v>0</v>
      </c>
      <c r="P7865" s="105">
        <v>0</v>
      </c>
      <c r="Q7865" s="105">
        <v>0</v>
      </c>
      <c r="R7865" s="31">
        <v>0</v>
      </c>
      <c r="S7865" s="32">
        <v>0</v>
      </c>
      <c r="T7865" s="113">
        <v>0</v>
      </c>
      <c r="U7865" s="113">
        <v>0</v>
      </c>
      <c r="V7865" s="31">
        <v>0</v>
      </c>
      <c r="W7865" s="32">
        <v>0</v>
      </c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1712</v>
      </c>
      <c r="B7866" s="111" t="s">
        <v>1026</v>
      </c>
      <c r="C7866" s="112" t="s">
        <v>1027</v>
      </c>
      <c r="D7866" s="21">
        <f t="shared" si="244"/>
        <v>194082</v>
      </c>
      <c r="E7866" s="24">
        <f t="shared" si="24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>
        <v>10200</v>
      </c>
      <c r="K7866" s="32">
        <v>0</v>
      </c>
      <c r="L7866" s="113">
        <v>15560</v>
      </c>
      <c r="M7866" s="113">
        <v>0</v>
      </c>
      <c r="N7866" s="31">
        <v>10080</v>
      </c>
      <c r="O7866" s="32">
        <v>0</v>
      </c>
      <c r="P7866" s="113">
        <v>21550</v>
      </c>
      <c r="Q7866" s="113">
        <v>0</v>
      </c>
      <c r="R7866" s="31">
        <v>7500</v>
      </c>
      <c r="S7866" s="32">
        <v>0</v>
      </c>
      <c r="T7866" s="113">
        <v>11900</v>
      </c>
      <c r="U7866" s="113">
        <v>0</v>
      </c>
      <c r="V7866" s="31">
        <v>34320</v>
      </c>
      <c r="W7866" s="32">
        <v>0</v>
      </c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1712</v>
      </c>
      <c r="B7867" s="111" t="s">
        <v>1028</v>
      </c>
      <c r="C7867" s="112" t="s">
        <v>1029</v>
      </c>
      <c r="D7867" s="21">
        <f t="shared" si="244"/>
        <v>703419</v>
      </c>
      <c r="E7867" s="24">
        <f t="shared" si="24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>
        <v>67742</v>
      </c>
      <c r="K7867" s="32">
        <v>0</v>
      </c>
      <c r="L7867" s="113">
        <v>50742</v>
      </c>
      <c r="M7867" s="113">
        <v>0</v>
      </c>
      <c r="N7867" s="31">
        <v>10960</v>
      </c>
      <c r="O7867" s="32">
        <v>0</v>
      </c>
      <c r="P7867" s="113">
        <v>137154</v>
      </c>
      <c r="Q7867" s="113">
        <v>0</v>
      </c>
      <c r="R7867" s="31">
        <v>105472.5</v>
      </c>
      <c r="S7867" s="32">
        <v>0</v>
      </c>
      <c r="T7867" s="113">
        <v>125161</v>
      </c>
      <c r="U7867" s="113">
        <v>0</v>
      </c>
      <c r="V7867" s="31">
        <v>191174</v>
      </c>
      <c r="W7867" s="32">
        <v>0</v>
      </c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1712</v>
      </c>
      <c r="B7868" s="111" t="s">
        <v>1030</v>
      </c>
      <c r="C7868" s="112" t="s">
        <v>1031</v>
      </c>
      <c r="D7868" s="21">
        <f t="shared" si="244"/>
        <v>87552.5</v>
      </c>
      <c r="E7868" s="24">
        <f t="shared" si="24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>
        <v>0</v>
      </c>
      <c r="K7868" s="32">
        <v>0</v>
      </c>
      <c r="L7868" s="113">
        <v>0</v>
      </c>
      <c r="M7868" s="113">
        <v>0</v>
      </c>
      <c r="N7868" s="31">
        <v>500</v>
      </c>
      <c r="O7868" s="32">
        <v>0</v>
      </c>
      <c r="P7868" s="113">
        <v>0</v>
      </c>
      <c r="Q7868" s="113">
        <v>0</v>
      </c>
      <c r="R7868" s="31">
        <v>11380</v>
      </c>
      <c r="S7868" s="32">
        <v>0</v>
      </c>
      <c r="T7868" s="113">
        <v>20930</v>
      </c>
      <c r="U7868" s="113">
        <v>0</v>
      </c>
      <c r="V7868" s="31">
        <v>32685.5</v>
      </c>
      <c r="W7868" s="32">
        <v>0</v>
      </c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1712</v>
      </c>
      <c r="B7869" s="111" t="s">
        <v>1032</v>
      </c>
      <c r="C7869" s="112" t="s">
        <v>1033</v>
      </c>
      <c r="D7869" s="21">
        <f t="shared" si="244"/>
        <v>122845</v>
      </c>
      <c r="E7869" s="24">
        <f t="shared" si="245"/>
        <v>0</v>
      </c>
      <c r="F7869" s="104"/>
      <c r="G7869" s="104"/>
      <c r="H7869" s="113">
        <v>1642</v>
      </c>
      <c r="I7869" s="113">
        <v>0</v>
      </c>
      <c r="J7869" s="31">
        <v>280</v>
      </c>
      <c r="K7869" s="32">
        <v>0</v>
      </c>
      <c r="L7869" s="113">
        <v>0</v>
      </c>
      <c r="M7869" s="113">
        <v>0</v>
      </c>
      <c r="N7869" s="31">
        <v>808</v>
      </c>
      <c r="O7869" s="32">
        <v>0</v>
      </c>
      <c r="P7869" s="113">
        <v>115960</v>
      </c>
      <c r="Q7869" s="113">
        <v>0</v>
      </c>
      <c r="R7869" s="31">
        <v>0</v>
      </c>
      <c r="S7869" s="32">
        <v>0</v>
      </c>
      <c r="T7869" s="113">
        <v>2000</v>
      </c>
      <c r="U7869" s="113">
        <v>0</v>
      </c>
      <c r="V7869" s="31">
        <v>2435</v>
      </c>
      <c r="W7869" s="32">
        <v>0</v>
      </c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1712</v>
      </c>
      <c r="B7870" s="111" t="s">
        <v>1034</v>
      </c>
      <c r="C7870" s="112" t="s">
        <v>1035</v>
      </c>
      <c r="D7870" s="21">
        <f t="shared" si="244"/>
        <v>0</v>
      </c>
      <c r="E7870" s="24">
        <f t="shared" si="24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1712</v>
      </c>
      <c r="B7871" s="111" t="s">
        <v>1036</v>
      </c>
      <c r="C7871" s="112" t="s">
        <v>1037</v>
      </c>
      <c r="D7871" s="21">
        <f t="shared" si="244"/>
        <v>235290</v>
      </c>
      <c r="E7871" s="24">
        <f t="shared" si="245"/>
        <v>0</v>
      </c>
      <c r="F7871" s="104"/>
      <c r="G7871" s="104"/>
      <c r="H7871" s="113"/>
      <c r="I7871" s="113"/>
      <c r="J7871" s="31"/>
      <c r="K7871" s="32"/>
      <c r="L7871" s="113">
        <v>55000</v>
      </c>
      <c r="M7871" s="113">
        <v>0</v>
      </c>
      <c r="N7871" s="31">
        <v>0</v>
      </c>
      <c r="O7871" s="32">
        <v>0</v>
      </c>
      <c r="P7871" s="113">
        <v>0</v>
      </c>
      <c r="Q7871" s="113">
        <v>0</v>
      </c>
      <c r="R7871" s="31">
        <v>180290</v>
      </c>
      <c r="S7871" s="32">
        <v>0</v>
      </c>
      <c r="T7871" s="113">
        <v>0</v>
      </c>
      <c r="U7871" s="113">
        <v>0</v>
      </c>
      <c r="V7871" s="31">
        <v>0</v>
      </c>
      <c r="W7871" s="32">
        <v>0</v>
      </c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1712</v>
      </c>
      <c r="B7872" s="111" t="s">
        <v>1038</v>
      </c>
      <c r="C7872" s="112" t="s">
        <v>1039</v>
      </c>
      <c r="D7872" s="21">
        <f t="shared" si="244"/>
        <v>44529.51</v>
      </c>
      <c r="E7872" s="24">
        <f t="shared" si="245"/>
        <v>0</v>
      </c>
      <c r="F7872" s="104"/>
      <c r="G7872" s="104"/>
      <c r="H7872" s="113">
        <v>33050</v>
      </c>
      <c r="I7872" s="113">
        <v>0</v>
      </c>
      <c r="J7872" s="31">
        <v>0</v>
      </c>
      <c r="K7872" s="32">
        <v>0</v>
      </c>
      <c r="L7872" s="113">
        <v>0</v>
      </c>
      <c r="M7872" s="113">
        <v>0</v>
      </c>
      <c r="N7872" s="31">
        <v>0</v>
      </c>
      <c r="O7872" s="32">
        <v>0</v>
      </c>
      <c r="P7872" s="113">
        <v>0</v>
      </c>
      <c r="Q7872" s="113">
        <v>0</v>
      </c>
      <c r="R7872" s="31">
        <v>0</v>
      </c>
      <c r="S7872" s="32">
        <v>0</v>
      </c>
      <c r="T7872" s="113">
        <v>0</v>
      </c>
      <c r="U7872" s="113">
        <v>0</v>
      </c>
      <c r="V7872" s="31">
        <v>0</v>
      </c>
      <c r="W7872" s="32">
        <v>0</v>
      </c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1712</v>
      </c>
      <c r="B7873" s="111" t="s">
        <v>1040</v>
      </c>
      <c r="C7873" s="112" t="s">
        <v>1041</v>
      </c>
      <c r="D7873" s="21">
        <f t="shared" si="244"/>
        <v>49220.78</v>
      </c>
      <c r="E7873" s="24">
        <f t="shared" si="24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31">
        <v>11479.51</v>
      </c>
      <c r="K7873" s="32">
        <v>0</v>
      </c>
      <c r="L7873" s="105">
        <v>0</v>
      </c>
      <c r="M7873" s="105">
        <v>0</v>
      </c>
      <c r="N7873" s="106">
        <v>5676.8</v>
      </c>
      <c r="O7873" s="107">
        <v>0</v>
      </c>
      <c r="P7873" s="113">
        <v>7580.42</v>
      </c>
      <c r="Q7873" s="113">
        <v>0</v>
      </c>
      <c r="R7873" s="106">
        <v>0</v>
      </c>
      <c r="S7873" s="107">
        <v>0</v>
      </c>
      <c r="T7873" s="105">
        <v>2511.83</v>
      </c>
      <c r="U7873" s="105">
        <v>0</v>
      </c>
      <c r="V7873" s="106">
        <v>4426.0600000000004</v>
      </c>
      <c r="W7873" s="107">
        <v>0</v>
      </c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1712</v>
      </c>
      <c r="B7874" s="111" t="s">
        <v>1042</v>
      </c>
      <c r="C7874" s="112" t="s">
        <v>1043</v>
      </c>
      <c r="D7874" s="21">
        <f t="shared" si="244"/>
        <v>0</v>
      </c>
      <c r="E7874" s="24">
        <f t="shared" si="245"/>
        <v>0</v>
      </c>
      <c r="F7874" s="104"/>
      <c r="G7874" s="104"/>
      <c r="H7874" s="113"/>
      <c r="I7874" s="113"/>
      <c r="J7874" s="106"/>
      <c r="K7874" s="107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1712</v>
      </c>
      <c r="B7875" s="111" t="s">
        <v>1044</v>
      </c>
      <c r="C7875" s="112" t="s">
        <v>1045</v>
      </c>
      <c r="D7875" s="21">
        <f t="shared" ref="D7875:D7938" si="246">F7875+H7875+J7876+L7875+N7875+P7875+R7875+T7875+V7875+X7875+Z7875+AB7875</f>
        <v>34960</v>
      </c>
      <c r="E7875" s="24">
        <f t="shared" ref="E7875:E7938" si="247">G7875+I7875+K7876+M7875+O7875+Q7875+S7875+U7875+W7875+Y7875+AA7875+AC7875</f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1712</v>
      </c>
      <c r="B7876" s="111" t="s">
        <v>1046</v>
      </c>
      <c r="C7876" s="112" t="s">
        <v>1047</v>
      </c>
      <c r="D7876" s="21">
        <f t="shared" si="246"/>
        <v>874630.47</v>
      </c>
      <c r="E7876" s="24">
        <f t="shared" si="247"/>
        <v>0</v>
      </c>
      <c r="F7876" s="104"/>
      <c r="G7876" s="104"/>
      <c r="H7876" s="113">
        <v>788590</v>
      </c>
      <c r="I7876" s="113">
        <v>0</v>
      </c>
      <c r="J7876" s="31">
        <v>34960</v>
      </c>
      <c r="K7876" s="32">
        <v>0</v>
      </c>
      <c r="L7876" s="113">
        <v>6000</v>
      </c>
      <c r="M7876" s="113">
        <v>0</v>
      </c>
      <c r="N7876" s="31">
        <v>21000</v>
      </c>
      <c r="O7876" s="32">
        <v>0</v>
      </c>
      <c r="P7876" s="113">
        <v>10027.969999999999</v>
      </c>
      <c r="Q7876" s="113">
        <v>0</v>
      </c>
      <c r="R7876" s="31">
        <v>19812.5</v>
      </c>
      <c r="S7876" s="32">
        <v>0</v>
      </c>
      <c r="T7876" s="113">
        <v>0</v>
      </c>
      <c r="U7876" s="113">
        <v>0</v>
      </c>
      <c r="V7876" s="31">
        <v>29200</v>
      </c>
      <c r="W7876" s="32">
        <v>0</v>
      </c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1712</v>
      </c>
      <c r="B7877" s="111" t="s">
        <v>1048</v>
      </c>
      <c r="C7877" s="112" t="s">
        <v>1049</v>
      </c>
      <c r="D7877" s="21">
        <f t="shared" si="246"/>
        <v>41700</v>
      </c>
      <c r="E7877" s="24">
        <f t="shared" si="247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>
        <v>0</v>
      </c>
      <c r="K7877" s="32">
        <v>0</v>
      </c>
      <c r="L7877" s="113">
        <v>0</v>
      </c>
      <c r="M7877" s="113">
        <v>0</v>
      </c>
      <c r="N7877" s="31">
        <v>0</v>
      </c>
      <c r="O7877" s="32">
        <v>0</v>
      </c>
      <c r="P7877" s="113">
        <v>0</v>
      </c>
      <c r="Q7877" s="113">
        <v>0</v>
      </c>
      <c r="R7877" s="31">
        <v>0</v>
      </c>
      <c r="S7877" s="32">
        <v>0</v>
      </c>
      <c r="T7877" s="113">
        <v>0</v>
      </c>
      <c r="U7877" s="113">
        <v>0</v>
      </c>
      <c r="V7877" s="31">
        <v>13600</v>
      </c>
      <c r="W7877" s="32">
        <v>0</v>
      </c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1712</v>
      </c>
      <c r="B7878" s="111" t="s">
        <v>1050</v>
      </c>
      <c r="C7878" s="112" t="s">
        <v>1051</v>
      </c>
      <c r="D7878" s="21">
        <f t="shared" si="246"/>
        <v>25423.199999999997</v>
      </c>
      <c r="E7878" s="24">
        <f t="shared" si="247"/>
        <v>0</v>
      </c>
      <c r="F7878" s="104"/>
      <c r="G7878" s="104"/>
      <c r="H7878" s="113"/>
      <c r="I7878" s="113"/>
      <c r="J7878" s="31">
        <v>20100</v>
      </c>
      <c r="K7878" s="32">
        <v>0</v>
      </c>
      <c r="L7878" s="113">
        <v>10400.4</v>
      </c>
      <c r="M7878" s="113">
        <v>0</v>
      </c>
      <c r="N7878" s="31">
        <v>0</v>
      </c>
      <c r="O7878" s="32">
        <v>0</v>
      </c>
      <c r="P7878" s="113">
        <v>0</v>
      </c>
      <c r="Q7878" s="113">
        <v>0</v>
      </c>
      <c r="R7878" s="31">
        <v>15022.8</v>
      </c>
      <c r="S7878" s="32">
        <v>0</v>
      </c>
      <c r="T7878" s="113">
        <v>0</v>
      </c>
      <c r="U7878" s="113">
        <v>0</v>
      </c>
      <c r="V7878" s="31">
        <v>0</v>
      </c>
      <c r="W7878" s="32">
        <v>0</v>
      </c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1712</v>
      </c>
      <c r="B7879" s="111" t="s">
        <v>1052</v>
      </c>
      <c r="C7879" s="112" t="s">
        <v>1053</v>
      </c>
      <c r="D7879" s="21">
        <f t="shared" si="246"/>
        <v>0</v>
      </c>
      <c r="E7879" s="24">
        <f t="shared" si="247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1712</v>
      </c>
      <c r="B7880" s="111" t="s">
        <v>1054</v>
      </c>
      <c r="C7880" s="112" t="s">
        <v>1055</v>
      </c>
      <c r="D7880" s="21">
        <f t="shared" si="246"/>
        <v>10000</v>
      </c>
      <c r="E7880" s="24">
        <f t="shared" si="247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1712</v>
      </c>
      <c r="B7881" s="111" t="s">
        <v>1056</v>
      </c>
      <c r="C7881" s="112" t="s">
        <v>1057</v>
      </c>
      <c r="D7881" s="21">
        <f t="shared" si="246"/>
        <v>13560</v>
      </c>
      <c r="E7881" s="24">
        <f t="shared" si="247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31">
        <v>10000</v>
      </c>
      <c r="K7881" s="32">
        <v>0</v>
      </c>
      <c r="L7881" s="105">
        <v>0</v>
      </c>
      <c r="M7881" s="105">
        <v>0</v>
      </c>
      <c r="N7881" s="106">
        <v>0</v>
      </c>
      <c r="O7881" s="107">
        <v>0</v>
      </c>
      <c r="P7881" s="113">
        <v>0</v>
      </c>
      <c r="Q7881" s="113">
        <v>0</v>
      </c>
      <c r="R7881" s="106">
        <v>0</v>
      </c>
      <c r="S7881" s="107">
        <v>0</v>
      </c>
      <c r="T7881" s="105">
        <v>0</v>
      </c>
      <c r="U7881" s="105">
        <v>0</v>
      </c>
      <c r="V7881" s="106">
        <v>0</v>
      </c>
      <c r="W7881" s="107">
        <v>0</v>
      </c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1712</v>
      </c>
      <c r="B7882" s="111" t="s">
        <v>1058</v>
      </c>
      <c r="C7882" s="112" t="s">
        <v>1059</v>
      </c>
      <c r="D7882" s="21">
        <f t="shared" si="246"/>
        <v>175350</v>
      </c>
      <c r="E7882" s="24">
        <f t="shared" si="247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106">
        <v>0</v>
      </c>
      <c r="K7882" s="107">
        <v>0</v>
      </c>
      <c r="L7882" s="113">
        <v>49400</v>
      </c>
      <c r="M7882" s="113">
        <v>0</v>
      </c>
      <c r="N7882" s="31">
        <v>0</v>
      </c>
      <c r="O7882" s="32">
        <v>0</v>
      </c>
      <c r="P7882" s="105">
        <v>0</v>
      </c>
      <c r="Q7882" s="105">
        <v>0</v>
      </c>
      <c r="R7882" s="31">
        <v>0</v>
      </c>
      <c r="S7882" s="32">
        <v>0</v>
      </c>
      <c r="T7882" s="113">
        <v>0</v>
      </c>
      <c r="U7882" s="113">
        <v>0</v>
      </c>
      <c r="V7882" s="31">
        <v>0</v>
      </c>
      <c r="W7882" s="32">
        <v>0</v>
      </c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1712</v>
      </c>
      <c r="B7883" s="111" t="s">
        <v>1060</v>
      </c>
      <c r="C7883" s="112" t="s">
        <v>1061</v>
      </c>
      <c r="D7883" s="21">
        <f t="shared" si="246"/>
        <v>29646</v>
      </c>
      <c r="E7883" s="24">
        <f t="shared" si="247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1712</v>
      </c>
      <c r="B7884" s="111" t="s">
        <v>1062</v>
      </c>
      <c r="C7884" s="112" t="s">
        <v>1063</v>
      </c>
      <c r="D7884" s="21">
        <f t="shared" si="246"/>
        <v>262911.3</v>
      </c>
      <c r="E7884" s="24">
        <f t="shared" si="247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>
        <v>29646</v>
      </c>
      <c r="K7884" s="32">
        <v>0</v>
      </c>
      <c r="L7884" s="113">
        <v>33528</v>
      </c>
      <c r="M7884" s="113">
        <v>0</v>
      </c>
      <c r="N7884" s="31">
        <v>30750</v>
      </c>
      <c r="O7884" s="32">
        <v>0</v>
      </c>
      <c r="P7884" s="113">
        <v>43001</v>
      </c>
      <c r="Q7884" s="113">
        <v>0</v>
      </c>
      <c r="R7884" s="31">
        <v>39010</v>
      </c>
      <c r="S7884" s="32">
        <v>0</v>
      </c>
      <c r="T7884" s="113">
        <v>33363</v>
      </c>
      <c r="U7884" s="113">
        <v>0</v>
      </c>
      <c r="V7884" s="31">
        <v>31000.3</v>
      </c>
      <c r="W7884" s="32">
        <v>0</v>
      </c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1712</v>
      </c>
      <c r="B7885" s="111" t="s">
        <v>1064</v>
      </c>
      <c r="C7885" s="112" t="s">
        <v>1065</v>
      </c>
      <c r="D7885" s="21">
        <f t="shared" si="246"/>
        <v>0</v>
      </c>
      <c r="E7885" s="24">
        <f t="shared" si="247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1712</v>
      </c>
      <c r="B7886" s="111" t="s">
        <v>1066</v>
      </c>
      <c r="C7886" s="112" t="s">
        <v>1067</v>
      </c>
      <c r="D7886" s="21">
        <f t="shared" si="246"/>
        <v>0</v>
      </c>
      <c r="E7886" s="24">
        <f t="shared" si="247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1712</v>
      </c>
      <c r="B7887" s="111" t="s">
        <v>1068</v>
      </c>
      <c r="C7887" s="112" t="s">
        <v>1069</v>
      </c>
      <c r="D7887" s="21">
        <f t="shared" si="246"/>
        <v>0</v>
      </c>
      <c r="E7887" s="24">
        <f t="shared" si="247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1712</v>
      </c>
      <c r="B7888" s="111" t="s">
        <v>1070</v>
      </c>
      <c r="C7888" s="112" t="s">
        <v>1071</v>
      </c>
      <c r="D7888" s="21">
        <f t="shared" si="246"/>
        <v>31806</v>
      </c>
      <c r="E7888" s="24">
        <f t="shared" si="247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1712</v>
      </c>
      <c r="B7889" s="111" t="s">
        <v>1072</v>
      </c>
      <c r="C7889" s="112" t="s">
        <v>1073</v>
      </c>
      <c r="D7889" s="21">
        <f t="shared" si="246"/>
        <v>253260</v>
      </c>
      <c r="E7889" s="24">
        <f t="shared" si="247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31">
        <v>31806</v>
      </c>
      <c r="K7889" s="32">
        <v>0</v>
      </c>
      <c r="L7889" s="105">
        <v>31428</v>
      </c>
      <c r="M7889" s="105">
        <v>0</v>
      </c>
      <c r="N7889" s="106">
        <v>30582</v>
      </c>
      <c r="O7889" s="107">
        <v>0</v>
      </c>
      <c r="P7889" s="113">
        <v>35658</v>
      </c>
      <c r="Q7889" s="113">
        <v>0</v>
      </c>
      <c r="R7889" s="106">
        <v>31356</v>
      </c>
      <c r="S7889" s="107">
        <v>0</v>
      </c>
      <c r="T7889" s="105">
        <v>23346</v>
      </c>
      <c r="U7889" s="105">
        <v>0</v>
      </c>
      <c r="V7889" s="106">
        <v>28692</v>
      </c>
      <c r="W7889" s="107">
        <v>0</v>
      </c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1712</v>
      </c>
      <c r="B7890" s="111" t="s">
        <v>1074</v>
      </c>
      <c r="C7890" s="112" t="s">
        <v>1075</v>
      </c>
      <c r="D7890" s="21">
        <f t="shared" si="246"/>
        <v>125272</v>
      </c>
      <c r="E7890" s="24">
        <f t="shared" si="247"/>
        <v>120</v>
      </c>
      <c r="F7890" s="104">
        <v>11604</v>
      </c>
      <c r="G7890" s="104">
        <v>0</v>
      </c>
      <c r="H7890" s="105">
        <v>9060</v>
      </c>
      <c r="I7890" s="105">
        <v>0</v>
      </c>
      <c r="J7890" s="106">
        <v>9180</v>
      </c>
      <c r="K7890" s="107">
        <v>0</v>
      </c>
      <c r="L7890" s="105">
        <v>14760</v>
      </c>
      <c r="M7890" s="105">
        <v>0</v>
      </c>
      <c r="N7890" s="106">
        <v>8028</v>
      </c>
      <c r="O7890" s="107">
        <v>0</v>
      </c>
      <c r="P7890" s="105">
        <v>6912</v>
      </c>
      <c r="Q7890" s="105">
        <v>120</v>
      </c>
      <c r="R7890" s="106">
        <v>39088</v>
      </c>
      <c r="S7890" s="107">
        <v>0</v>
      </c>
      <c r="T7890" s="105">
        <v>22512</v>
      </c>
      <c r="U7890" s="105">
        <v>0</v>
      </c>
      <c r="V7890" s="106">
        <v>13308</v>
      </c>
      <c r="W7890" s="107">
        <v>0</v>
      </c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1712</v>
      </c>
      <c r="B7891" s="111" t="s">
        <v>1076</v>
      </c>
      <c r="C7891" s="112" t="s">
        <v>1077</v>
      </c>
      <c r="D7891" s="21">
        <f t="shared" si="246"/>
        <v>765798</v>
      </c>
      <c r="E7891" s="24">
        <f t="shared" si="247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1712</v>
      </c>
      <c r="B7892" s="111" t="s">
        <v>1078</v>
      </c>
      <c r="C7892" s="112" t="s">
        <v>1079</v>
      </c>
      <c r="D7892" s="21">
        <f t="shared" si="246"/>
        <v>1633073.61</v>
      </c>
      <c r="E7892" s="24">
        <f t="shared" si="247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>
        <v>765798</v>
      </c>
      <c r="K7892" s="107">
        <v>0</v>
      </c>
      <c r="L7892" s="105">
        <v>8062.78</v>
      </c>
      <c r="M7892" s="105">
        <v>0</v>
      </c>
      <c r="N7892" s="106">
        <v>145618.63</v>
      </c>
      <c r="O7892" s="107">
        <v>0</v>
      </c>
      <c r="P7892" s="105">
        <v>341024.4</v>
      </c>
      <c r="Q7892" s="105">
        <v>0</v>
      </c>
      <c r="R7892" s="106">
        <v>8990</v>
      </c>
      <c r="S7892" s="107">
        <v>0</v>
      </c>
      <c r="T7892" s="105">
        <v>500595</v>
      </c>
      <c r="U7892" s="105">
        <v>0</v>
      </c>
      <c r="V7892" s="106">
        <v>367600</v>
      </c>
      <c r="W7892" s="107">
        <v>0</v>
      </c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1712</v>
      </c>
      <c r="B7893" s="111" t="s">
        <v>1080</v>
      </c>
      <c r="C7893" s="112" t="s">
        <v>1081</v>
      </c>
      <c r="D7893" s="21">
        <f t="shared" si="246"/>
        <v>105799.3</v>
      </c>
      <c r="E7893" s="24">
        <f t="shared" si="247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>
        <v>14893.8</v>
      </c>
      <c r="K7893" s="107">
        <v>0</v>
      </c>
      <c r="L7893" s="105">
        <v>16585.7</v>
      </c>
      <c r="M7893" s="105">
        <v>0</v>
      </c>
      <c r="N7893" s="106">
        <v>21857.200000000001</v>
      </c>
      <c r="O7893" s="107">
        <v>0</v>
      </c>
      <c r="P7893" s="105">
        <v>2670</v>
      </c>
      <c r="Q7893" s="105">
        <v>0</v>
      </c>
      <c r="R7893" s="106">
        <v>28136.799999999999</v>
      </c>
      <c r="S7893" s="107">
        <v>0</v>
      </c>
      <c r="T7893" s="105">
        <v>5400</v>
      </c>
      <c r="U7893" s="105">
        <v>0</v>
      </c>
      <c r="V7893" s="106">
        <v>10020.6</v>
      </c>
      <c r="W7893" s="107">
        <v>0</v>
      </c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1712</v>
      </c>
      <c r="B7894" s="111" t="s">
        <v>1082</v>
      </c>
      <c r="C7894" s="112" t="s">
        <v>1083</v>
      </c>
      <c r="D7894" s="21">
        <f t="shared" si="246"/>
        <v>0</v>
      </c>
      <c r="E7894" s="24">
        <f t="shared" si="247"/>
        <v>0</v>
      </c>
      <c r="F7894" s="104"/>
      <c r="G7894" s="104"/>
      <c r="H7894" s="113"/>
      <c r="I7894" s="113"/>
      <c r="J7894" s="106"/>
      <c r="K7894" s="107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1712</v>
      </c>
      <c r="B7895" s="111" t="s">
        <v>1084</v>
      </c>
      <c r="C7895" s="112" t="s">
        <v>1085</v>
      </c>
      <c r="D7895" s="21">
        <f t="shared" si="246"/>
        <v>0</v>
      </c>
      <c r="E7895" s="24">
        <f t="shared" si="247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1712</v>
      </c>
      <c r="B7896" s="111" t="s">
        <v>1086</v>
      </c>
      <c r="C7896" s="112" t="s">
        <v>1087</v>
      </c>
      <c r="D7896" s="21">
        <f t="shared" si="246"/>
        <v>82381.8</v>
      </c>
      <c r="E7896" s="24">
        <f t="shared" si="247"/>
        <v>0</v>
      </c>
      <c r="F7896" s="104"/>
      <c r="G7896" s="104"/>
      <c r="H7896" s="105"/>
      <c r="I7896" s="105"/>
      <c r="J7896" s="31"/>
      <c r="K7896" s="32"/>
      <c r="L7896" s="105"/>
      <c r="M7896" s="105"/>
      <c r="N7896" s="106"/>
      <c r="O7896" s="107"/>
      <c r="P7896" s="113"/>
      <c r="Q7896" s="113"/>
      <c r="R7896" s="106"/>
      <c r="S7896" s="107"/>
      <c r="T7896" s="105">
        <v>12</v>
      </c>
      <c r="U7896" s="105">
        <v>0</v>
      </c>
      <c r="V7896" s="106">
        <v>0</v>
      </c>
      <c r="W7896" s="107">
        <v>0</v>
      </c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1712</v>
      </c>
      <c r="B7897" s="111" t="s">
        <v>1088</v>
      </c>
      <c r="C7897" s="112" t="s">
        <v>1089</v>
      </c>
      <c r="D7897" s="21">
        <f t="shared" si="246"/>
        <v>674887.63</v>
      </c>
      <c r="E7897" s="24">
        <f t="shared" si="247"/>
        <v>0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106">
        <v>82369.8</v>
      </c>
      <c r="K7897" s="107">
        <v>0</v>
      </c>
      <c r="L7897" s="113">
        <v>70395.19</v>
      </c>
      <c r="M7897" s="113">
        <v>0</v>
      </c>
      <c r="N7897" s="31">
        <v>64079.94</v>
      </c>
      <c r="O7897" s="32">
        <v>0</v>
      </c>
      <c r="P7897" s="105">
        <v>0</v>
      </c>
      <c r="Q7897" s="105">
        <v>0</v>
      </c>
      <c r="R7897" s="31">
        <v>199880.39</v>
      </c>
      <c r="S7897" s="32">
        <v>0</v>
      </c>
      <c r="T7897" s="113">
        <v>8576.56</v>
      </c>
      <c r="U7897" s="113">
        <v>0</v>
      </c>
      <c r="V7897" s="31">
        <v>147077.74</v>
      </c>
      <c r="W7897" s="32">
        <v>0</v>
      </c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1712</v>
      </c>
      <c r="B7898" s="111" t="s">
        <v>1090</v>
      </c>
      <c r="C7898" s="112" t="s">
        <v>1091</v>
      </c>
      <c r="D7898" s="21">
        <f t="shared" si="246"/>
        <v>5727.15</v>
      </c>
      <c r="E7898" s="24">
        <f t="shared" si="247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1712</v>
      </c>
      <c r="B7899" s="111" t="s">
        <v>1092</v>
      </c>
      <c r="C7899" s="112" t="s">
        <v>1093</v>
      </c>
      <c r="D7899" s="21">
        <f t="shared" si="246"/>
        <v>50416.619999999995</v>
      </c>
      <c r="E7899" s="24">
        <f t="shared" si="247"/>
        <v>2337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>
        <v>5727.15</v>
      </c>
      <c r="K7899" s="32">
        <v>0</v>
      </c>
      <c r="L7899" s="113">
        <v>5382.06</v>
      </c>
      <c r="M7899" s="113">
        <v>0</v>
      </c>
      <c r="N7899" s="31">
        <v>5694.03</v>
      </c>
      <c r="O7899" s="32">
        <v>1171</v>
      </c>
      <c r="P7899" s="113">
        <v>319.93</v>
      </c>
      <c r="Q7899" s="113">
        <v>0</v>
      </c>
      <c r="R7899" s="31">
        <v>10205.19</v>
      </c>
      <c r="S7899" s="32">
        <v>0</v>
      </c>
      <c r="T7899" s="113">
        <v>10209.459999999999</v>
      </c>
      <c r="U7899" s="113">
        <v>0</v>
      </c>
      <c r="V7899" s="31">
        <v>6910.63</v>
      </c>
      <c r="W7899" s="32">
        <v>0</v>
      </c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1712</v>
      </c>
      <c r="B7900" s="111" t="s">
        <v>1094</v>
      </c>
      <c r="C7900" s="112" t="s">
        <v>1095</v>
      </c>
      <c r="D7900" s="21">
        <f t="shared" si="246"/>
        <v>11192</v>
      </c>
      <c r="E7900" s="24">
        <f t="shared" si="247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>
        <v>4900</v>
      </c>
      <c r="S7900" s="32">
        <v>0</v>
      </c>
      <c r="T7900" s="113">
        <v>0</v>
      </c>
      <c r="U7900" s="113">
        <v>0</v>
      </c>
      <c r="V7900" s="31">
        <v>4900</v>
      </c>
      <c r="W7900" s="32">
        <v>0</v>
      </c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1712</v>
      </c>
      <c r="B7901" s="111" t="s">
        <v>1096</v>
      </c>
      <c r="C7901" s="112" t="s">
        <v>1097</v>
      </c>
      <c r="D7901" s="21">
        <f t="shared" si="246"/>
        <v>10216</v>
      </c>
      <c r="E7901" s="24">
        <f t="shared" si="247"/>
        <v>0</v>
      </c>
      <c r="F7901" s="104"/>
      <c r="G7901" s="104"/>
      <c r="H7901" s="113">
        <v>2886</v>
      </c>
      <c r="I7901" s="113">
        <v>0</v>
      </c>
      <c r="J7901" s="31">
        <v>1392</v>
      </c>
      <c r="K7901" s="32">
        <v>0</v>
      </c>
      <c r="L7901" s="113">
        <v>1793</v>
      </c>
      <c r="M7901" s="113">
        <v>0</v>
      </c>
      <c r="N7901" s="31">
        <v>752</v>
      </c>
      <c r="O7901" s="32">
        <v>0</v>
      </c>
      <c r="P7901" s="113">
        <v>0</v>
      </c>
      <c r="Q7901" s="113">
        <v>0</v>
      </c>
      <c r="R7901" s="31">
        <v>2700</v>
      </c>
      <c r="S7901" s="32">
        <v>0</v>
      </c>
      <c r="T7901" s="113">
        <v>1051</v>
      </c>
      <c r="U7901" s="113">
        <v>0</v>
      </c>
      <c r="V7901" s="31">
        <v>1034</v>
      </c>
      <c r="W7901" s="32">
        <v>0</v>
      </c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1712</v>
      </c>
      <c r="B7902" s="111" t="s">
        <v>1098</v>
      </c>
      <c r="C7902" s="112" t="s">
        <v>1099</v>
      </c>
      <c r="D7902" s="21">
        <f t="shared" si="246"/>
        <v>0</v>
      </c>
      <c r="E7902" s="24">
        <f t="shared" si="247"/>
        <v>0</v>
      </c>
      <c r="F7902" s="104"/>
      <c r="G7902" s="104"/>
      <c r="H7902" s="105"/>
      <c r="I7902" s="105"/>
      <c r="J7902" s="31"/>
      <c r="K7902" s="32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1712</v>
      </c>
      <c r="B7903" s="111" t="s">
        <v>1100</v>
      </c>
      <c r="C7903" s="112" t="s">
        <v>1101</v>
      </c>
      <c r="D7903" s="21">
        <f t="shared" si="246"/>
        <v>466418.42999999993</v>
      </c>
      <c r="E7903" s="24">
        <f t="shared" si="247"/>
        <v>0</v>
      </c>
      <c r="F7903" s="104"/>
      <c r="G7903" s="104"/>
      <c r="H7903" s="113"/>
      <c r="I7903" s="113"/>
      <c r="J7903" s="106"/>
      <c r="K7903" s="107"/>
      <c r="L7903" s="113"/>
      <c r="M7903" s="113"/>
      <c r="N7903" s="31">
        <v>49511.6</v>
      </c>
      <c r="O7903" s="32">
        <v>0</v>
      </c>
      <c r="P7903" s="105">
        <v>27227.22</v>
      </c>
      <c r="Q7903" s="105">
        <v>0</v>
      </c>
      <c r="R7903" s="31">
        <v>0</v>
      </c>
      <c r="S7903" s="32">
        <v>0</v>
      </c>
      <c r="T7903" s="113">
        <v>0</v>
      </c>
      <c r="U7903" s="113">
        <v>0</v>
      </c>
      <c r="V7903" s="31">
        <v>0</v>
      </c>
      <c r="W7903" s="32">
        <v>0</v>
      </c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1712</v>
      </c>
      <c r="B7904" s="111" t="s">
        <v>1102</v>
      </c>
      <c r="C7904" s="112" t="s">
        <v>1103</v>
      </c>
      <c r="D7904" s="21">
        <f t="shared" si="246"/>
        <v>3440291.98</v>
      </c>
      <c r="E7904" s="24">
        <f t="shared" si="247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31">
        <v>389679.61</v>
      </c>
      <c r="K7904" s="32">
        <v>0</v>
      </c>
      <c r="L7904" s="105">
        <v>456072.24</v>
      </c>
      <c r="M7904" s="105">
        <v>0</v>
      </c>
      <c r="N7904" s="106">
        <v>412024.07</v>
      </c>
      <c r="O7904" s="107">
        <v>0</v>
      </c>
      <c r="P7904" s="113">
        <v>291016.03999999998</v>
      </c>
      <c r="Q7904" s="113">
        <v>0</v>
      </c>
      <c r="R7904" s="106">
        <v>688001.75</v>
      </c>
      <c r="S7904" s="107">
        <v>0</v>
      </c>
      <c r="T7904" s="105">
        <v>399798.42</v>
      </c>
      <c r="U7904" s="105">
        <v>0</v>
      </c>
      <c r="V7904" s="106">
        <v>394050.98</v>
      </c>
      <c r="W7904" s="107">
        <v>0</v>
      </c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1712</v>
      </c>
      <c r="B7905" s="111" t="s">
        <v>1104</v>
      </c>
      <c r="C7905" s="112" t="s">
        <v>1105</v>
      </c>
      <c r="D7905" s="21">
        <f t="shared" si="246"/>
        <v>213992.63</v>
      </c>
      <c r="E7905" s="24">
        <f t="shared" si="247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1712</v>
      </c>
      <c r="B7906" s="111" t="s">
        <v>1106</v>
      </c>
      <c r="C7906" s="112" t="s">
        <v>1107</v>
      </c>
      <c r="D7906" s="21">
        <f t="shared" si="246"/>
        <v>2200911.92</v>
      </c>
      <c r="E7906" s="24">
        <f t="shared" si="247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>
        <v>213992.63</v>
      </c>
      <c r="K7906" s="107">
        <v>0</v>
      </c>
      <c r="L7906" s="105">
        <v>257854.12</v>
      </c>
      <c r="M7906" s="105">
        <v>0</v>
      </c>
      <c r="N7906" s="106">
        <v>105379.17</v>
      </c>
      <c r="O7906" s="107">
        <v>0</v>
      </c>
      <c r="P7906" s="105">
        <v>234213.85</v>
      </c>
      <c r="Q7906" s="105">
        <v>0</v>
      </c>
      <c r="R7906" s="106">
        <v>414128.74</v>
      </c>
      <c r="S7906" s="107">
        <v>0</v>
      </c>
      <c r="T7906" s="105">
        <v>312874.53999999998</v>
      </c>
      <c r="U7906" s="105">
        <v>0</v>
      </c>
      <c r="V7906" s="106">
        <v>178486.77</v>
      </c>
      <c r="W7906" s="107">
        <v>0</v>
      </c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1712</v>
      </c>
      <c r="B7907" s="111" t="s">
        <v>1108</v>
      </c>
      <c r="C7907" s="112" t="s">
        <v>1109</v>
      </c>
      <c r="D7907" s="21">
        <f t="shared" si="246"/>
        <v>1893946.28</v>
      </c>
      <c r="E7907" s="24">
        <f t="shared" si="247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>
        <v>249451.46</v>
      </c>
      <c r="K7907" s="107">
        <v>0</v>
      </c>
      <c r="L7907" s="105">
        <v>211247.74</v>
      </c>
      <c r="M7907" s="105">
        <v>0</v>
      </c>
      <c r="N7907" s="106">
        <v>239674.9</v>
      </c>
      <c r="O7907" s="107">
        <v>0</v>
      </c>
      <c r="P7907" s="105">
        <v>202304.82</v>
      </c>
      <c r="Q7907" s="105">
        <v>0</v>
      </c>
      <c r="R7907" s="106">
        <v>202988.79999999999</v>
      </c>
      <c r="S7907" s="107">
        <v>0</v>
      </c>
      <c r="T7907" s="105">
        <v>189529.4</v>
      </c>
      <c r="U7907" s="105">
        <v>0</v>
      </c>
      <c r="V7907" s="106">
        <v>215817.22</v>
      </c>
      <c r="W7907" s="107">
        <v>0</v>
      </c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1712</v>
      </c>
      <c r="B7908" s="111" t="s">
        <v>1110</v>
      </c>
      <c r="C7908" s="112" t="s">
        <v>1111</v>
      </c>
      <c r="D7908" s="21">
        <f t="shared" si="246"/>
        <v>434319</v>
      </c>
      <c r="E7908" s="24">
        <f t="shared" si="247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106">
        <v>47622</v>
      </c>
      <c r="K7908" s="107">
        <v>0</v>
      </c>
      <c r="L7908" s="113">
        <v>41718</v>
      </c>
      <c r="M7908" s="113">
        <v>0</v>
      </c>
      <c r="N7908" s="31">
        <v>42470</v>
      </c>
      <c r="O7908" s="32">
        <v>0</v>
      </c>
      <c r="P7908" s="105">
        <v>58716</v>
      </c>
      <c r="Q7908" s="105">
        <v>0</v>
      </c>
      <c r="R7908" s="31">
        <v>52470</v>
      </c>
      <c r="S7908" s="32">
        <v>0</v>
      </c>
      <c r="T7908" s="113">
        <v>56319</v>
      </c>
      <c r="U7908" s="113">
        <v>0</v>
      </c>
      <c r="V7908" s="31">
        <v>51051</v>
      </c>
      <c r="W7908" s="32">
        <v>0</v>
      </c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1712</v>
      </c>
      <c r="B7909" s="111" t="s">
        <v>1112</v>
      </c>
      <c r="C7909" s="112" t="s">
        <v>1113</v>
      </c>
      <c r="D7909" s="21">
        <f t="shared" si="246"/>
        <v>172437.5</v>
      </c>
      <c r="E7909" s="24">
        <f t="shared" si="247"/>
        <v>0</v>
      </c>
      <c r="F7909" s="104"/>
      <c r="G7909" s="104"/>
      <c r="H7909" s="113"/>
      <c r="I7909" s="113"/>
      <c r="J7909" s="31">
        <v>44640</v>
      </c>
      <c r="K7909" s="32">
        <v>0</v>
      </c>
      <c r="L7909" s="113">
        <v>164275</v>
      </c>
      <c r="M7909" s="113">
        <v>0</v>
      </c>
      <c r="N7909" s="31">
        <v>0</v>
      </c>
      <c r="O7909" s="32">
        <v>0</v>
      </c>
      <c r="P7909" s="113">
        <v>0</v>
      </c>
      <c r="Q7909" s="113">
        <v>0</v>
      </c>
      <c r="R7909" s="31">
        <v>0</v>
      </c>
      <c r="S7909" s="32">
        <v>0</v>
      </c>
      <c r="T7909" s="113">
        <v>0</v>
      </c>
      <c r="U7909" s="113">
        <v>0</v>
      </c>
      <c r="V7909" s="31">
        <v>0</v>
      </c>
      <c r="W7909" s="32">
        <v>0</v>
      </c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1712</v>
      </c>
      <c r="B7910" s="111" t="s">
        <v>1114</v>
      </c>
      <c r="C7910" s="112" t="s">
        <v>1115</v>
      </c>
      <c r="D7910" s="21">
        <f t="shared" si="246"/>
        <v>106851.51000000001</v>
      </c>
      <c r="E7910" s="24">
        <f t="shared" si="24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31">
        <v>8162.5</v>
      </c>
      <c r="K7910" s="32">
        <v>0</v>
      </c>
      <c r="L7910" s="105">
        <v>4269.8599999999997</v>
      </c>
      <c r="M7910" s="105">
        <v>0</v>
      </c>
      <c r="N7910" s="106">
        <v>7081.58</v>
      </c>
      <c r="O7910" s="107">
        <v>0</v>
      </c>
      <c r="P7910" s="113">
        <v>20974.75</v>
      </c>
      <c r="Q7910" s="113">
        <v>0</v>
      </c>
      <c r="R7910" s="106">
        <v>24835.7</v>
      </c>
      <c r="S7910" s="107">
        <v>0</v>
      </c>
      <c r="T7910" s="105">
        <v>13636.99</v>
      </c>
      <c r="U7910" s="105">
        <v>0</v>
      </c>
      <c r="V7910" s="106">
        <v>3529</v>
      </c>
      <c r="W7910" s="107">
        <v>0</v>
      </c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1712</v>
      </c>
      <c r="B7911" s="111" t="s">
        <v>1116</v>
      </c>
      <c r="C7911" s="112" t="s">
        <v>1117</v>
      </c>
      <c r="D7911" s="21">
        <f t="shared" si="246"/>
        <v>24240</v>
      </c>
      <c r="E7911" s="24">
        <f t="shared" si="24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1712</v>
      </c>
      <c r="B7912" s="111" t="s">
        <v>1118</v>
      </c>
      <c r="C7912" s="112" t="s">
        <v>1119</v>
      </c>
      <c r="D7912" s="21">
        <f t="shared" si="246"/>
        <v>274450</v>
      </c>
      <c r="E7912" s="24">
        <f t="shared" si="247"/>
        <v>12270</v>
      </c>
      <c r="F7912" s="104">
        <v>26470</v>
      </c>
      <c r="G7912" s="104">
        <v>0</v>
      </c>
      <c r="H7912" s="113">
        <v>29700</v>
      </c>
      <c r="I7912" s="113">
        <v>0</v>
      </c>
      <c r="J7912" s="106">
        <v>24240</v>
      </c>
      <c r="K7912" s="107">
        <v>0</v>
      </c>
      <c r="L7912" s="113">
        <v>50020</v>
      </c>
      <c r="M7912" s="113">
        <v>12270</v>
      </c>
      <c r="N7912" s="31">
        <v>37200</v>
      </c>
      <c r="O7912" s="32">
        <v>0</v>
      </c>
      <c r="P7912" s="105">
        <v>2990</v>
      </c>
      <c r="Q7912" s="105">
        <v>0</v>
      </c>
      <c r="R7912" s="31">
        <v>34000</v>
      </c>
      <c r="S7912" s="32">
        <v>0</v>
      </c>
      <c r="T7912" s="113">
        <v>83375</v>
      </c>
      <c r="U7912" s="113">
        <v>0</v>
      </c>
      <c r="V7912" s="31">
        <v>7870</v>
      </c>
      <c r="W7912" s="32">
        <v>0</v>
      </c>
      <c r="X7912" s="113"/>
      <c r="Y7912" s="113"/>
      <c r="Z7912" s="31"/>
      <c r="AA7912" s="32"/>
      <c r="AB7912" s="113"/>
      <c r="AC7912" s="113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1712</v>
      </c>
      <c r="B7913" s="111" t="s">
        <v>1120</v>
      </c>
      <c r="C7913" s="112" t="s">
        <v>1121</v>
      </c>
      <c r="D7913" s="21">
        <f t="shared" si="246"/>
        <v>32915</v>
      </c>
      <c r="E7913" s="24">
        <f t="shared" si="24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>
        <v>2825</v>
      </c>
      <c r="K7913" s="32">
        <v>0</v>
      </c>
      <c r="L7913" s="113">
        <v>0</v>
      </c>
      <c r="M7913" s="113">
        <v>0</v>
      </c>
      <c r="N7913" s="31">
        <v>0</v>
      </c>
      <c r="O7913" s="32">
        <v>0</v>
      </c>
      <c r="P7913" s="113">
        <v>0</v>
      </c>
      <c r="Q7913" s="113">
        <v>0</v>
      </c>
      <c r="R7913" s="31">
        <v>9455</v>
      </c>
      <c r="S7913" s="32">
        <v>0</v>
      </c>
      <c r="T7913" s="113">
        <v>2100</v>
      </c>
      <c r="U7913" s="113">
        <v>0</v>
      </c>
      <c r="V7913" s="31">
        <v>2450</v>
      </c>
      <c r="W7913" s="32">
        <v>0</v>
      </c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1712</v>
      </c>
      <c r="B7914" s="111" t="s">
        <v>1122</v>
      </c>
      <c r="C7914" s="112" t="s">
        <v>1123</v>
      </c>
      <c r="D7914" s="21">
        <f t="shared" si="246"/>
        <v>0</v>
      </c>
      <c r="E7914" s="24">
        <f t="shared" si="24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1712</v>
      </c>
      <c r="B7915" s="111" t="s">
        <v>1124</v>
      </c>
      <c r="C7915" s="112" t="s">
        <v>1125</v>
      </c>
      <c r="D7915" s="21">
        <f t="shared" si="246"/>
        <v>0</v>
      </c>
      <c r="E7915" s="24">
        <f t="shared" si="24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1712</v>
      </c>
      <c r="B7916" s="111" t="s">
        <v>1126</v>
      </c>
      <c r="C7916" s="112" t="s">
        <v>1127</v>
      </c>
      <c r="D7916" s="21">
        <f t="shared" si="246"/>
        <v>0</v>
      </c>
      <c r="E7916" s="24">
        <f t="shared" si="24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1712</v>
      </c>
      <c r="B7917" s="111" t="s">
        <v>1128</v>
      </c>
      <c r="C7917" s="112" t="s">
        <v>1129</v>
      </c>
      <c r="D7917" s="21">
        <f t="shared" si="246"/>
        <v>0</v>
      </c>
      <c r="E7917" s="24">
        <f t="shared" si="24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1712</v>
      </c>
      <c r="B7918" s="111" t="s">
        <v>1130</v>
      </c>
      <c r="C7918" s="112" t="s">
        <v>1131</v>
      </c>
      <c r="D7918" s="21">
        <f t="shared" si="246"/>
        <v>0</v>
      </c>
      <c r="E7918" s="24">
        <f t="shared" si="24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1712</v>
      </c>
      <c r="B7919" s="111" t="s">
        <v>1132</v>
      </c>
      <c r="C7919" s="112" t="s">
        <v>1133</v>
      </c>
      <c r="D7919" s="21">
        <f t="shared" si="246"/>
        <v>0</v>
      </c>
      <c r="E7919" s="24">
        <f t="shared" si="24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1712</v>
      </c>
      <c r="B7920" s="111" t="s">
        <v>1134</v>
      </c>
      <c r="C7920" s="112" t="s">
        <v>1135</v>
      </c>
      <c r="D7920" s="21">
        <f t="shared" si="246"/>
        <v>0</v>
      </c>
      <c r="E7920" s="24">
        <f t="shared" si="24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1712</v>
      </c>
      <c r="B7921" s="111" t="s">
        <v>1136</v>
      </c>
      <c r="C7921" s="112" t="s">
        <v>1137</v>
      </c>
      <c r="D7921" s="21">
        <f t="shared" si="246"/>
        <v>0</v>
      </c>
      <c r="E7921" s="24">
        <f t="shared" si="24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1712</v>
      </c>
      <c r="B7922" s="111" t="s">
        <v>1138</v>
      </c>
      <c r="C7922" s="112" t="s">
        <v>1624</v>
      </c>
      <c r="D7922" s="21">
        <f t="shared" si="246"/>
        <v>24200</v>
      </c>
      <c r="E7922" s="24">
        <f t="shared" si="24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>
        <v>10000</v>
      </c>
      <c r="Q7922" s="113">
        <v>0</v>
      </c>
      <c r="R7922" s="31">
        <v>0</v>
      </c>
      <c r="S7922" s="32">
        <v>0</v>
      </c>
      <c r="T7922" s="113">
        <v>4200</v>
      </c>
      <c r="U7922" s="113">
        <v>0</v>
      </c>
      <c r="V7922" s="31">
        <v>0</v>
      </c>
      <c r="W7922" s="32">
        <v>0</v>
      </c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1712</v>
      </c>
      <c r="B7923" s="111" t="s">
        <v>1139</v>
      </c>
      <c r="C7923" s="112" t="s">
        <v>1140</v>
      </c>
      <c r="D7923" s="21">
        <f t="shared" si="246"/>
        <v>0</v>
      </c>
      <c r="E7923" s="24">
        <f t="shared" si="247"/>
        <v>0</v>
      </c>
      <c r="F7923" s="104"/>
      <c r="G7923" s="104"/>
      <c r="H7923" s="105"/>
      <c r="I7923" s="105"/>
      <c r="J7923" s="31"/>
      <c r="K7923" s="32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1712</v>
      </c>
      <c r="B7924" s="111" t="s">
        <v>1141</v>
      </c>
      <c r="C7924" s="112" t="s">
        <v>1625</v>
      </c>
      <c r="D7924" s="21">
        <f t="shared" si="246"/>
        <v>951510</v>
      </c>
      <c r="E7924" s="24">
        <f t="shared" si="247"/>
        <v>4200</v>
      </c>
      <c r="F7924" s="104">
        <v>21000</v>
      </c>
      <c r="G7924" s="104">
        <v>0</v>
      </c>
      <c r="H7924" s="105">
        <v>72200</v>
      </c>
      <c r="I7924" s="105">
        <v>0</v>
      </c>
      <c r="J7924" s="106">
        <v>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>
        <v>0</v>
      </c>
      <c r="Q7924" s="105">
        <v>0</v>
      </c>
      <c r="R7924" s="106">
        <v>18360</v>
      </c>
      <c r="S7924" s="107">
        <v>0</v>
      </c>
      <c r="T7924" s="105">
        <v>564200</v>
      </c>
      <c r="U7924" s="105">
        <v>4200</v>
      </c>
      <c r="V7924" s="106">
        <v>36060</v>
      </c>
      <c r="W7924" s="107">
        <v>0</v>
      </c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1712</v>
      </c>
      <c r="B7925" s="111" t="s">
        <v>1142</v>
      </c>
      <c r="C7925" s="112" t="s">
        <v>1143</v>
      </c>
      <c r="D7925" s="21">
        <f t="shared" si="246"/>
        <v>3124676</v>
      </c>
      <c r="E7925" s="24">
        <f t="shared" si="24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>
        <v>239690</v>
      </c>
      <c r="K7925" s="107">
        <v>0</v>
      </c>
      <c r="L7925" s="105">
        <v>239723.75</v>
      </c>
      <c r="M7925" s="105">
        <v>0</v>
      </c>
      <c r="N7925" s="106">
        <v>201790</v>
      </c>
      <c r="O7925" s="107">
        <v>0</v>
      </c>
      <c r="P7925" s="105">
        <v>649058</v>
      </c>
      <c r="Q7925" s="105">
        <v>0</v>
      </c>
      <c r="R7925" s="106">
        <v>466938.25</v>
      </c>
      <c r="S7925" s="107">
        <v>0</v>
      </c>
      <c r="T7925" s="105">
        <v>550734</v>
      </c>
      <c r="U7925" s="105">
        <v>0</v>
      </c>
      <c r="V7925" s="106">
        <v>554662</v>
      </c>
      <c r="W7925" s="107">
        <v>0</v>
      </c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1712</v>
      </c>
      <c r="B7926" s="111" t="s">
        <v>1144</v>
      </c>
      <c r="C7926" s="112" t="s">
        <v>1626</v>
      </c>
      <c r="D7926" s="21">
        <f t="shared" si="246"/>
        <v>141870.5</v>
      </c>
      <c r="E7926" s="24">
        <f t="shared" si="247"/>
        <v>0</v>
      </c>
      <c r="F7926" s="104"/>
      <c r="G7926" s="104"/>
      <c r="H7926" s="105"/>
      <c r="I7926" s="105"/>
      <c r="J7926" s="106">
        <v>14170</v>
      </c>
      <c r="K7926" s="107">
        <v>0</v>
      </c>
      <c r="L7926" s="105">
        <v>78778</v>
      </c>
      <c r="M7926" s="105">
        <v>0</v>
      </c>
      <c r="N7926" s="106">
        <v>24443.5</v>
      </c>
      <c r="O7926" s="107">
        <v>0</v>
      </c>
      <c r="P7926" s="105">
        <v>0</v>
      </c>
      <c r="Q7926" s="105">
        <v>0</v>
      </c>
      <c r="R7926" s="106">
        <v>24028</v>
      </c>
      <c r="S7926" s="107">
        <v>0</v>
      </c>
      <c r="T7926" s="105">
        <v>14621</v>
      </c>
      <c r="U7926" s="105">
        <v>0</v>
      </c>
      <c r="V7926" s="106">
        <v>0</v>
      </c>
      <c r="W7926" s="107">
        <v>0</v>
      </c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1712</v>
      </c>
      <c r="B7927" s="111" t="s">
        <v>1145</v>
      </c>
      <c r="C7927" s="112" t="s">
        <v>1627</v>
      </c>
      <c r="D7927" s="21">
        <f t="shared" si="246"/>
        <v>0</v>
      </c>
      <c r="E7927" s="24">
        <f t="shared" si="247"/>
        <v>0</v>
      </c>
      <c r="F7927" s="104"/>
      <c r="G7927" s="104"/>
      <c r="H7927" s="113"/>
      <c r="I7927" s="113"/>
      <c r="J7927" s="106"/>
      <c r="K7927" s="107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1712</v>
      </c>
      <c r="B7928" s="111" t="s">
        <v>1628</v>
      </c>
      <c r="C7928" s="112" t="s">
        <v>1629</v>
      </c>
      <c r="D7928" s="21">
        <f t="shared" si="246"/>
        <v>0</v>
      </c>
      <c r="E7928" s="24">
        <f t="shared" si="24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1712</v>
      </c>
      <c r="B7929" s="111" t="s">
        <v>1146</v>
      </c>
      <c r="C7929" s="112" t="s">
        <v>1630</v>
      </c>
      <c r="D7929" s="21">
        <f t="shared" si="246"/>
        <v>0</v>
      </c>
      <c r="E7929" s="24">
        <f t="shared" si="24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1712</v>
      </c>
      <c r="B7930" s="111" t="s">
        <v>1147</v>
      </c>
      <c r="C7930" s="112" t="s">
        <v>1631</v>
      </c>
      <c r="D7930" s="21">
        <f t="shared" si="246"/>
        <v>0</v>
      </c>
      <c r="E7930" s="24">
        <f t="shared" si="24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1712</v>
      </c>
      <c r="B7931" s="111" t="s">
        <v>1148</v>
      </c>
      <c r="C7931" s="112" t="s">
        <v>1149</v>
      </c>
      <c r="D7931" s="21">
        <f t="shared" si="246"/>
        <v>511277</v>
      </c>
      <c r="E7931" s="24">
        <f t="shared" si="247"/>
        <v>0</v>
      </c>
      <c r="F7931" s="104"/>
      <c r="G7931" s="104"/>
      <c r="H7931" s="105"/>
      <c r="I7931" s="105"/>
      <c r="J7931" s="31"/>
      <c r="K7931" s="32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1712</v>
      </c>
      <c r="B7932" s="111" t="s">
        <v>1150</v>
      </c>
      <c r="C7932" s="112" t="s">
        <v>1632</v>
      </c>
      <c r="D7932" s="21">
        <f t="shared" si="246"/>
        <v>4068978</v>
      </c>
      <c r="E7932" s="24">
        <f t="shared" si="247"/>
        <v>370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>
        <v>511277</v>
      </c>
      <c r="K7932" s="107">
        <v>0</v>
      </c>
      <c r="L7932" s="105">
        <v>559957.5</v>
      </c>
      <c r="M7932" s="105">
        <v>370</v>
      </c>
      <c r="N7932" s="106">
        <v>475906</v>
      </c>
      <c r="O7932" s="107">
        <v>0</v>
      </c>
      <c r="P7932" s="105">
        <v>441348.5</v>
      </c>
      <c r="Q7932" s="105">
        <v>0</v>
      </c>
      <c r="R7932" s="106">
        <v>436908.5</v>
      </c>
      <c r="S7932" s="107">
        <v>0</v>
      </c>
      <c r="T7932" s="105">
        <v>712514</v>
      </c>
      <c r="U7932" s="105">
        <v>0</v>
      </c>
      <c r="V7932" s="106">
        <v>414624.5</v>
      </c>
      <c r="W7932" s="107">
        <v>0</v>
      </c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1712</v>
      </c>
      <c r="B7933" s="111" t="s">
        <v>1151</v>
      </c>
      <c r="C7933" s="112" t="s">
        <v>1633</v>
      </c>
      <c r="D7933" s="21">
        <f t="shared" si="246"/>
        <v>109860</v>
      </c>
      <c r="E7933" s="24">
        <f t="shared" si="24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>
        <v>10920</v>
      </c>
      <c r="K7933" s="107">
        <v>0</v>
      </c>
      <c r="L7933" s="105">
        <v>11580</v>
      </c>
      <c r="M7933" s="105">
        <v>0</v>
      </c>
      <c r="N7933" s="106">
        <v>10140</v>
      </c>
      <c r="O7933" s="107">
        <v>0</v>
      </c>
      <c r="P7933" s="105">
        <v>17220</v>
      </c>
      <c r="Q7933" s="105">
        <v>0</v>
      </c>
      <c r="R7933" s="106">
        <v>17220</v>
      </c>
      <c r="S7933" s="107">
        <v>0</v>
      </c>
      <c r="T7933" s="105">
        <v>18120</v>
      </c>
      <c r="U7933" s="105">
        <v>0</v>
      </c>
      <c r="V7933" s="106">
        <v>12120</v>
      </c>
      <c r="W7933" s="107">
        <v>0</v>
      </c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1712</v>
      </c>
      <c r="B7934" s="111" t="s">
        <v>1152</v>
      </c>
      <c r="C7934" s="112" t="s">
        <v>1634</v>
      </c>
      <c r="D7934" s="21">
        <f t="shared" si="246"/>
        <v>0</v>
      </c>
      <c r="E7934" s="24">
        <f t="shared" si="24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1712</v>
      </c>
      <c r="B7935" s="111" t="s">
        <v>1153</v>
      </c>
      <c r="C7935" s="112" t="s">
        <v>1635</v>
      </c>
      <c r="D7935" s="21">
        <f t="shared" si="246"/>
        <v>8600</v>
      </c>
      <c r="E7935" s="24">
        <f t="shared" si="247"/>
        <v>0</v>
      </c>
      <c r="F7935" s="104"/>
      <c r="G7935" s="104"/>
      <c r="H7935" s="113"/>
      <c r="I7935" s="113"/>
      <c r="J7935" s="106"/>
      <c r="K7935" s="107"/>
      <c r="L7935" s="113">
        <v>1200</v>
      </c>
      <c r="M7935" s="113">
        <v>0</v>
      </c>
      <c r="N7935" s="31">
        <v>0</v>
      </c>
      <c r="O7935" s="32">
        <v>0</v>
      </c>
      <c r="P7935" s="105">
        <v>1200</v>
      </c>
      <c r="Q7935" s="105">
        <v>0</v>
      </c>
      <c r="R7935" s="31">
        <v>1200</v>
      </c>
      <c r="S7935" s="32">
        <v>0</v>
      </c>
      <c r="T7935" s="113">
        <v>0</v>
      </c>
      <c r="U7935" s="113">
        <v>0</v>
      </c>
      <c r="V7935" s="31">
        <v>0</v>
      </c>
      <c r="W7935" s="32">
        <v>0</v>
      </c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1712</v>
      </c>
      <c r="B7936" s="111" t="s">
        <v>1154</v>
      </c>
      <c r="C7936" s="112" t="s">
        <v>1636</v>
      </c>
      <c r="D7936" s="21">
        <f t="shared" si="246"/>
        <v>60000</v>
      </c>
      <c r="E7936" s="24">
        <f t="shared" si="24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31">
        <v>5000</v>
      </c>
      <c r="K7936" s="32">
        <v>0</v>
      </c>
      <c r="L7936" s="105">
        <v>5000</v>
      </c>
      <c r="M7936" s="105">
        <v>0</v>
      </c>
      <c r="N7936" s="106">
        <v>5000</v>
      </c>
      <c r="O7936" s="107">
        <v>0</v>
      </c>
      <c r="P7936" s="113">
        <v>5000</v>
      </c>
      <c r="Q7936" s="113">
        <v>0</v>
      </c>
      <c r="R7936" s="106">
        <v>5000</v>
      </c>
      <c r="S7936" s="107">
        <v>0</v>
      </c>
      <c r="T7936" s="105">
        <v>5000</v>
      </c>
      <c r="U7936" s="105">
        <v>0</v>
      </c>
      <c r="V7936" s="106">
        <v>5000</v>
      </c>
      <c r="W7936" s="107">
        <v>0</v>
      </c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1712</v>
      </c>
      <c r="B7937" s="111" t="s">
        <v>1155</v>
      </c>
      <c r="C7937" s="112" t="s">
        <v>1156</v>
      </c>
      <c r="D7937" s="21">
        <f t="shared" si="246"/>
        <v>180000</v>
      </c>
      <c r="E7937" s="24">
        <f t="shared" si="24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>
        <v>20000</v>
      </c>
      <c r="K7937" s="107">
        <v>0</v>
      </c>
      <c r="L7937" s="105">
        <v>20000</v>
      </c>
      <c r="M7937" s="105">
        <v>0</v>
      </c>
      <c r="N7937" s="106">
        <v>20000</v>
      </c>
      <c r="O7937" s="107">
        <v>0</v>
      </c>
      <c r="P7937" s="105">
        <v>20000</v>
      </c>
      <c r="Q7937" s="105">
        <v>0</v>
      </c>
      <c r="R7937" s="106">
        <v>20000</v>
      </c>
      <c r="S7937" s="107">
        <v>0</v>
      </c>
      <c r="T7937" s="105">
        <v>20000</v>
      </c>
      <c r="U7937" s="105">
        <v>0</v>
      </c>
      <c r="V7937" s="106">
        <v>20000</v>
      </c>
      <c r="W7937" s="107">
        <v>0</v>
      </c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1712</v>
      </c>
      <c r="B7938" s="111" t="s">
        <v>1157</v>
      </c>
      <c r="C7938" s="112" t="s">
        <v>1158</v>
      </c>
      <c r="D7938" s="21">
        <f t="shared" si="246"/>
        <v>165000</v>
      </c>
      <c r="E7938" s="24">
        <f t="shared" si="24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>
        <v>20000</v>
      </c>
      <c r="Q7938" s="105">
        <v>0</v>
      </c>
      <c r="R7938" s="106">
        <v>20000</v>
      </c>
      <c r="S7938" s="107">
        <v>0</v>
      </c>
      <c r="T7938" s="105">
        <v>20000</v>
      </c>
      <c r="U7938" s="105">
        <v>0</v>
      </c>
      <c r="V7938" s="106">
        <v>10000</v>
      </c>
      <c r="W7938" s="107">
        <v>0</v>
      </c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1712</v>
      </c>
      <c r="B7939" s="111" t="s">
        <v>1159</v>
      </c>
      <c r="C7939" s="112" t="s">
        <v>1160</v>
      </c>
      <c r="D7939" s="21">
        <f t="shared" ref="D7939:D8002" si="248">F7939+H7939+J7940+L7939+N7939+P7939+R7939+T7939+V7939+X7939+Z7939+AB7939</f>
        <v>125000</v>
      </c>
      <c r="E7939" s="24">
        <f t="shared" ref="E7939:E8002" si="249">G7939+I7939+K7940+M7939+O7939+Q7939+S7939+U7939+W7939+Y7939+AA7939+AC7939</f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106">
        <v>15000</v>
      </c>
      <c r="K7939" s="107">
        <v>0</v>
      </c>
      <c r="L7939" s="113">
        <v>15000</v>
      </c>
      <c r="M7939" s="113">
        <v>0</v>
      </c>
      <c r="N7939" s="31">
        <v>15000</v>
      </c>
      <c r="O7939" s="32">
        <v>0</v>
      </c>
      <c r="P7939" s="105">
        <v>15000</v>
      </c>
      <c r="Q7939" s="105">
        <v>0</v>
      </c>
      <c r="R7939" s="31">
        <v>15000</v>
      </c>
      <c r="S7939" s="32">
        <v>0</v>
      </c>
      <c r="T7939" s="113">
        <v>15000</v>
      </c>
      <c r="U7939" s="113">
        <v>0</v>
      </c>
      <c r="V7939" s="31">
        <v>20000</v>
      </c>
      <c r="W7939" s="32">
        <v>0</v>
      </c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1712</v>
      </c>
      <c r="B7940" s="111" t="s">
        <v>1161</v>
      </c>
      <c r="C7940" s="112" t="s">
        <v>1637</v>
      </c>
      <c r="D7940" s="21">
        <f t="shared" si="248"/>
        <v>41820</v>
      </c>
      <c r="E7940" s="24">
        <f t="shared" si="249"/>
        <v>0</v>
      </c>
      <c r="F7940" s="104"/>
      <c r="G7940" s="104"/>
      <c r="H7940" s="105"/>
      <c r="I7940" s="105"/>
      <c r="J7940" s="31"/>
      <c r="K7940" s="32"/>
      <c r="L7940" s="105">
        <v>2100</v>
      </c>
      <c r="M7940" s="105">
        <v>0</v>
      </c>
      <c r="N7940" s="106">
        <v>0</v>
      </c>
      <c r="O7940" s="107">
        <v>0</v>
      </c>
      <c r="P7940" s="113">
        <v>8700</v>
      </c>
      <c r="Q7940" s="113">
        <v>0</v>
      </c>
      <c r="R7940" s="106">
        <v>8700</v>
      </c>
      <c r="S7940" s="107">
        <v>0</v>
      </c>
      <c r="T7940" s="105">
        <v>0</v>
      </c>
      <c r="U7940" s="105">
        <v>0</v>
      </c>
      <c r="V7940" s="106">
        <v>22320</v>
      </c>
      <c r="W7940" s="107">
        <v>0</v>
      </c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1712</v>
      </c>
      <c r="B7941" s="111" t="s">
        <v>1162</v>
      </c>
      <c r="C7941" s="112" t="s">
        <v>1163</v>
      </c>
      <c r="D7941" s="21">
        <f t="shared" si="248"/>
        <v>564812.5</v>
      </c>
      <c r="E7941" s="24">
        <f t="shared" si="249"/>
        <v>0</v>
      </c>
      <c r="F7941" s="104"/>
      <c r="G7941" s="104"/>
      <c r="H7941" s="105">
        <v>376187.5</v>
      </c>
      <c r="I7941" s="105">
        <v>0</v>
      </c>
      <c r="J7941" s="106">
        <v>0</v>
      </c>
      <c r="K7941" s="107">
        <v>0</v>
      </c>
      <c r="L7941" s="105">
        <v>0</v>
      </c>
      <c r="M7941" s="105">
        <v>0</v>
      </c>
      <c r="N7941" s="106">
        <v>0</v>
      </c>
      <c r="O7941" s="107">
        <v>0</v>
      </c>
      <c r="P7941" s="105">
        <v>0</v>
      </c>
      <c r="Q7941" s="105">
        <v>0</v>
      </c>
      <c r="R7941" s="106">
        <v>0</v>
      </c>
      <c r="S7941" s="107">
        <v>0</v>
      </c>
      <c r="T7941" s="105">
        <v>0</v>
      </c>
      <c r="U7941" s="105">
        <v>0</v>
      </c>
      <c r="V7941" s="106">
        <v>188625</v>
      </c>
      <c r="W7941" s="107">
        <v>0</v>
      </c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1712</v>
      </c>
      <c r="B7942" s="111" t="s">
        <v>1164</v>
      </c>
      <c r="C7942" s="112" t="s">
        <v>1638</v>
      </c>
      <c r="D7942" s="21">
        <f t="shared" si="248"/>
        <v>23771.45</v>
      </c>
      <c r="E7942" s="24">
        <f t="shared" si="249"/>
        <v>0</v>
      </c>
      <c r="F7942" s="104"/>
      <c r="G7942" s="104"/>
      <c r="H7942" s="113"/>
      <c r="I7942" s="113"/>
      <c r="J7942" s="106"/>
      <c r="K7942" s="107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1712</v>
      </c>
      <c r="B7943" s="111" t="s">
        <v>1165</v>
      </c>
      <c r="C7943" s="112" t="s">
        <v>1166</v>
      </c>
      <c r="D7943" s="21">
        <f t="shared" si="248"/>
        <v>260282.81000000003</v>
      </c>
      <c r="E7943" s="24">
        <f t="shared" si="249"/>
        <v>17782.14</v>
      </c>
      <c r="F7943" s="104">
        <v>23771.45</v>
      </c>
      <c r="G7943" s="104">
        <v>0</v>
      </c>
      <c r="H7943" s="105">
        <v>23004.63</v>
      </c>
      <c r="I7943" s="105">
        <v>0</v>
      </c>
      <c r="J7943" s="31">
        <v>23771.45</v>
      </c>
      <c r="K7943" s="32">
        <v>0</v>
      </c>
      <c r="L7943" s="105">
        <v>23771.45</v>
      </c>
      <c r="M7943" s="105">
        <v>0</v>
      </c>
      <c r="N7943" s="106">
        <v>21470.99</v>
      </c>
      <c r="O7943" s="107">
        <v>0</v>
      </c>
      <c r="P7943" s="113">
        <v>23771.45</v>
      </c>
      <c r="Q7943" s="113">
        <v>0</v>
      </c>
      <c r="R7943" s="106">
        <v>23004.63</v>
      </c>
      <c r="S7943" s="107">
        <v>0</v>
      </c>
      <c r="T7943" s="105">
        <v>23771.45</v>
      </c>
      <c r="U7943" s="105">
        <v>17782.14</v>
      </c>
      <c r="V7943" s="106">
        <v>23004.63</v>
      </c>
      <c r="W7943" s="107">
        <v>0</v>
      </c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1712</v>
      </c>
      <c r="B7944" s="111" t="s">
        <v>1167</v>
      </c>
      <c r="C7944" s="112" t="s">
        <v>1639</v>
      </c>
      <c r="D7944" s="21">
        <f t="shared" si="248"/>
        <v>588753.75</v>
      </c>
      <c r="E7944" s="24">
        <f t="shared" si="249"/>
        <v>55139.76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>
        <v>74712.13</v>
      </c>
      <c r="K7944" s="107">
        <v>0</v>
      </c>
      <c r="L7944" s="105">
        <v>74712.13</v>
      </c>
      <c r="M7944" s="105">
        <v>0</v>
      </c>
      <c r="N7944" s="106">
        <v>67481.919999999998</v>
      </c>
      <c r="O7944" s="107">
        <v>0</v>
      </c>
      <c r="P7944" s="105">
        <v>74712.13</v>
      </c>
      <c r="Q7944" s="105">
        <v>0</v>
      </c>
      <c r="R7944" s="106">
        <v>72302.06</v>
      </c>
      <c r="S7944" s="107">
        <v>0</v>
      </c>
      <c r="T7944" s="105">
        <v>74712.13</v>
      </c>
      <c r="U7944" s="105">
        <v>55139.76</v>
      </c>
      <c r="V7944" s="106">
        <v>72302.06</v>
      </c>
      <c r="W7944" s="107">
        <v>0</v>
      </c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1712</v>
      </c>
      <c r="B7945" s="111" t="s">
        <v>1168</v>
      </c>
      <c r="C7945" s="112" t="s">
        <v>1640</v>
      </c>
      <c r="D7945" s="21">
        <f t="shared" si="248"/>
        <v>44240.86</v>
      </c>
      <c r="E7945" s="24">
        <f t="shared" si="249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>
        <v>5517.13</v>
      </c>
      <c r="K7945" s="107">
        <v>0</v>
      </c>
      <c r="L7945" s="105">
        <v>5517.13</v>
      </c>
      <c r="M7945" s="105">
        <v>0</v>
      </c>
      <c r="N7945" s="106">
        <v>4983.22</v>
      </c>
      <c r="O7945" s="107">
        <v>0</v>
      </c>
      <c r="P7945" s="105">
        <v>5517.13</v>
      </c>
      <c r="Q7945" s="105">
        <v>0</v>
      </c>
      <c r="R7945" s="106">
        <v>5339.16</v>
      </c>
      <c r="S7945" s="107">
        <v>0</v>
      </c>
      <c r="T7945" s="105">
        <v>6688.77</v>
      </c>
      <c r="U7945" s="105">
        <v>0</v>
      </c>
      <c r="V7945" s="106">
        <v>5339.16</v>
      </c>
      <c r="W7945" s="107">
        <v>0</v>
      </c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1712</v>
      </c>
      <c r="B7946" s="111" t="s">
        <v>1169</v>
      </c>
      <c r="C7946" s="112" t="s">
        <v>1641</v>
      </c>
      <c r="D7946" s="21">
        <f t="shared" si="248"/>
        <v>17385.91</v>
      </c>
      <c r="E7946" s="24">
        <f t="shared" si="249"/>
        <v>0</v>
      </c>
      <c r="F7946" s="104"/>
      <c r="G7946" s="104"/>
      <c r="H7946" s="113"/>
      <c r="I7946" s="113"/>
      <c r="J7946" s="106"/>
      <c r="K7946" s="107"/>
      <c r="L7946" s="113"/>
      <c r="M7946" s="113"/>
      <c r="N7946" s="31"/>
      <c r="O7946" s="32"/>
      <c r="P7946" s="105"/>
      <c r="Q7946" s="105"/>
      <c r="R7946" s="31"/>
      <c r="S7946" s="32"/>
      <c r="T7946" s="113">
        <v>17385.91</v>
      </c>
      <c r="U7946" s="113">
        <v>0</v>
      </c>
      <c r="V7946" s="31">
        <v>0</v>
      </c>
      <c r="W7946" s="32">
        <v>0</v>
      </c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1712</v>
      </c>
      <c r="B7947" s="111" t="s">
        <v>1170</v>
      </c>
      <c r="C7947" s="112" t="s">
        <v>1171</v>
      </c>
      <c r="D7947" s="21">
        <f t="shared" si="248"/>
        <v>0</v>
      </c>
      <c r="E7947" s="24">
        <f t="shared" si="249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1712</v>
      </c>
      <c r="B7948" s="111" t="s">
        <v>1172</v>
      </c>
      <c r="C7948" s="112" t="s">
        <v>1642</v>
      </c>
      <c r="D7948" s="21">
        <f t="shared" si="248"/>
        <v>0</v>
      </c>
      <c r="E7948" s="24">
        <f t="shared" si="249"/>
        <v>0</v>
      </c>
      <c r="F7948" s="104"/>
      <c r="G7948" s="104"/>
      <c r="H7948" s="105"/>
      <c r="I7948" s="105"/>
      <c r="J7948" s="31"/>
      <c r="K7948" s="32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1712</v>
      </c>
      <c r="B7949" s="111" t="s">
        <v>1173</v>
      </c>
      <c r="C7949" s="112" t="s">
        <v>1643</v>
      </c>
      <c r="D7949" s="21">
        <f t="shared" si="248"/>
        <v>0</v>
      </c>
      <c r="E7949" s="24">
        <f t="shared" si="249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1712</v>
      </c>
      <c r="B7950" s="111" t="s">
        <v>1174</v>
      </c>
      <c r="C7950" s="112" t="s">
        <v>1175</v>
      </c>
      <c r="D7950" s="21">
        <f t="shared" si="248"/>
        <v>0</v>
      </c>
      <c r="E7950" s="24">
        <f t="shared" si="249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1712</v>
      </c>
      <c r="B7951" s="111" t="s">
        <v>1176</v>
      </c>
      <c r="C7951" s="112" t="s">
        <v>1177</v>
      </c>
      <c r="D7951" s="21">
        <f t="shared" si="248"/>
        <v>7297.73</v>
      </c>
      <c r="E7951" s="24">
        <f t="shared" si="249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>
        <v>7297.73</v>
      </c>
      <c r="U7951" s="105">
        <v>0</v>
      </c>
      <c r="V7951" s="106">
        <v>0</v>
      </c>
      <c r="W7951" s="107">
        <v>0</v>
      </c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1712</v>
      </c>
      <c r="B7952" s="111" t="s">
        <v>1178</v>
      </c>
      <c r="C7952" s="112" t="s">
        <v>1179</v>
      </c>
      <c r="D7952" s="21">
        <f t="shared" si="248"/>
        <v>50721.45</v>
      </c>
      <c r="E7952" s="24">
        <f t="shared" si="249"/>
        <v>0</v>
      </c>
      <c r="F7952" s="104"/>
      <c r="G7952" s="104"/>
      <c r="H7952" s="113"/>
      <c r="I7952" s="113"/>
      <c r="J7952" s="106"/>
      <c r="K7952" s="107"/>
      <c r="L7952" s="113"/>
      <c r="M7952" s="113"/>
      <c r="N7952" s="31"/>
      <c r="O7952" s="32"/>
      <c r="P7952" s="105"/>
      <c r="Q7952" s="105"/>
      <c r="R7952" s="31"/>
      <c r="S7952" s="32"/>
      <c r="T7952" s="113">
        <v>28826.11</v>
      </c>
      <c r="U7952" s="113">
        <v>0</v>
      </c>
      <c r="V7952" s="31">
        <v>0</v>
      </c>
      <c r="W7952" s="32">
        <v>0</v>
      </c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1712</v>
      </c>
      <c r="B7953" s="111" t="s">
        <v>1180</v>
      </c>
      <c r="C7953" s="112" t="s">
        <v>1181</v>
      </c>
      <c r="D7953" s="21">
        <f t="shared" si="248"/>
        <v>121637.07</v>
      </c>
      <c r="E7953" s="24">
        <f t="shared" si="249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>
        <v>21895.34</v>
      </c>
      <c r="K7953" s="32">
        <v>0</v>
      </c>
      <c r="L7953" s="113">
        <v>21895.34</v>
      </c>
      <c r="M7953" s="113">
        <v>0</v>
      </c>
      <c r="N7953" s="31">
        <v>21895.34</v>
      </c>
      <c r="O7953" s="32">
        <v>0</v>
      </c>
      <c r="P7953" s="113">
        <v>0</v>
      </c>
      <c r="Q7953" s="113">
        <v>0</v>
      </c>
      <c r="R7953" s="31">
        <v>0</v>
      </c>
      <c r="S7953" s="32">
        <v>0</v>
      </c>
      <c r="T7953" s="113">
        <v>2461.8000000000002</v>
      </c>
      <c r="U7953" s="113">
        <v>0</v>
      </c>
      <c r="V7953" s="31">
        <v>31593.91</v>
      </c>
      <c r="W7953" s="32">
        <v>0</v>
      </c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1712</v>
      </c>
      <c r="B7954" s="111" t="s">
        <v>1182</v>
      </c>
      <c r="C7954" s="112" t="s">
        <v>1183</v>
      </c>
      <c r="D7954" s="21">
        <f t="shared" si="248"/>
        <v>0</v>
      </c>
      <c r="E7954" s="24">
        <f t="shared" si="249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1712</v>
      </c>
      <c r="B7955" s="111" t="s">
        <v>1184</v>
      </c>
      <c r="C7955" s="112" t="s">
        <v>1185</v>
      </c>
      <c r="D7955" s="21">
        <f t="shared" si="248"/>
        <v>0</v>
      </c>
      <c r="E7955" s="24">
        <f t="shared" si="249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1712</v>
      </c>
      <c r="B7956" s="111" t="s">
        <v>1186</v>
      </c>
      <c r="C7956" s="112" t="s">
        <v>1187</v>
      </c>
      <c r="D7956" s="21">
        <f t="shared" si="248"/>
        <v>763.36</v>
      </c>
      <c r="E7956" s="24">
        <f t="shared" si="249"/>
        <v>0</v>
      </c>
      <c r="F7956" s="104">
        <v>763.36</v>
      </c>
      <c r="G7956" s="104">
        <v>0</v>
      </c>
      <c r="H7956" s="105"/>
      <c r="I7956" s="105"/>
      <c r="J7956" s="31"/>
      <c r="K7956" s="32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1712</v>
      </c>
      <c r="B7957" s="111" t="s">
        <v>1188</v>
      </c>
      <c r="C7957" s="112" t="s">
        <v>1189</v>
      </c>
      <c r="D7957" s="21">
        <f t="shared" si="248"/>
        <v>0</v>
      </c>
      <c r="E7957" s="24">
        <f t="shared" si="249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1712</v>
      </c>
      <c r="B7958" s="111" t="s">
        <v>1190</v>
      </c>
      <c r="C7958" s="112" t="s">
        <v>1191</v>
      </c>
      <c r="D7958" s="21">
        <f t="shared" si="248"/>
        <v>41354.740000000005</v>
      </c>
      <c r="E7958" s="24">
        <f t="shared" si="249"/>
        <v>23374.15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106">
        <v>0</v>
      </c>
      <c r="K7958" s="107">
        <v>0</v>
      </c>
      <c r="L7958" s="113">
        <v>0</v>
      </c>
      <c r="M7958" s="113">
        <v>0</v>
      </c>
      <c r="N7958" s="31">
        <v>0</v>
      </c>
      <c r="O7958" s="32">
        <v>0</v>
      </c>
      <c r="P7958" s="105">
        <v>0</v>
      </c>
      <c r="Q7958" s="105">
        <v>0</v>
      </c>
      <c r="R7958" s="31">
        <v>0</v>
      </c>
      <c r="S7958" s="32">
        <v>0</v>
      </c>
      <c r="T7958" s="113">
        <v>0</v>
      </c>
      <c r="U7958" s="113">
        <v>16505.400000000001</v>
      </c>
      <c r="V7958" s="31">
        <v>2409</v>
      </c>
      <c r="W7958" s="32">
        <v>0</v>
      </c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1712</v>
      </c>
      <c r="B7959" s="111" t="s">
        <v>1192</v>
      </c>
      <c r="C7959" s="112" t="s">
        <v>1193</v>
      </c>
      <c r="D7959" s="21">
        <f t="shared" si="248"/>
        <v>0</v>
      </c>
      <c r="E7959" s="24">
        <f t="shared" si="249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1712</v>
      </c>
      <c r="B7960" s="111" t="s">
        <v>1194</v>
      </c>
      <c r="C7960" s="112" t="s">
        <v>1195</v>
      </c>
      <c r="D7960" s="21">
        <f t="shared" si="248"/>
        <v>0</v>
      </c>
      <c r="E7960" s="24">
        <f t="shared" si="249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1712</v>
      </c>
      <c r="B7961" s="111" t="s">
        <v>1196</v>
      </c>
      <c r="C7961" s="112" t="s">
        <v>1197</v>
      </c>
      <c r="D7961" s="21">
        <f t="shared" si="248"/>
        <v>0</v>
      </c>
      <c r="E7961" s="24">
        <f t="shared" si="249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1712</v>
      </c>
      <c r="B7962" s="111" t="s">
        <v>1198</v>
      </c>
      <c r="C7962" s="112" t="s">
        <v>1199</v>
      </c>
      <c r="D7962" s="21">
        <f t="shared" si="248"/>
        <v>0</v>
      </c>
      <c r="E7962" s="24">
        <f t="shared" si="249"/>
        <v>0</v>
      </c>
      <c r="F7962" s="104"/>
      <c r="G7962" s="104"/>
      <c r="H7962" s="105"/>
      <c r="I7962" s="105"/>
      <c r="J7962" s="31"/>
      <c r="K7962" s="32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1712</v>
      </c>
      <c r="B7963" s="111" t="s">
        <v>1200</v>
      </c>
      <c r="C7963" s="112" t="s">
        <v>1201</v>
      </c>
      <c r="D7963" s="21">
        <f t="shared" si="248"/>
        <v>0</v>
      </c>
      <c r="E7963" s="24">
        <f t="shared" si="249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1712</v>
      </c>
      <c r="B7964" s="111" t="s">
        <v>1202</v>
      </c>
      <c r="C7964" s="112" t="s">
        <v>1203</v>
      </c>
      <c r="D7964" s="21">
        <f t="shared" si="248"/>
        <v>0</v>
      </c>
      <c r="E7964" s="24">
        <f t="shared" si="249"/>
        <v>0</v>
      </c>
      <c r="F7964" s="104"/>
      <c r="G7964" s="104"/>
      <c r="H7964" s="113"/>
      <c r="I7964" s="113"/>
      <c r="J7964" s="106"/>
      <c r="K7964" s="107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1712</v>
      </c>
      <c r="B7965" s="111" t="s">
        <v>1204</v>
      </c>
      <c r="C7965" s="112" t="s">
        <v>1205</v>
      </c>
      <c r="D7965" s="21">
        <f t="shared" si="248"/>
        <v>0</v>
      </c>
      <c r="E7965" s="24">
        <f t="shared" si="249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1712</v>
      </c>
      <c r="B7966" s="111" t="s">
        <v>1206</v>
      </c>
      <c r="C7966" s="112" t="s">
        <v>1207</v>
      </c>
      <c r="D7966" s="21">
        <f t="shared" si="248"/>
        <v>1</v>
      </c>
      <c r="E7966" s="24">
        <f t="shared" si="249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>
        <v>1</v>
      </c>
      <c r="O7966" s="32">
        <v>0</v>
      </c>
      <c r="P7966" s="113">
        <v>0</v>
      </c>
      <c r="Q7966" s="113">
        <v>0</v>
      </c>
      <c r="R7966" s="31">
        <v>0</v>
      </c>
      <c r="S7966" s="32">
        <v>0</v>
      </c>
      <c r="T7966" s="113">
        <v>0</v>
      </c>
      <c r="U7966" s="113">
        <v>0</v>
      </c>
      <c r="V7966" s="31">
        <v>0</v>
      </c>
      <c r="W7966" s="32">
        <v>0</v>
      </c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1712</v>
      </c>
      <c r="B7967" s="111" t="s">
        <v>1208</v>
      </c>
      <c r="C7967" s="112" t="s">
        <v>1209</v>
      </c>
      <c r="D7967" s="21">
        <f t="shared" si="248"/>
        <v>0</v>
      </c>
      <c r="E7967" s="24">
        <f t="shared" si="249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1712</v>
      </c>
      <c r="B7968" s="111" t="s">
        <v>1210</v>
      </c>
      <c r="C7968" s="112" t="s">
        <v>1644</v>
      </c>
      <c r="D7968" s="21">
        <f t="shared" si="248"/>
        <v>506.53</v>
      </c>
      <c r="E7968" s="24">
        <f t="shared" si="249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1712</v>
      </c>
      <c r="B7969" s="111" t="s">
        <v>1211</v>
      </c>
      <c r="C7969" s="112" t="s">
        <v>1212</v>
      </c>
      <c r="D7969" s="21">
        <f t="shared" si="248"/>
        <v>14484.11</v>
      </c>
      <c r="E7969" s="24">
        <f t="shared" si="249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>
        <v>506.53</v>
      </c>
      <c r="K7969" s="32">
        <v>0</v>
      </c>
      <c r="L7969" s="113">
        <v>506.53</v>
      </c>
      <c r="M7969" s="113">
        <v>0</v>
      </c>
      <c r="N7969" s="31">
        <v>457.51</v>
      </c>
      <c r="O7969" s="32">
        <v>0</v>
      </c>
      <c r="P7969" s="113">
        <v>1702.37</v>
      </c>
      <c r="Q7969" s="113">
        <v>0</v>
      </c>
      <c r="R7969" s="31">
        <v>1647.45</v>
      </c>
      <c r="S7969" s="32">
        <v>0</v>
      </c>
      <c r="T7969" s="113">
        <v>6927.6</v>
      </c>
      <c r="U7969" s="113">
        <v>0</v>
      </c>
      <c r="V7969" s="31">
        <v>1702.37</v>
      </c>
      <c r="W7969" s="32">
        <v>0</v>
      </c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1712</v>
      </c>
      <c r="B7970" s="111" t="s">
        <v>1213</v>
      </c>
      <c r="C7970" s="112" t="s">
        <v>1214</v>
      </c>
      <c r="D7970" s="21">
        <f t="shared" si="248"/>
        <v>45607.51</v>
      </c>
      <c r="E7970" s="24">
        <f t="shared" si="249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>
        <v>543.55999999999995</v>
      </c>
      <c r="K7970" s="32">
        <v>0</v>
      </c>
      <c r="L7970" s="113">
        <v>543.55999999999995</v>
      </c>
      <c r="M7970" s="113">
        <v>0</v>
      </c>
      <c r="N7970" s="31">
        <v>490.96</v>
      </c>
      <c r="O7970" s="32">
        <v>0</v>
      </c>
      <c r="P7970" s="113">
        <v>5688.32</v>
      </c>
      <c r="Q7970" s="113">
        <v>0</v>
      </c>
      <c r="R7970" s="31">
        <v>5504.83</v>
      </c>
      <c r="S7970" s="32">
        <v>0</v>
      </c>
      <c r="T7970" s="113">
        <v>26295.79</v>
      </c>
      <c r="U7970" s="113">
        <v>0</v>
      </c>
      <c r="V7970" s="31">
        <v>5688.32</v>
      </c>
      <c r="W7970" s="32">
        <v>0</v>
      </c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1712</v>
      </c>
      <c r="B7971" s="111" t="s">
        <v>1215</v>
      </c>
      <c r="C7971" s="112" t="s">
        <v>1216</v>
      </c>
      <c r="D7971" s="21">
        <f t="shared" si="248"/>
        <v>20138.59</v>
      </c>
      <c r="E7971" s="24">
        <f t="shared" si="249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31">
        <v>326.14</v>
      </c>
      <c r="K7971" s="32">
        <v>0</v>
      </c>
      <c r="L7971" s="105">
        <v>326.14</v>
      </c>
      <c r="M7971" s="105">
        <v>0</v>
      </c>
      <c r="N7971" s="106">
        <v>294.58</v>
      </c>
      <c r="O7971" s="107">
        <v>0</v>
      </c>
      <c r="P7971" s="113">
        <v>2421.5700000000002</v>
      </c>
      <c r="Q7971" s="113">
        <v>0</v>
      </c>
      <c r="R7971" s="106">
        <v>2343.4499999999998</v>
      </c>
      <c r="S7971" s="107">
        <v>0</v>
      </c>
      <c r="T7971" s="105">
        <v>11570.62</v>
      </c>
      <c r="U7971" s="105">
        <v>0</v>
      </c>
      <c r="V7971" s="106">
        <v>2421.5700000000002</v>
      </c>
      <c r="W7971" s="107">
        <v>0</v>
      </c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1712</v>
      </c>
      <c r="B7972" s="111" t="s">
        <v>1217</v>
      </c>
      <c r="C7972" s="112" t="s">
        <v>1218</v>
      </c>
      <c r="D7972" s="21">
        <f t="shared" si="248"/>
        <v>10788.5</v>
      </c>
      <c r="E7972" s="24">
        <f t="shared" si="249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106">
        <v>118.9</v>
      </c>
      <c r="K7972" s="107">
        <v>0</v>
      </c>
      <c r="L7972" s="113">
        <v>118.9</v>
      </c>
      <c r="M7972" s="113">
        <v>0</v>
      </c>
      <c r="N7972" s="31">
        <v>107.4</v>
      </c>
      <c r="O7972" s="32">
        <v>0</v>
      </c>
      <c r="P7972" s="105">
        <v>1948.33</v>
      </c>
      <c r="Q7972" s="105">
        <v>0</v>
      </c>
      <c r="R7972" s="31">
        <v>1885.48</v>
      </c>
      <c r="S7972" s="32">
        <v>0</v>
      </c>
      <c r="T7972" s="113">
        <v>3247.21</v>
      </c>
      <c r="U7972" s="113">
        <v>0</v>
      </c>
      <c r="V7972" s="31">
        <v>3247.21</v>
      </c>
      <c r="W7972" s="32">
        <v>0</v>
      </c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1712</v>
      </c>
      <c r="B7973" s="111" t="s">
        <v>1219</v>
      </c>
      <c r="C7973" s="112" t="s">
        <v>1220</v>
      </c>
      <c r="D7973" s="21">
        <f t="shared" si="248"/>
        <v>0</v>
      </c>
      <c r="E7973" s="24">
        <f t="shared" si="249"/>
        <v>0</v>
      </c>
      <c r="F7973" s="104"/>
      <c r="G7973" s="104"/>
      <c r="H7973" s="105"/>
      <c r="I7973" s="105"/>
      <c r="J7973" s="31"/>
      <c r="K7973" s="32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1712</v>
      </c>
      <c r="B7974" s="111" t="s">
        <v>1221</v>
      </c>
      <c r="C7974" s="112" t="s">
        <v>1222</v>
      </c>
      <c r="D7974" s="21">
        <f t="shared" si="248"/>
        <v>0</v>
      </c>
      <c r="E7974" s="24">
        <f t="shared" si="24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1712</v>
      </c>
      <c r="B7975" s="111" t="s">
        <v>1223</v>
      </c>
      <c r="C7975" s="112" t="s">
        <v>1224</v>
      </c>
      <c r="D7975" s="21">
        <f t="shared" si="248"/>
        <v>0</v>
      </c>
      <c r="E7975" s="24">
        <f t="shared" si="249"/>
        <v>0</v>
      </c>
      <c r="F7975" s="104"/>
      <c r="G7975" s="104"/>
      <c r="H7975" s="113"/>
      <c r="I7975" s="113"/>
      <c r="J7975" s="106"/>
      <c r="K7975" s="107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1712</v>
      </c>
      <c r="B7976" s="111" t="s">
        <v>1225</v>
      </c>
      <c r="C7976" s="112" t="s">
        <v>1226</v>
      </c>
      <c r="D7976" s="21">
        <f t="shared" si="248"/>
        <v>0</v>
      </c>
      <c r="E7976" s="24">
        <f t="shared" si="249"/>
        <v>0</v>
      </c>
      <c r="F7976" s="104"/>
      <c r="G7976" s="104"/>
      <c r="H7976" s="105"/>
      <c r="I7976" s="105"/>
      <c r="J7976" s="31"/>
      <c r="K7976" s="32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1712</v>
      </c>
      <c r="B7977" s="111" t="s">
        <v>1227</v>
      </c>
      <c r="C7977" s="112" t="s">
        <v>1228</v>
      </c>
      <c r="D7977" s="21">
        <f t="shared" si="248"/>
        <v>14438.36</v>
      </c>
      <c r="E7977" s="24">
        <f t="shared" si="249"/>
        <v>0</v>
      </c>
      <c r="F7977" s="104"/>
      <c r="G7977" s="104"/>
      <c r="H7977" s="113"/>
      <c r="I7977" s="113"/>
      <c r="J7977" s="106"/>
      <c r="K7977" s="107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1712</v>
      </c>
      <c r="B7978" s="111" t="s">
        <v>1229</v>
      </c>
      <c r="C7978" s="112" t="s">
        <v>1230</v>
      </c>
      <c r="D7978" s="21">
        <f t="shared" si="248"/>
        <v>603458.92000000004</v>
      </c>
      <c r="E7978" s="24">
        <f t="shared" si="24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31">
        <v>14438.36</v>
      </c>
      <c r="K7978" s="32">
        <v>0</v>
      </c>
      <c r="L7978" s="105">
        <v>12400</v>
      </c>
      <c r="M7978" s="105">
        <v>0</v>
      </c>
      <c r="N7978" s="106">
        <v>12318.47</v>
      </c>
      <c r="O7978" s="107">
        <v>0</v>
      </c>
      <c r="P7978" s="113">
        <v>15650.05</v>
      </c>
      <c r="Q7978" s="113">
        <v>0</v>
      </c>
      <c r="R7978" s="106">
        <v>15145.21</v>
      </c>
      <c r="S7978" s="107">
        <v>0</v>
      </c>
      <c r="T7978" s="105">
        <v>502774.24</v>
      </c>
      <c r="U7978" s="105">
        <v>0</v>
      </c>
      <c r="V7978" s="106">
        <v>16369.31</v>
      </c>
      <c r="W7978" s="107">
        <v>0</v>
      </c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1712</v>
      </c>
      <c r="B7979" s="111" t="s">
        <v>1231</v>
      </c>
      <c r="C7979" s="112" t="s">
        <v>1232</v>
      </c>
      <c r="D7979" s="21">
        <f t="shared" si="248"/>
        <v>61850.92</v>
      </c>
      <c r="E7979" s="24">
        <f t="shared" si="24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>
        <v>390.68</v>
      </c>
      <c r="K7979" s="107">
        <v>0</v>
      </c>
      <c r="L7979" s="105">
        <v>390.68</v>
      </c>
      <c r="M7979" s="105">
        <v>0</v>
      </c>
      <c r="N7979" s="106">
        <v>352.88</v>
      </c>
      <c r="O7979" s="107">
        <v>0</v>
      </c>
      <c r="P7979" s="105">
        <v>390.68</v>
      </c>
      <c r="Q7979" s="105">
        <v>0</v>
      </c>
      <c r="R7979" s="106">
        <v>9747.9500000000007</v>
      </c>
      <c r="S7979" s="107">
        <v>0</v>
      </c>
      <c r="T7979" s="105">
        <v>38866.71</v>
      </c>
      <c r="U7979" s="105">
        <v>0</v>
      </c>
      <c r="V7979" s="106">
        <v>10072.879999999999</v>
      </c>
      <c r="W7979" s="107">
        <v>0</v>
      </c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1712</v>
      </c>
      <c r="B7980" s="111" t="s">
        <v>1233</v>
      </c>
      <c r="C7980" s="112" t="s">
        <v>1234</v>
      </c>
      <c r="D7980" s="21">
        <f t="shared" si="248"/>
        <v>53565.250000000007</v>
      </c>
      <c r="E7980" s="24">
        <f t="shared" si="24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>
        <v>1260.3800000000001</v>
      </c>
      <c r="K7980" s="107">
        <v>0</v>
      </c>
      <c r="L7980" s="105">
        <v>1260.3800000000001</v>
      </c>
      <c r="M7980" s="105">
        <v>0</v>
      </c>
      <c r="N7980" s="106">
        <v>1138.4100000000001</v>
      </c>
      <c r="O7980" s="107">
        <v>0</v>
      </c>
      <c r="P7980" s="105">
        <v>1274.03</v>
      </c>
      <c r="Q7980" s="105">
        <v>0</v>
      </c>
      <c r="R7980" s="106">
        <v>1191.44</v>
      </c>
      <c r="S7980" s="107">
        <v>0</v>
      </c>
      <c r="T7980" s="105">
        <v>28112.78</v>
      </c>
      <c r="U7980" s="105">
        <v>0</v>
      </c>
      <c r="V7980" s="106">
        <v>8974.51</v>
      </c>
      <c r="W7980" s="107">
        <v>0</v>
      </c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1712</v>
      </c>
      <c r="B7981" s="111" t="s">
        <v>1235</v>
      </c>
      <c r="C7981" s="112" t="s">
        <v>1236</v>
      </c>
      <c r="D7981" s="21">
        <f t="shared" si="248"/>
        <v>45876.350000000006</v>
      </c>
      <c r="E7981" s="24">
        <f t="shared" si="24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>
        <v>5898.2</v>
      </c>
      <c r="K7981" s="107">
        <v>0</v>
      </c>
      <c r="L7981" s="105">
        <v>5898.2</v>
      </c>
      <c r="M7981" s="105">
        <v>0</v>
      </c>
      <c r="N7981" s="106">
        <v>5303</v>
      </c>
      <c r="O7981" s="107">
        <v>0</v>
      </c>
      <c r="P7981" s="105">
        <v>5197.8599999999997</v>
      </c>
      <c r="Q7981" s="105">
        <v>0</v>
      </c>
      <c r="R7981" s="106">
        <v>4554.1000000000004</v>
      </c>
      <c r="S7981" s="107">
        <v>0</v>
      </c>
      <c r="T7981" s="105">
        <v>6924.82</v>
      </c>
      <c r="U7981" s="105">
        <v>0</v>
      </c>
      <c r="V7981" s="106">
        <v>4403.58</v>
      </c>
      <c r="W7981" s="107">
        <v>0</v>
      </c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1712</v>
      </c>
      <c r="B7982" s="111" t="s">
        <v>1237</v>
      </c>
      <c r="C7982" s="112" t="s">
        <v>1238</v>
      </c>
      <c r="D7982" s="21">
        <f t="shared" si="248"/>
        <v>19403.29</v>
      </c>
      <c r="E7982" s="24">
        <f t="shared" si="249"/>
        <v>0</v>
      </c>
      <c r="F7982" s="104"/>
      <c r="G7982" s="104"/>
      <c r="H7982" s="105">
        <v>738.74</v>
      </c>
      <c r="I7982" s="105">
        <v>0</v>
      </c>
      <c r="J7982" s="106">
        <v>763.36</v>
      </c>
      <c r="K7982" s="107">
        <v>0</v>
      </c>
      <c r="L7982" s="105">
        <v>763.36</v>
      </c>
      <c r="M7982" s="105">
        <v>0</v>
      </c>
      <c r="N7982" s="106">
        <v>689.49</v>
      </c>
      <c r="O7982" s="107">
        <v>0</v>
      </c>
      <c r="P7982" s="105">
        <v>763.36</v>
      </c>
      <c r="Q7982" s="105">
        <v>0</v>
      </c>
      <c r="R7982" s="106">
        <v>738.74</v>
      </c>
      <c r="S7982" s="107">
        <v>0</v>
      </c>
      <c r="T7982" s="105">
        <v>14214.12</v>
      </c>
      <c r="U7982" s="105">
        <v>0</v>
      </c>
      <c r="V7982" s="106">
        <v>1442.82</v>
      </c>
      <c r="W7982" s="107">
        <v>0</v>
      </c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1712</v>
      </c>
      <c r="B7983" s="111" t="s">
        <v>1239</v>
      </c>
      <c r="C7983" s="112" t="s">
        <v>1240</v>
      </c>
      <c r="D7983" s="21">
        <f t="shared" si="248"/>
        <v>215640.43</v>
      </c>
      <c r="E7983" s="24">
        <f t="shared" si="249"/>
        <v>4474.6400000000003</v>
      </c>
      <c r="F7983" s="104">
        <v>52.66</v>
      </c>
      <c r="G7983" s="104">
        <v>0</v>
      </c>
      <c r="H7983" s="105">
        <v>50.96</v>
      </c>
      <c r="I7983" s="105">
        <v>0</v>
      </c>
      <c r="J7983" s="106">
        <v>52.66</v>
      </c>
      <c r="K7983" s="107">
        <v>0</v>
      </c>
      <c r="L7983" s="105">
        <v>52.66</v>
      </c>
      <c r="M7983" s="105">
        <v>0</v>
      </c>
      <c r="N7983" s="106">
        <v>47.56</v>
      </c>
      <c r="O7983" s="107">
        <v>0</v>
      </c>
      <c r="P7983" s="105">
        <v>5269.72</v>
      </c>
      <c r="Q7983" s="105">
        <v>0</v>
      </c>
      <c r="R7983" s="106">
        <v>5099.7299999999996</v>
      </c>
      <c r="S7983" s="107">
        <v>0</v>
      </c>
      <c r="T7983" s="105">
        <v>13682.18</v>
      </c>
      <c r="U7983" s="105">
        <v>4474.6400000000003</v>
      </c>
      <c r="V7983" s="106">
        <v>13682.18</v>
      </c>
      <c r="W7983" s="107">
        <v>0</v>
      </c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1712</v>
      </c>
      <c r="B7984" s="111" t="s">
        <v>1241</v>
      </c>
      <c r="C7984" s="112" t="s">
        <v>1242</v>
      </c>
      <c r="D7984" s="21">
        <f t="shared" si="248"/>
        <v>2354954.71</v>
      </c>
      <c r="E7984" s="24">
        <f t="shared" si="24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>
        <v>177702.78</v>
      </c>
      <c r="K7984" s="107">
        <v>0</v>
      </c>
      <c r="L7984" s="105">
        <v>178360.83</v>
      </c>
      <c r="M7984" s="105">
        <v>0</v>
      </c>
      <c r="N7984" s="106">
        <v>159512.56</v>
      </c>
      <c r="O7984" s="107">
        <v>0</v>
      </c>
      <c r="P7984" s="105">
        <v>177841.79</v>
      </c>
      <c r="Q7984" s="105">
        <v>0</v>
      </c>
      <c r="R7984" s="106">
        <v>172097.57</v>
      </c>
      <c r="S7984" s="107">
        <v>0</v>
      </c>
      <c r="T7984" s="105">
        <v>1079639.3999999999</v>
      </c>
      <c r="U7984" s="105">
        <v>0</v>
      </c>
      <c r="V7984" s="106">
        <v>204445.98</v>
      </c>
      <c r="W7984" s="107">
        <v>0</v>
      </c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1712</v>
      </c>
      <c r="B7985" s="111" t="s">
        <v>1243</v>
      </c>
      <c r="C7985" s="112" t="s">
        <v>1244</v>
      </c>
      <c r="D7985" s="21">
        <f t="shared" si="248"/>
        <v>286279.18</v>
      </c>
      <c r="E7985" s="24">
        <f t="shared" si="24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>
        <v>35876.99</v>
      </c>
      <c r="K7985" s="107">
        <v>0</v>
      </c>
      <c r="L7985" s="105">
        <v>35876.99</v>
      </c>
      <c r="M7985" s="105">
        <v>0</v>
      </c>
      <c r="N7985" s="106">
        <v>32405.03</v>
      </c>
      <c r="O7985" s="107">
        <v>0</v>
      </c>
      <c r="P7985" s="105">
        <v>35876.99</v>
      </c>
      <c r="Q7985" s="105">
        <v>0</v>
      </c>
      <c r="R7985" s="106">
        <v>34719.67</v>
      </c>
      <c r="S7985" s="107">
        <v>0</v>
      </c>
      <c r="T7985" s="105">
        <v>49139.91</v>
      </c>
      <c r="U7985" s="105">
        <v>0</v>
      </c>
      <c r="V7985" s="106">
        <v>23304.57</v>
      </c>
      <c r="W7985" s="107">
        <v>0</v>
      </c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1712</v>
      </c>
      <c r="B7986" s="111" t="s">
        <v>1245</v>
      </c>
      <c r="C7986" s="112" t="s">
        <v>1246</v>
      </c>
      <c r="D7986" s="21">
        <f t="shared" si="248"/>
        <v>56349.35</v>
      </c>
      <c r="E7986" s="24">
        <f t="shared" si="24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>
        <v>3091.22</v>
      </c>
      <c r="K7986" s="107">
        <v>0</v>
      </c>
      <c r="L7986" s="105">
        <v>3091.22</v>
      </c>
      <c r="M7986" s="105">
        <v>0</v>
      </c>
      <c r="N7986" s="106">
        <v>3252.35</v>
      </c>
      <c r="O7986" s="107">
        <v>0</v>
      </c>
      <c r="P7986" s="105">
        <v>0</v>
      </c>
      <c r="Q7986" s="105">
        <v>0</v>
      </c>
      <c r="R7986" s="106">
        <v>3446.58</v>
      </c>
      <c r="S7986" s="107">
        <v>0</v>
      </c>
      <c r="T7986" s="105">
        <v>32030.46</v>
      </c>
      <c r="U7986" s="105">
        <v>0</v>
      </c>
      <c r="V7986" s="106">
        <v>4161.3599999999997</v>
      </c>
      <c r="W7986" s="107">
        <v>0</v>
      </c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1712</v>
      </c>
      <c r="B7987" s="111" t="s">
        <v>1247</v>
      </c>
      <c r="C7987" s="112" t="s">
        <v>1248</v>
      </c>
      <c r="D7987" s="21">
        <f t="shared" si="248"/>
        <v>41838.350000000006</v>
      </c>
      <c r="E7987" s="24">
        <f t="shared" si="249"/>
        <v>5728.78</v>
      </c>
      <c r="F7987" s="104"/>
      <c r="G7987" s="104"/>
      <c r="H7987" s="105">
        <v>2630.14</v>
      </c>
      <c r="I7987" s="105">
        <v>0</v>
      </c>
      <c r="J7987" s="106">
        <v>2717.81</v>
      </c>
      <c r="K7987" s="107">
        <v>0</v>
      </c>
      <c r="L7987" s="105">
        <v>2717.81</v>
      </c>
      <c r="M7987" s="105">
        <v>0</v>
      </c>
      <c r="N7987" s="106">
        <v>2454.79</v>
      </c>
      <c r="O7987" s="107">
        <v>0</v>
      </c>
      <c r="P7987" s="105">
        <v>8578.08</v>
      </c>
      <c r="Q7987" s="105">
        <v>0</v>
      </c>
      <c r="R7987" s="106">
        <v>8301.3700000000008</v>
      </c>
      <c r="S7987" s="107">
        <v>0</v>
      </c>
      <c r="T7987" s="105">
        <v>8578.08</v>
      </c>
      <c r="U7987" s="105">
        <v>5728.78</v>
      </c>
      <c r="V7987" s="106">
        <v>8578.08</v>
      </c>
      <c r="W7987" s="107">
        <v>0</v>
      </c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1712</v>
      </c>
      <c r="B7988" s="111" t="s">
        <v>1249</v>
      </c>
      <c r="C7988" s="112" t="s">
        <v>1250</v>
      </c>
      <c r="D7988" s="21">
        <f t="shared" si="248"/>
        <v>2</v>
      </c>
      <c r="E7988" s="24">
        <f t="shared" si="24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>
        <v>2</v>
      </c>
      <c r="O7988" s="107">
        <v>0</v>
      </c>
      <c r="P7988" s="105">
        <v>0</v>
      </c>
      <c r="Q7988" s="105">
        <v>0</v>
      </c>
      <c r="R7988" s="106">
        <v>0</v>
      </c>
      <c r="S7988" s="107">
        <v>0</v>
      </c>
      <c r="T7988" s="105">
        <v>0</v>
      </c>
      <c r="U7988" s="105">
        <v>0</v>
      </c>
      <c r="V7988" s="106">
        <v>0</v>
      </c>
      <c r="W7988" s="107">
        <v>0</v>
      </c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1712</v>
      </c>
      <c r="B7989" s="111" t="s">
        <v>1251</v>
      </c>
      <c r="C7989" s="112" t="s">
        <v>1252</v>
      </c>
      <c r="D7989" s="21">
        <f t="shared" si="248"/>
        <v>0</v>
      </c>
      <c r="E7989" s="24">
        <f t="shared" si="249"/>
        <v>0</v>
      </c>
      <c r="F7989" s="104"/>
      <c r="G7989" s="104"/>
      <c r="H7989" s="113"/>
      <c r="I7989" s="113"/>
      <c r="J7989" s="106"/>
      <c r="K7989" s="107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1712</v>
      </c>
      <c r="B7990" s="111" t="s">
        <v>1253</v>
      </c>
      <c r="C7990" s="112" t="s">
        <v>1254</v>
      </c>
      <c r="D7990" s="21">
        <f t="shared" si="248"/>
        <v>0</v>
      </c>
      <c r="E7990" s="24">
        <f t="shared" si="24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1712</v>
      </c>
      <c r="B7991" s="111" t="s">
        <v>1255</v>
      </c>
      <c r="C7991" s="112" t="s">
        <v>1256</v>
      </c>
      <c r="D7991" s="21">
        <f t="shared" si="248"/>
        <v>0</v>
      </c>
      <c r="E7991" s="24">
        <f t="shared" si="24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1712</v>
      </c>
      <c r="B7992" s="111" t="s">
        <v>1645</v>
      </c>
      <c r="C7992" s="112" t="s">
        <v>1646</v>
      </c>
      <c r="D7992" s="21">
        <f t="shared" si="248"/>
        <v>0</v>
      </c>
      <c r="E7992" s="24">
        <f t="shared" si="24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1712</v>
      </c>
      <c r="B7993" s="111" t="s">
        <v>1257</v>
      </c>
      <c r="C7993" s="112" t="s">
        <v>1258</v>
      </c>
      <c r="D7993" s="21">
        <f t="shared" si="248"/>
        <v>0</v>
      </c>
      <c r="E7993" s="24">
        <f t="shared" si="24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1712</v>
      </c>
      <c r="B7994" s="111" t="s">
        <v>1259</v>
      </c>
      <c r="C7994" s="112" t="s">
        <v>1260</v>
      </c>
      <c r="D7994" s="21">
        <f t="shared" si="248"/>
        <v>0</v>
      </c>
      <c r="E7994" s="24">
        <f t="shared" si="24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1712</v>
      </c>
      <c r="B7995" s="111" t="s">
        <v>1261</v>
      </c>
      <c r="C7995" s="112" t="s">
        <v>1262</v>
      </c>
      <c r="D7995" s="21">
        <f t="shared" si="248"/>
        <v>0</v>
      </c>
      <c r="E7995" s="24">
        <f t="shared" si="249"/>
        <v>0</v>
      </c>
      <c r="F7995" s="104"/>
      <c r="G7995" s="104"/>
      <c r="H7995" s="105"/>
      <c r="I7995" s="105"/>
      <c r="J7995" s="31"/>
      <c r="K7995" s="32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1712</v>
      </c>
      <c r="B7996" s="111" t="s">
        <v>1263</v>
      </c>
      <c r="C7996" s="112" t="s">
        <v>1264</v>
      </c>
      <c r="D7996" s="21">
        <f t="shared" si="248"/>
        <v>0</v>
      </c>
      <c r="E7996" s="24">
        <f t="shared" si="249"/>
        <v>0</v>
      </c>
      <c r="F7996" s="104"/>
      <c r="G7996" s="104"/>
      <c r="H7996" s="113"/>
      <c r="I7996" s="113"/>
      <c r="J7996" s="106"/>
      <c r="K7996" s="107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1712</v>
      </c>
      <c r="B7997" s="111" t="s">
        <v>1265</v>
      </c>
      <c r="C7997" s="112" t="s">
        <v>1266</v>
      </c>
      <c r="D7997" s="21">
        <f t="shared" si="248"/>
        <v>0</v>
      </c>
      <c r="E7997" s="24">
        <f t="shared" si="249"/>
        <v>0</v>
      </c>
      <c r="F7997" s="104"/>
      <c r="G7997" s="104"/>
      <c r="H7997" s="105"/>
      <c r="I7997" s="105"/>
      <c r="J7997" s="31"/>
      <c r="K7997" s="32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1712</v>
      </c>
      <c r="B7998" s="111" t="s">
        <v>1267</v>
      </c>
      <c r="C7998" s="112" t="s">
        <v>1268</v>
      </c>
      <c r="D7998" s="21">
        <f t="shared" si="248"/>
        <v>0</v>
      </c>
      <c r="E7998" s="24">
        <f t="shared" si="249"/>
        <v>0</v>
      </c>
      <c r="F7998" s="104"/>
      <c r="G7998" s="104"/>
      <c r="H7998" s="113"/>
      <c r="I7998" s="113"/>
      <c r="J7998" s="106"/>
      <c r="K7998" s="107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1712</v>
      </c>
      <c r="B7999" s="111" t="s">
        <v>1269</v>
      </c>
      <c r="C7999" s="112" t="s">
        <v>1270</v>
      </c>
      <c r="D7999" s="21">
        <f t="shared" si="248"/>
        <v>0</v>
      </c>
      <c r="E7999" s="24">
        <f t="shared" si="24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1712</v>
      </c>
      <c r="B8000" s="111" t="s">
        <v>1271</v>
      </c>
      <c r="C8000" s="112" t="s">
        <v>1272</v>
      </c>
      <c r="D8000" s="21">
        <f t="shared" si="248"/>
        <v>0</v>
      </c>
      <c r="E8000" s="24">
        <f t="shared" si="24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1712</v>
      </c>
      <c r="B8001" s="111" t="s">
        <v>1273</v>
      </c>
      <c r="C8001" s="112" t="s">
        <v>1274</v>
      </c>
      <c r="D8001" s="21">
        <f t="shared" si="248"/>
        <v>0</v>
      </c>
      <c r="E8001" s="24">
        <f t="shared" si="249"/>
        <v>0</v>
      </c>
      <c r="F8001" s="104"/>
      <c r="G8001" s="104"/>
      <c r="H8001" s="105"/>
      <c r="I8001" s="105"/>
      <c r="J8001" s="31"/>
      <c r="K8001" s="32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1712</v>
      </c>
      <c r="B8002" s="111" t="s">
        <v>1275</v>
      </c>
      <c r="C8002" s="112" t="s">
        <v>1276</v>
      </c>
      <c r="D8002" s="21">
        <f t="shared" si="248"/>
        <v>0</v>
      </c>
      <c r="E8002" s="24">
        <f t="shared" si="249"/>
        <v>0</v>
      </c>
      <c r="F8002" s="104"/>
      <c r="G8002" s="104"/>
      <c r="H8002" s="113"/>
      <c r="I8002" s="113"/>
      <c r="J8002" s="106"/>
      <c r="K8002" s="107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1712</v>
      </c>
      <c r="B8003" s="111" t="s">
        <v>1277</v>
      </c>
      <c r="C8003" s="112" t="s">
        <v>1278</v>
      </c>
      <c r="D8003" s="21">
        <f t="shared" ref="D8003:D8066" si="250">F8003+H8003+J8004+L8003+N8003+P8003+R8003+T8003+V8003+X8003+Z8003+AB8003</f>
        <v>0</v>
      </c>
      <c r="E8003" s="24">
        <f t="shared" ref="E8003:E8066" si="251">G8003+I8003+K8004+M8003+O8003+Q8003+S8003+U8003+W8003+Y8003+AA8003+AC8003</f>
        <v>0</v>
      </c>
      <c r="F8003" s="104"/>
      <c r="G8003" s="104"/>
      <c r="H8003" s="105"/>
      <c r="I8003" s="105"/>
      <c r="J8003" s="31"/>
      <c r="K8003" s="32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1712</v>
      </c>
      <c r="B8004" s="111" t="s">
        <v>1279</v>
      </c>
      <c r="C8004" s="112" t="s">
        <v>1280</v>
      </c>
      <c r="D8004" s="21">
        <f t="shared" si="250"/>
        <v>0</v>
      </c>
      <c r="E8004" s="24">
        <f t="shared" si="251"/>
        <v>0</v>
      </c>
      <c r="F8004" s="104"/>
      <c r="G8004" s="104"/>
      <c r="H8004" s="113"/>
      <c r="I8004" s="113"/>
      <c r="J8004" s="106"/>
      <c r="K8004" s="107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1712</v>
      </c>
      <c r="B8005" s="111" t="s">
        <v>1647</v>
      </c>
      <c r="C8005" s="112" t="s">
        <v>1648</v>
      </c>
      <c r="D8005" s="21">
        <f t="shared" si="250"/>
        <v>618436.69999999995</v>
      </c>
      <c r="E8005" s="24">
        <f t="shared" si="251"/>
        <v>599321.75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1712</v>
      </c>
      <c r="B8006" s="111" t="s">
        <v>1281</v>
      </c>
      <c r="C8006" s="112" t="s">
        <v>1282</v>
      </c>
      <c r="D8006" s="21">
        <f t="shared" si="250"/>
        <v>4249344.9700000007</v>
      </c>
      <c r="E8006" s="24">
        <f t="shared" si="251"/>
        <v>4214382.1900000004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>
        <v>618436.69999999995</v>
      </c>
      <c r="K8006" s="32">
        <v>599321.75</v>
      </c>
      <c r="L8006" s="113">
        <v>629019.69999999995</v>
      </c>
      <c r="M8006" s="113">
        <v>618436.69999999995</v>
      </c>
      <c r="N8006" s="31">
        <v>543565.30000000005</v>
      </c>
      <c r="O8006" s="32">
        <v>629019.69999999995</v>
      </c>
      <c r="P8006" s="113">
        <v>548720.94999999995</v>
      </c>
      <c r="Q8006" s="113">
        <v>543565.30000000005</v>
      </c>
      <c r="R8006" s="31">
        <v>584805.75</v>
      </c>
      <c r="S8006" s="32">
        <v>548720.94999999995</v>
      </c>
      <c r="T8006" s="113">
        <v>51933.440000000002</v>
      </c>
      <c r="U8006" s="113">
        <v>584805.75</v>
      </c>
      <c r="V8006" s="31">
        <v>52934.879999999997</v>
      </c>
      <c r="W8006" s="32">
        <v>51933.440000000002</v>
      </c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1712</v>
      </c>
      <c r="B8007" s="111" t="s">
        <v>1283</v>
      </c>
      <c r="C8007" s="112" t="s">
        <v>1649</v>
      </c>
      <c r="D8007" s="21">
        <f t="shared" si="250"/>
        <v>781693.79999999993</v>
      </c>
      <c r="E8007" s="24">
        <f t="shared" si="251"/>
        <v>772724.57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>
        <v>110055.6</v>
      </c>
      <c r="K8007" s="32">
        <v>108912.75</v>
      </c>
      <c r="L8007" s="113">
        <v>107511.5</v>
      </c>
      <c r="M8007" s="113">
        <v>110055.6</v>
      </c>
      <c r="N8007" s="31">
        <v>107606.5</v>
      </c>
      <c r="O8007" s="32">
        <v>107511.5</v>
      </c>
      <c r="P8007" s="113">
        <v>110902.05</v>
      </c>
      <c r="Q8007" s="113">
        <v>107606.5</v>
      </c>
      <c r="R8007" s="31">
        <v>112913.2</v>
      </c>
      <c r="S8007" s="32">
        <v>110902.05</v>
      </c>
      <c r="T8007" s="113">
        <v>9579.1200000000008</v>
      </c>
      <c r="U8007" s="113">
        <v>112913.2</v>
      </c>
      <c r="V8007" s="31">
        <v>10112.08</v>
      </c>
      <c r="W8007" s="32">
        <v>9579.1200000000008</v>
      </c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1712</v>
      </c>
      <c r="B8008" s="111" t="s">
        <v>1650</v>
      </c>
      <c r="C8008" s="112" t="s">
        <v>1651</v>
      </c>
      <c r="D8008" s="21">
        <f t="shared" si="250"/>
        <v>1037.46</v>
      </c>
      <c r="E8008" s="24">
        <f t="shared" si="251"/>
        <v>325.44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>
        <v>325.44</v>
      </c>
      <c r="U8008" s="113">
        <v>0</v>
      </c>
      <c r="V8008" s="31">
        <v>712.02</v>
      </c>
      <c r="W8008" s="32">
        <v>325.44</v>
      </c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1712</v>
      </c>
      <c r="B8009" s="111" t="s">
        <v>1652</v>
      </c>
      <c r="C8009" s="112" t="s">
        <v>1653</v>
      </c>
      <c r="D8009" s="21">
        <f t="shared" si="250"/>
        <v>400</v>
      </c>
      <c r="E8009" s="24">
        <f t="shared" si="251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1712</v>
      </c>
      <c r="B8010" s="111" t="s">
        <v>1284</v>
      </c>
      <c r="C8010" s="112" t="s">
        <v>1285</v>
      </c>
      <c r="D8010" s="21">
        <f t="shared" si="250"/>
        <v>176052.7</v>
      </c>
      <c r="E8010" s="24">
        <f t="shared" si="251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31">
        <v>400</v>
      </c>
      <c r="K8010" s="32">
        <v>0</v>
      </c>
      <c r="L8010" s="105">
        <v>4401.5</v>
      </c>
      <c r="M8010" s="105">
        <v>0</v>
      </c>
      <c r="N8010" s="106">
        <v>110088.2</v>
      </c>
      <c r="O8010" s="107">
        <v>0</v>
      </c>
      <c r="P8010" s="113">
        <v>28858.5</v>
      </c>
      <c r="Q8010" s="113">
        <v>0</v>
      </c>
      <c r="R8010" s="106">
        <v>200</v>
      </c>
      <c r="S8010" s="107">
        <v>0</v>
      </c>
      <c r="T8010" s="105">
        <v>350</v>
      </c>
      <c r="U8010" s="105">
        <v>0</v>
      </c>
      <c r="V8010" s="106">
        <v>28754.5</v>
      </c>
      <c r="W8010" s="107">
        <v>0</v>
      </c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1712</v>
      </c>
      <c r="B8011" s="111" t="s">
        <v>1286</v>
      </c>
      <c r="C8011" s="112" t="s">
        <v>1287</v>
      </c>
      <c r="D8011" s="21">
        <f t="shared" si="250"/>
        <v>0</v>
      </c>
      <c r="E8011" s="24">
        <f t="shared" si="251"/>
        <v>0</v>
      </c>
      <c r="F8011" s="104"/>
      <c r="G8011" s="104"/>
      <c r="H8011" s="113"/>
      <c r="I8011" s="113"/>
      <c r="J8011" s="106"/>
      <c r="K8011" s="107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1712</v>
      </c>
      <c r="B8012" s="111" t="s">
        <v>1288</v>
      </c>
      <c r="C8012" s="112" t="s">
        <v>1289</v>
      </c>
      <c r="D8012" s="21">
        <f t="shared" si="250"/>
        <v>0</v>
      </c>
      <c r="E8012" s="24">
        <f t="shared" si="251"/>
        <v>0</v>
      </c>
      <c r="F8012" s="104"/>
      <c r="G8012" s="104"/>
      <c r="H8012" s="105"/>
      <c r="I8012" s="105"/>
      <c r="J8012" s="31"/>
      <c r="K8012" s="32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1712</v>
      </c>
      <c r="B8013" s="111" t="s">
        <v>1290</v>
      </c>
      <c r="C8013" s="112" t="s">
        <v>1291</v>
      </c>
      <c r="D8013" s="21">
        <f t="shared" si="250"/>
        <v>0</v>
      </c>
      <c r="E8013" s="24">
        <f t="shared" si="251"/>
        <v>0</v>
      </c>
      <c r="F8013" s="104"/>
      <c r="G8013" s="104"/>
      <c r="H8013" s="113"/>
      <c r="I8013" s="113"/>
      <c r="J8013" s="106"/>
      <c r="K8013" s="107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1712</v>
      </c>
      <c r="B8014" s="111" t="s">
        <v>1292</v>
      </c>
      <c r="C8014" s="112" t="s">
        <v>1293</v>
      </c>
      <c r="D8014" s="21">
        <f t="shared" si="250"/>
        <v>0</v>
      </c>
      <c r="E8014" s="24">
        <f t="shared" si="251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1712</v>
      </c>
      <c r="B8015" s="111" t="s">
        <v>1294</v>
      </c>
      <c r="C8015" s="112" t="s">
        <v>1295</v>
      </c>
      <c r="D8015" s="21">
        <f t="shared" si="250"/>
        <v>0</v>
      </c>
      <c r="E8015" s="24">
        <f t="shared" si="251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1712</v>
      </c>
      <c r="B8016" s="111" t="s">
        <v>1296</v>
      </c>
      <c r="C8016" s="112" t="s">
        <v>1297</v>
      </c>
      <c r="D8016" s="21">
        <f t="shared" si="250"/>
        <v>0</v>
      </c>
      <c r="E8016" s="24">
        <f t="shared" si="251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1712</v>
      </c>
      <c r="B8017" s="111" t="s">
        <v>1298</v>
      </c>
      <c r="C8017" s="112" t="s">
        <v>1299</v>
      </c>
      <c r="D8017" s="21">
        <f t="shared" si="250"/>
        <v>0</v>
      </c>
      <c r="E8017" s="24">
        <f t="shared" si="251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1712</v>
      </c>
      <c r="B8018" s="111" t="s">
        <v>1300</v>
      </c>
      <c r="C8018" s="112" t="s">
        <v>1301</v>
      </c>
      <c r="D8018" s="21">
        <f t="shared" si="250"/>
        <v>0</v>
      </c>
      <c r="E8018" s="24">
        <f t="shared" si="251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1712</v>
      </c>
      <c r="B8019" s="111" t="s">
        <v>1302</v>
      </c>
      <c r="C8019" s="112" t="s">
        <v>1303</v>
      </c>
      <c r="D8019" s="21">
        <f t="shared" si="250"/>
        <v>0</v>
      </c>
      <c r="E8019" s="24">
        <f t="shared" si="251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1712</v>
      </c>
      <c r="B8020" s="111" t="s">
        <v>1304</v>
      </c>
      <c r="C8020" s="112" t="s">
        <v>1305</v>
      </c>
      <c r="D8020" s="21">
        <f t="shared" si="250"/>
        <v>0</v>
      </c>
      <c r="E8020" s="24">
        <f t="shared" si="251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1712</v>
      </c>
      <c r="B8021" s="111" t="s">
        <v>1306</v>
      </c>
      <c r="C8021" s="112" t="s">
        <v>1307</v>
      </c>
      <c r="D8021" s="21">
        <f t="shared" si="250"/>
        <v>0</v>
      </c>
      <c r="E8021" s="24">
        <f t="shared" si="251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1712</v>
      </c>
      <c r="B8022" s="111" t="s">
        <v>1308</v>
      </c>
      <c r="C8022" s="112" t="s">
        <v>1309</v>
      </c>
      <c r="D8022" s="21">
        <f t="shared" si="250"/>
        <v>0</v>
      </c>
      <c r="E8022" s="24">
        <f t="shared" si="251"/>
        <v>0</v>
      </c>
      <c r="F8022" s="104"/>
      <c r="G8022" s="104"/>
      <c r="H8022" s="105"/>
      <c r="I8022" s="105"/>
      <c r="J8022" s="31"/>
      <c r="K8022" s="32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1712</v>
      </c>
      <c r="B8023" s="111" t="s">
        <v>1310</v>
      </c>
      <c r="C8023" s="112" t="s">
        <v>1311</v>
      </c>
      <c r="D8023" s="21">
        <f t="shared" si="250"/>
        <v>0</v>
      </c>
      <c r="E8023" s="24">
        <f t="shared" si="251"/>
        <v>0</v>
      </c>
      <c r="F8023" s="104"/>
      <c r="G8023" s="104"/>
      <c r="H8023" s="113"/>
      <c r="I8023" s="113"/>
      <c r="J8023" s="106"/>
      <c r="K8023" s="107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1712</v>
      </c>
      <c r="B8024" s="111" t="s">
        <v>1312</v>
      </c>
      <c r="C8024" s="112" t="s">
        <v>1313</v>
      </c>
      <c r="D8024" s="21">
        <f t="shared" si="250"/>
        <v>0</v>
      </c>
      <c r="E8024" s="24">
        <f t="shared" si="251"/>
        <v>0</v>
      </c>
      <c r="F8024" s="104"/>
      <c r="G8024" s="104"/>
      <c r="H8024" s="105"/>
      <c r="I8024" s="105"/>
      <c r="J8024" s="31"/>
      <c r="K8024" s="32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1712</v>
      </c>
      <c r="B8025" s="111" t="s">
        <v>1314</v>
      </c>
      <c r="C8025" s="112" t="s">
        <v>1315</v>
      </c>
      <c r="D8025" s="21">
        <f t="shared" si="250"/>
        <v>0</v>
      </c>
      <c r="E8025" s="24">
        <f t="shared" si="251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1712</v>
      </c>
      <c r="B8026" s="111" t="s">
        <v>1316</v>
      </c>
      <c r="C8026" s="112" t="s">
        <v>1317</v>
      </c>
      <c r="D8026" s="21">
        <f t="shared" si="250"/>
        <v>0</v>
      </c>
      <c r="E8026" s="24">
        <f t="shared" si="251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1712</v>
      </c>
      <c r="B8027" s="111" t="s">
        <v>1318</v>
      </c>
      <c r="C8027" s="112" t="s">
        <v>1319</v>
      </c>
      <c r="D8027" s="21">
        <f t="shared" si="250"/>
        <v>0</v>
      </c>
      <c r="E8027" s="24">
        <f t="shared" si="251"/>
        <v>0</v>
      </c>
      <c r="F8027" s="104"/>
      <c r="G8027" s="104"/>
      <c r="H8027" s="113"/>
      <c r="I8027" s="113"/>
      <c r="J8027" s="106"/>
      <c r="K8027" s="107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1712</v>
      </c>
      <c r="B8028" s="111" t="s">
        <v>1320</v>
      </c>
      <c r="C8028" s="112" t="s">
        <v>1321</v>
      </c>
      <c r="D8028" s="21">
        <f t="shared" si="250"/>
        <v>0</v>
      </c>
      <c r="E8028" s="24">
        <f t="shared" si="251"/>
        <v>0</v>
      </c>
      <c r="F8028" s="104"/>
      <c r="G8028" s="104"/>
      <c r="H8028" s="105"/>
      <c r="I8028" s="105"/>
      <c r="J8028" s="31"/>
      <c r="K8028" s="32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1712</v>
      </c>
      <c r="B8029" s="111" t="s">
        <v>1322</v>
      </c>
      <c r="C8029" s="112" t="s">
        <v>1323</v>
      </c>
      <c r="D8029" s="21">
        <f t="shared" si="250"/>
        <v>0</v>
      </c>
      <c r="E8029" s="24">
        <f t="shared" si="251"/>
        <v>0</v>
      </c>
      <c r="F8029" s="104"/>
      <c r="G8029" s="104"/>
      <c r="H8029" s="113"/>
      <c r="I8029" s="113"/>
      <c r="J8029" s="106"/>
      <c r="K8029" s="107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1712</v>
      </c>
      <c r="B8030" s="111" t="s">
        <v>1324</v>
      </c>
      <c r="C8030" s="112" t="s">
        <v>1325</v>
      </c>
      <c r="D8030" s="21">
        <f t="shared" si="250"/>
        <v>0</v>
      </c>
      <c r="E8030" s="24">
        <f t="shared" si="251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1712</v>
      </c>
      <c r="B8031" s="111" t="s">
        <v>1326</v>
      </c>
      <c r="C8031" s="112" t="s">
        <v>1327</v>
      </c>
      <c r="D8031" s="21">
        <f t="shared" si="250"/>
        <v>0</v>
      </c>
      <c r="E8031" s="24">
        <f t="shared" si="251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1712</v>
      </c>
      <c r="B8032" s="111" t="s">
        <v>1328</v>
      </c>
      <c r="C8032" s="112" t="s">
        <v>1329</v>
      </c>
      <c r="D8032" s="21">
        <f t="shared" si="250"/>
        <v>0</v>
      </c>
      <c r="E8032" s="24">
        <f t="shared" si="251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1712</v>
      </c>
      <c r="B8033" s="111" t="s">
        <v>1330</v>
      </c>
      <c r="C8033" s="112" t="s">
        <v>1654</v>
      </c>
      <c r="D8033" s="21">
        <f t="shared" si="250"/>
        <v>0</v>
      </c>
      <c r="E8033" s="24">
        <f t="shared" si="251"/>
        <v>0</v>
      </c>
      <c r="F8033" s="104"/>
      <c r="G8033" s="104"/>
      <c r="H8033" s="105"/>
      <c r="I8033" s="105"/>
      <c r="J8033" s="31"/>
      <c r="K8033" s="32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1712</v>
      </c>
      <c r="B8034" s="111" t="s">
        <v>1331</v>
      </c>
      <c r="C8034" s="112" t="s">
        <v>1332</v>
      </c>
      <c r="D8034" s="21">
        <f t="shared" si="250"/>
        <v>0</v>
      </c>
      <c r="E8034" s="24">
        <f t="shared" si="251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1712</v>
      </c>
      <c r="B8035" s="111" t="s">
        <v>1333</v>
      </c>
      <c r="C8035" s="112" t="s">
        <v>1334</v>
      </c>
      <c r="D8035" s="21">
        <f t="shared" si="250"/>
        <v>0</v>
      </c>
      <c r="E8035" s="24">
        <f t="shared" si="251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1712</v>
      </c>
      <c r="B8036" s="111" t="s">
        <v>1335</v>
      </c>
      <c r="C8036" s="112" t="s">
        <v>1655</v>
      </c>
      <c r="D8036" s="21">
        <f t="shared" si="250"/>
        <v>0</v>
      </c>
      <c r="E8036" s="24">
        <f t="shared" si="251"/>
        <v>0</v>
      </c>
      <c r="F8036" s="104"/>
      <c r="G8036" s="104"/>
      <c r="H8036" s="113"/>
      <c r="I8036" s="113"/>
      <c r="J8036" s="106"/>
      <c r="K8036" s="107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1712</v>
      </c>
      <c r="B8037" s="111" t="s">
        <v>1336</v>
      </c>
      <c r="C8037" s="112" t="s">
        <v>1337</v>
      </c>
      <c r="D8037" s="21">
        <f t="shared" si="250"/>
        <v>0</v>
      </c>
      <c r="E8037" s="24">
        <f t="shared" si="251"/>
        <v>0</v>
      </c>
      <c r="F8037" s="104"/>
      <c r="G8037" s="104"/>
      <c r="H8037" s="105"/>
      <c r="I8037" s="105"/>
      <c r="J8037" s="31"/>
      <c r="K8037" s="32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1712</v>
      </c>
      <c r="B8038" s="111" t="s">
        <v>1338</v>
      </c>
      <c r="C8038" s="112" t="s">
        <v>1339</v>
      </c>
      <c r="D8038" s="21">
        <f t="shared" si="250"/>
        <v>0</v>
      </c>
      <c r="E8038" s="24">
        <f t="shared" si="251"/>
        <v>0</v>
      </c>
      <c r="F8038" s="104"/>
      <c r="G8038" s="104"/>
      <c r="H8038" s="113"/>
      <c r="I8038" s="113"/>
      <c r="J8038" s="106"/>
      <c r="K8038" s="107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1712</v>
      </c>
      <c r="B8039" s="111" t="s">
        <v>1340</v>
      </c>
      <c r="C8039" s="112" t="s">
        <v>1341</v>
      </c>
      <c r="D8039" s="21">
        <f t="shared" si="250"/>
        <v>0</v>
      </c>
      <c r="E8039" s="24">
        <f t="shared" si="25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1712</v>
      </c>
      <c r="B8040" s="111" t="s">
        <v>1342</v>
      </c>
      <c r="C8040" s="112" t="s">
        <v>1692</v>
      </c>
      <c r="D8040" s="21">
        <f t="shared" si="250"/>
        <v>0</v>
      </c>
      <c r="E8040" s="24">
        <f t="shared" si="25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1712</v>
      </c>
      <c r="B8041" s="111" t="s">
        <v>1343</v>
      </c>
      <c r="C8041" s="112" t="s">
        <v>1344</v>
      </c>
      <c r="D8041" s="21">
        <f t="shared" si="250"/>
        <v>5000</v>
      </c>
      <c r="E8041" s="24">
        <f t="shared" si="25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1712</v>
      </c>
      <c r="B8042" s="111" t="s">
        <v>1345</v>
      </c>
      <c r="C8042" s="112" t="s">
        <v>1346</v>
      </c>
      <c r="D8042" s="21">
        <f t="shared" si="250"/>
        <v>17750</v>
      </c>
      <c r="E8042" s="24">
        <f t="shared" si="25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31">
        <v>5000</v>
      </c>
      <c r="K8042" s="32">
        <v>0</v>
      </c>
      <c r="L8042" s="105">
        <v>0</v>
      </c>
      <c r="M8042" s="105">
        <v>0</v>
      </c>
      <c r="N8042" s="106">
        <v>0</v>
      </c>
      <c r="O8042" s="107">
        <v>0</v>
      </c>
      <c r="P8042" s="113">
        <v>10500</v>
      </c>
      <c r="Q8042" s="113">
        <v>0</v>
      </c>
      <c r="R8042" s="106">
        <v>0</v>
      </c>
      <c r="S8042" s="107">
        <v>0</v>
      </c>
      <c r="T8042" s="105">
        <v>0</v>
      </c>
      <c r="U8042" s="105">
        <v>0</v>
      </c>
      <c r="V8042" s="106">
        <v>0</v>
      </c>
      <c r="W8042" s="107">
        <v>0</v>
      </c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1712</v>
      </c>
      <c r="B8043" s="111" t="s">
        <v>1347</v>
      </c>
      <c r="C8043" s="112" t="s">
        <v>1348</v>
      </c>
      <c r="D8043" s="21">
        <f t="shared" si="250"/>
        <v>0</v>
      </c>
      <c r="E8043" s="24">
        <f t="shared" si="251"/>
        <v>0</v>
      </c>
      <c r="F8043" s="104"/>
      <c r="G8043" s="104"/>
      <c r="H8043" s="113"/>
      <c r="I8043" s="113"/>
      <c r="J8043" s="106"/>
      <c r="K8043" s="107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1712</v>
      </c>
      <c r="B8044" s="111" t="s">
        <v>1349</v>
      </c>
      <c r="C8044" s="112" t="s">
        <v>1350</v>
      </c>
      <c r="D8044" s="21">
        <f t="shared" si="250"/>
        <v>0</v>
      </c>
      <c r="E8044" s="24">
        <f t="shared" si="25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1712</v>
      </c>
      <c r="B8045" s="111" t="s">
        <v>1351</v>
      </c>
      <c r="C8045" s="112" t="s">
        <v>1352</v>
      </c>
      <c r="D8045" s="21">
        <f t="shared" si="250"/>
        <v>0</v>
      </c>
      <c r="E8045" s="24">
        <f t="shared" si="251"/>
        <v>0</v>
      </c>
      <c r="F8045" s="104"/>
      <c r="G8045" s="104"/>
      <c r="H8045" s="105"/>
      <c r="I8045" s="105"/>
      <c r="J8045" s="31"/>
      <c r="K8045" s="32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1712</v>
      </c>
      <c r="B8046" s="111" t="s">
        <v>1353</v>
      </c>
      <c r="C8046" s="112" t="s">
        <v>1354</v>
      </c>
      <c r="D8046" s="21">
        <f t="shared" si="250"/>
        <v>0</v>
      </c>
      <c r="E8046" s="24">
        <f t="shared" si="251"/>
        <v>0</v>
      </c>
      <c r="F8046" s="104"/>
      <c r="G8046" s="104"/>
      <c r="H8046" s="113"/>
      <c r="I8046" s="113"/>
      <c r="J8046" s="106"/>
      <c r="K8046" s="107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1712</v>
      </c>
      <c r="B8047" s="111" t="s">
        <v>1355</v>
      </c>
      <c r="C8047" s="112" t="s">
        <v>1656</v>
      </c>
      <c r="D8047" s="21">
        <f t="shared" si="250"/>
        <v>0</v>
      </c>
      <c r="E8047" s="24">
        <f t="shared" si="251"/>
        <v>0</v>
      </c>
      <c r="F8047" s="104"/>
      <c r="G8047" s="104"/>
      <c r="H8047" s="105"/>
      <c r="I8047" s="105"/>
      <c r="J8047" s="31"/>
      <c r="K8047" s="32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1712</v>
      </c>
      <c r="B8048" s="111" t="s">
        <v>1356</v>
      </c>
      <c r="C8048" s="112" t="s">
        <v>1657</v>
      </c>
      <c r="D8048" s="21">
        <f t="shared" si="250"/>
        <v>0</v>
      </c>
      <c r="E8048" s="24">
        <f t="shared" si="25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1712</v>
      </c>
      <c r="B8049" s="111" t="s">
        <v>1357</v>
      </c>
      <c r="C8049" s="112" t="s">
        <v>1658</v>
      </c>
      <c r="D8049" s="21">
        <f t="shared" si="250"/>
        <v>0</v>
      </c>
      <c r="E8049" s="24">
        <f t="shared" si="251"/>
        <v>0</v>
      </c>
      <c r="F8049" s="104"/>
      <c r="G8049" s="104"/>
      <c r="H8049" s="113"/>
      <c r="I8049" s="113"/>
      <c r="J8049" s="106"/>
      <c r="K8049" s="107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1712</v>
      </c>
      <c r="B8050" s="111" t="s">
        <v>1358</v>
      </c>
      <c r="C8050" s="112" t="s">
        <v>1659</v>
      </c>
      <c r="D8050" s="21">
        <f t="shared" si="250"/>
        <v>105281</v>
      </c>
      <c r="E8050" s="24">
        <f t="shared" si="251"/>
        <v>0</v>
      </c>
      <c r="F8050" s="104"/>
      <c r="G8050" s="104"/>
      <c r="H8050" s="105"/>
      <c r="I8050" s="105"/>
      <c r="J8050" s="31"/>
      <c r="K8050" s="32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1712</v>
      </c>
      <c r="B8051" s="111" t="s">
        <v>1359</v>
      </c>
      <c r="C8051" s="112" t="s">
        <v>1660</v>
      </c>
      <c r="D8051" s="21">
        <f t="shared" si="250"/>
        <v>835500</v>
      </c>
      <c r="E8051" s="24">
        <f t="shared" si="25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>
        <v>105281</v>
      </c>
      <c r="K8051" s="107">
        <v>0</v>
      </c>
      <c r="L8051" s="105">
        <v>0</v>
      </c>
      <c r="M8051" s="105">
        <v>0</v>
      </c>
      <c r="N8051" s="106">
        <v>1350</v>
      </c>
      <c r="O8051" s="107">
        <v>0</v>
      </c>
      <c r="P8051" s="105">
        <v>0</v>
      </c>
      <c r="Q8051" s="105">
        <v>0</v>
      </c>
      <c r="R8051" s="106">
        <v>0</v>
      </c>
      <c r="S8051" s="107">
        <v>0</v>
      </c>
      <c r="T8051" s="105">
        <v>373050</v>
      </c>
      <c r="U8051" s="105">
        <v>0</v>
      </c>
      <c r="V8051" s="106">
        <v>0</v>
      </c>
      <c r="W8051" s="107">
        <v>0</v>
      </c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1712</v>
      </c>
      <c r="B8052" s="111" t="s">
        <v>1360</v>
      </c>
      <c r="C8052" s="112" t="s">
        <v>1361</v>
      </c>
      <c r="D8052" s="21">
        <f t="shared" si="250"/>
        <v>162179</v>
      </c>
      <c r="E8052" s="24">
        <f t="shared" si="251"/>
        <v>162179</v>
      </c>
      <c r="F8052" s="104"/>
      <c r="G8052" s="104"/>
      <c r="H8052" s="113"/>
      <c r="I8052" s="113"/>
      <c r="J8052" s="106"/>
      <c r="K8052" s="107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1713</v>
      </c>
      <c r="B8053" s="111" t="s">
        <v>3</v>
      </c>
      <c r="C8053" s="112" t="s">
        <v>4</v>
      </c>
      <c r="D8053" s="21">
        <f t="shared" si="250"/>
        <v>1329726</v>
      </c>
      <c r="E8053" s="24">
        <f t="shared" si="251"/>
        <v>1329726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31">
        <v>162179</v>
      </c>
      <c r="K8053" s="32">
        <v>162179</v>
      </c>
      <c r="L8053" s="105">
        <v>127389</v>
      </c>
      <c r="M8053" s="105">
        <v>127389</v>
      </c>
      <c r="N8053" s="106">
        <v>177275</v>
      </c>
      <c r="O8053" s="107">
        <v>177275</v>
      </c>
      <c r="P8053" s="113">
        <v>265580</v>
      </c>
      <c r="Q8053" s="113">
        <v>265580</v>
      </c>
      <c r="R8053" s="106">
        <v>175684</v>
      </c>
      <c r="S8053" s="107">
        <v>175684</v>
      </c>
      <c r="T8053" s="105">
        <v>140178</v>
      </c>
      <c r="U8053" s="105">
        <v>140178</v>
      </c>
      <c r="V8053" s="106">
        <v>91226</v>
      </c>
      <c r="W8053" s="107">
        <v>91226</v>
      </c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1713</v>
      </c>
      <c r="B8054" s="111" t="s">
        <v>5</v>
      </c>
      <c r="C8054" s="112" t="s">
        <v>6</v>
      </c>
      <c r="D8054" s="21">
        <f t="shared" si="250"/>
        <v>0</v>
      </c>
      <c r="E8054" s="24">
        <f t="shared" si="25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1713</v>
      </c>
      <c r="B8055" s="111" t="s">
        <v>7</v>
      </c>
      <c r="C8055" s="112" t="s">
        <v>8</v>
      </c>
      <c r="D8055" s="21">
        <f t="shared" si="250"/>
        <v>0</v>
      </c>
      <c r="E8055" s="24">
        <f t="shared" si="251"/>
        <v>0</v>
      </c>
      <c r="F8055" s="104"/>
      <c r="G8055" s="104"/>
      <c r="H8055" s="113"/>
      <c r="I8055" s="113"/>
      <c r="J8055" s="106"/>
      <c r="K8055" s="107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1713</v>
      </c>
      <c r="B8056" s="111" t="s">
        <v>9</v>
      </c>
      <c r="C8056" s="112" t="s">
        <v>10</v>
      </c>
      <c r="D8056" s="21">
        <f t="shared" si="250"/>
        <v>0</v>
      </c>
      <c r="E8056" s="24">
        <f t="shared" si="251"/>
        <v>0</v>
      </c>
      <c r="F8056" s="104"/>
      <c r="G8056" s="104"/>
      <c r="H8056" s="105"/>
      <c r="I8056" s="105"/>
      <c r="J8056" s="31"/>
      <c r="K8056" s="32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1713</v>
      </c>
      <c r="B8057" s="111" t="s">
        <v>11</v>
      </c>
      <c r="C8057" s="112" t="s">
        <v>1435</v>
      </c>
      <c r="D8057" s="21">
        <f t="shared" si="250"/>
        <v>0</v>
      </c>
      <c r="E8057" s="24">
        <f t="shared" si="25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1713</v>
      </c>
      <c r="B8058" s="111" t="s">
        <v>12</v>
      </c>
      <c r="C8058" s="112" t="s">
        <v>1436</v>
      </c>
      <c r="D8058" s="21">
        <f t="shared" si="250"/>
        <v>0</v>
      </c>
      <c r="E8058" s="24">
        <f t="shared" si="25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106">
        <v>0</v>
      </c>
      <c r="K8058" s="107">
        <v>0</v>
      </c>
      <c r="L8058" s="113">
        <v>0</v>
      </c>
      <c r="M8058" s="113">
        <v>0</v>
      </c>
      <c r="N8058" s="31">
        <v>0</v>
      </c>
      <c r="O8058" s="32">
        <v>0</v>
      </c>
      <c r="P8058" s="105">
        <v>0</v>
      </c>
      <c r="Q8058" s="105">
        <v>0</v>
      </c>
      <c r="R8058" s="31">
        <v>0</v>
      </c>
      <c r="S8058" s="32">
        <v>0</v>
      </c>
      <c r="T8058" s="113">
        <v>0</v>
      </c>
      <c r="U8058" s="113">
        <v>0</v>
      </c>
      <c r="V8058" s="31">
        <v>0</v>
      </c>
      <c r="W8058" s="32">
        <v>0</v>
      </c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1713</v>
      </c>
      <c r="B8059" s="111" t="s">
        <v>1437</v>
      </c>
      <c r="C8059" s="112" t="s">
        <v>1438</v>
      </c>
      <c r="D8059" s="21">
        <f t="shared" si="250"/>
        <v>0</v>
      </c>
      <c r="E8059" s="24">
        <f t="shared" si="251"/>
        <v>0</v>
      </c>
      <c r="F8059" s="104"/>
      <c r="G8059" s="104"/>
      <c r="H8059" s="105"/>
      <c r="I8059" s="105"/>
      <c r="J8059" s="31"/>
      <c r="K8059" s="32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1713</v>
      </c>
      <c r="B8060" s="111" t="s">
        <v>1439</v>
      </c>
      <c r="C8060" s="112" t="s">
        <v>1440</v>
      </c>
      <c r="D8060" s="21">
        <f t="shared" si="250"/>
        <v>0</v>
      </c>
      <c r="E8060" s="24">
        <f t="shared" si="251"/>
        <v>0</v>
      </c>
      <c r="F8060" s="104"/>
      <c r="G8060" s="104"/>
      <c r="H8060" s="113"/>
      <c r="I8060" s="113"/>
      <c r="J8060" s="106"/>
      <c r="K8060" s="107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1713</v>
      </c>
      <c r="B8061" s="111" t="s">
        <v>13</v>
      </c>
      <c r="C8061" s="112" t="s">
        <v>1441</v>
      </c>
      <c r="D8061" s="21">
        <f t="shared" si="250"/>
        <v>0</v>
      </c>
      <c r="E8061" s="24">
        <f t="shared" si="25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1713</v>
      </c>
      <c r="B8062" s="111" t="s">
        <v>14</v>
      </c>
      <c r="C8062" s="112" t="s">
        <v>15</v>
      </c>
      <c r="D8062" s="21">
        <f t="shared" si="250"/>
        <v>0</v>
      </c>
      <c r="E8062" s="24">
        <f t="shared" si="25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1713</v>
      </c>
      <c r="B8063" s="111" t="s">
        <v>16</v>
      </c>
      <c r="C8063" s="112" t="s">
        <v>1442</v>
      </c>
      <c r="D8063" s="21">
        <f t="shared" si="250"/>
        <v>1453100</v>
      </c>
      <c r="E8063" s="24">
        <f t="shared" si="251"/>
        <v>1478350</v>
      </c>
      <c r="F8063" s="104">
        <v>16500</v>
      </c>
      <c r="G8063" s="104">
        <v>25250</v>
      </c>
      <c r="H8063" s="105">
        <v>0</v>
      </c>
      <c r="I8063" s="105">
        <v>16500</v>
      </c>
      <c r="J8063" s="31"/>
      <c r="K8063" s="32"/>
      <c r="L8063" s="105"/>
      <c r="M8063" s="105"/>
      <c r="N8063" s="106">
        <v>445600</v>
      </c>
      <c r="O8063" s="107">
        <v>0</v>
      </c>
      <c r="P8063" s="113">
        <v>0</v>
      </c>
      <c r="Q8063" s="113">
        <v>445600</v>
      </c>
      <c r="R8063" s="106"/>
      <c r="S8063" s="107"/>
      <c r="T8063" s="105">
        <v>897600</v>
      </c>
      <c r="U8063" s="105">
        <v>897600</v>
      </c>
      <c r="V8063" s="106">
        <v>93400</v>
      </c>
      <c r="W8063" s="107">
        <v>93400</v>
      </c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1713</v>
      </c>
      <c r="B8064" s="111" t="s">
        <v>17</v>
      </c>
      <c r="C8064" s="112" t="s">
        <v>1443</v>
      </c>
      <c r="D8064" s="21">
        <f t="shared" si="250"/>
        <v>0</v>
      </c>
      <c r="E8064" s="24">
        <f t="shared" si="251"/>
        <v>0</v>
      </c>
      <c r="F8064" s="104"/>
      <c r="G8064" s="104"/>
      <c r="H8064" s="113"/>
      <c r="I8064" s="113"/>
      <c r="J8064" s="106"/>
      <c r="K8064" s="107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1713</v>
      </c>
      <c r="B8065" s="111" t="s">
        <v>18</v>
      </c>
      <c r="C8065" s="112" t="s">
        <v>19</v>
      </c>
      <c r="D8065" s="21">
        <f t="shared" si="250"/>
        <v>0</v>
      </c>
      <c r="E8065" s="24">
        <f t="shared" si="251"/>
        <v>0</v>
      </c>
      <c r="F8065" s="104"/>
      <c r="G8065" s="104"/>
      <c r="H8065" s="105"/>
      <c r="I8065" s="105"/>
      <c r="J8065" s="31"/>
      <c r="K8065" s="32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1713</v>
      </c>
      <c r="B8066" s="111" t="s">
        <v>20</v>
      </c>
      <c r="C8066" s="112" t="s">
        <v>21</v>
      </c>
      <c r="D8066" s="21">
        <f t="shared" si="250"/>
        <v>0</v>
      </c>
      <c r="E8066" s="24">
        <f t="shared" si="25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1713</v>
      </c>
      <c r="B8067" s="111" t="s">
        <v>22</v>
      </c>
      <c r="C8067" s="112" t="s">
        <v>1444</v>
      </c>
      <c r="D8067" s="21">
        <f t="shared" ref="D8067:D8130" si="252">F8067+H8067+J8068+L8067+N8067+P8067+R8067+T8067+V8067+X8067+Z8067+AB8067</f>
        <v>0</v>
      </c>
      <c r="E8067" s="24">
        <f t="shared" ref="E8067:E8130" si="253">G8067+I8067+K8068+M8067+O8067+Q8067+S8067+U8067+W8067+Y8067+AA8067+AC8067</f>
        <v>0</v>
      </c>
      <c r="F8067" s="104"/>
      <c r="G8067" s="104"/>
      <c r="H8067" s="113"/>
      <c r="I8067" s="113"/>
      <c r="J8067" s="106"/>
      <c r="K8067" s="107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1713</v>
      </c>
      <c r="B8068" s="111" t="s">
        <v>23</v>
      </c>
      <c r="C8068" s="112" t="s">
        <v>1696</v>
      </c>
      <c r="D8068" s="21">
        <f t="shared" si="252"/>
        <v>0</v>
      </c>
      <c r="E8068" s="24">
        <f t="shared" si="253"/>
        <v>0</v>
      </c>
      <c r="F8068" s="104"/>
      <c r="G8068" s="104"/>
      <c r="H8068" s="105"/>
      <c r="I8068" s="105"/>
      <c r="J8068" s="31"/>
      <c r="K8068" s="32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1713</v>
      </c>
      <c r="B8069" s="111" t="s">
        <v>24</v>
      </c>
      <c r="C8069" s="112" t="s">
        <v>1445</v>
      </c>
      <c r="D8069" s="21">
        <f t="shared" si="252"/>
        <v>0</v>
      </c>
      <c r="E8069" s="24">
        <f t="shared" si="253"/>
        <v>0</v>
      </c>
      <c r="F8069" s="104"/>
      <c r="G8069" s="104"/>
      <c r="H8069" s="113"/>
      <c r="I8069" s="113"/>
      <c r="J8069" s="106"/>
      <c r="K8069" s="107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1713</v>
      </c>
      <c r="B8070" s="111" t="s">
        <v>25</v>
      </c>
      <c r="C8070" s="112" t="s">
        <v>26</v>
      </c>
      <c r="D8070" s="21">
        <f t="shared" si="252"/>
        <v>9565375.5099999998</v>
      </c>
      <c r="E8070" s="24">
        <f t="shared" si="253"/>
        <v>6840206.1500000004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1713</v>
      </c>
      <c r="B8071" s="111" t="s">
        <v>27</v>
      </c>
      <c r="C8071" s="112" t="s">
        <v>1446</v>
      </c>
      <c r="D8071" s="21">
        <f t="shared" si="252"/>
        <v>79621096.819999993</v>
      </c>
      <c r="E8071" s="24">
        <f t="shared" si="253"/>
        <v>89029294.700000003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>
        <v>9565375.5099999998</v>
      </c>
      <c r="K8071" s="32">
        <v>6840206.1500000004</v>
      </c>
      <c r="L8071" s="113">
        <v>13743077.92</v>
      </c>
      <c r="M8071" s="113">
        <v>27580170.170000002</v>
      </c>
      <c r="N8071" s="31">
        <v>27441323.850000001</v>
      </c>
      <c r="O8071" s="32">
        <v>12802799.07</v>
      </c>
      <c r="P8071" s="113">
        <v>4141519.61</v>
      </c>
      <c r="Q8071" s="113">
        <v>7455063.6100000003</v>
      </c>
      <c r="R8071" s="31">
        <v>3323775.99</v>
      </c>
      <c r="S8071" s="32">
        <v>4819480.54</v>
      </c>
      <c r="T8071" s="113">
        <v>4074639.57</v>
      </c>
      <c r="U8071" s="113">
        <v>7373538.9400000004</v>
      </c>
      <c r="V8071" s="31">
        <v>3799033.65</v>
      </c>
      <c r="W8071" s="32">
        <v>8993362.7400000002</v>
      </c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1713</v>
      </c>
      <c r="B8072" s="111" t="s">
        <v>28</v>
      </c>
      <c r="C8072" s="112" t="s">
        <v>1447</v>
      </c>
      <c r="D8072" s="21">
        <f t="shared" si="252"/>
        <v>24035712.780000001</v>
      </c>
      <c r="E8072" s="24">
        <f t="shared" si="253"/>
        <v>20027224.689999994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31">
        <v>45600</v>
      </c>
      <c r="K8072" s="32">
        <v>76710.59</v>
      </c>
      <c r="L8072" s="105">
        <v>10971910.66</v>
      </c>
      <c r="M8072" s="105">
        <v>99740.4</v>
      </c>
      <c r="N8072" s="106">
        <v>7489890.6399999997</v>
      </c>
      <c r="O8072" s="107">
        <v>16950291.829999998</v>
      </c>
      <c r="P8072" s="113">
        <v>19200</v>
      </c>
      <c r="Q8072" s="113">
        <v>1131283.58</v>
      </c>
      <c r="R8072" s="106">
        <v>9600</v>
      </c>
      <c r="S8072" s="107">
        <v>704037.33</v>
      </c>
      <c r="T8072" s="105">
        <v>144674</v>
      </c>
      <c r="U8072" s="105">
        <v>83609.59</v>
      </c>
      <c r="V8072" s="106">
        <v>0</v>
      </c>
      <c r="W8072" s="107">
        <v>220787.03</v>
      </c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1713</v>
      </c>
      <c r="B8073" s="111" t="s">
        <v>29</v>
      </c>
      <c r="C8073" s="112" t="s">
        <v>1448</v>
      </c>
      <c r="D8073" s="21">
        <f t="shared" si="252"/>
        <v>0</v>
      </c>
      <c r="E8073" s="24">
        <f t="shared" si="253"/>
        <v>613340.56000000006</v>
      </c>
      <c r="F8073" s="104">
        <v>0</v>
      </c>
      <c r="G8073" s="104">
        <v>59400</v>
      </c>
      <c r="H8073" s="113">
        <v>0</v>
      </c>
      <c r="I8073" s="113">
        <v>0</v>
      </c>
      <c r="J8073" s="106">
        <v>0</v>
      </c>
      <c r="K8073" s="107">
        <v>0</v>
      </c>
      <c r="L8073" s="113">
        <v>0</v>
      </c>
      <c r="M8073" s="113">
        <v>0</v>
      </c>
      <c r="N8073" s="31">
        <v>0</v>
      </c>
      <c r="O8073" s="32">
        <v>39000</v>
      </c>
      <c r="P8073" s="105">
        <v>0</v>
      </c>
      <c r="Q8073" s="105">
        <v>7800</v>
      </c>
      <c r="R8073" s="31">
        <v>0</v>
      </c>
      <c r="S8073" s="32">
        <v>0</v>
      </c>
      <c r="T8073" s="113">
        <v>0</v>
      </c>
      <c r="U8073" s="113">
        <v>23400</v>
      </c>
      <c r="V8073" s="31">
        <v>0</v>
      </c>
      <c r="W8073" s="32">
        <v>0</v>
      </c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1713</v>
      </c>
      <c r="B8074" s="111" t="s">
        <v>30</v>
      </c>
      <c r="C8074" s="112" t="s">
        <v>1449</v>
      </c>
      <c r="D8074" s="21">
        <f t="shared" si="252"/>
        <v>4494269.25</v>
      </c>
      <c r="E8074" s="24">
        <f t="shared" si="253"/>
        <v>1050187.0499999998</v>
      </c>
      <c r="F8074" s="104">
        <v>0</v>
      </c>
      <c r="G8074" s="104">
        <v>172541.03</v>
      </c>
      <c r="H8074" s="105">
        <v>0</v>
      </c>
      <c r="I8074" s="105">
        <v>0</v>
      </c>
      <c r="J8074" s="31">
        <v>0</v>
      </c>
      <c r="K8074" s="32">
        <v>483740.56</v>
      </c>
      <c r="L8074" s="105">
        <v>4491301.7699999996</v>
      </c>
      <c r="M8074" s="105">
        <v>4018.69</v>
      </c>
      <c r="N8074" s="106">
        <v>0</v>
      </c>
      <c r="O8074" s="107">
        <v>0</v>
      </c>
      <c r="P8074" s="113">
        <v>2967.48</v>
      </c>
      <c r="Q8074" s="113">
        <v>869231.07</v>
      </c>
      <c r="R8074" s="106">
        <v>0</v>
      </c>
      <c r="S8074" s="107">
        <v>4396.26</v>
      </c>
      <c r="T8074" s="105">
        <v>0</v>
      </c>
      <c r="U8074" s="105">
        <v>0</v>
      </c>
      <c r="V8074" s="106">
        <v>0</v>
      </c>
      <c r="W8074" s="107">
        <v>0</v>
      </c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1713</v>
      </c>
      <c r="B8075" s="111" t="s">
        <v>31</v>
      </c>
      <c r="C8075" s="112" t="s">
        <v>1661</v>
      </c>
      <c r="D8075" s="21">
        <f t="shared" si="252"/>
        <v>15622.6</v>
      </c>
      <c r="E8075" s="24">
        <f t="shared" si="253"/>
        <v>3030</v>
      </c>
      <c r="F8075" s="104"/>
      <c r="G8075" s="104"/>
      <c r="H8075" s="113"/>
      <c r="I8075" s="113"/>
      <c r="J8075" s="106"/>
      <c r="K8075" s="107"/>
      <c r="L8075" s="113">
        <v>500</v>
      </c>
      <c r="M8075" s="113">
        <v>3030</v>
      </c>
      <c r="N8075" s="31">
        <v>3491</v>
      </c>
      <c r="O8075" s="32">
        <v>0</v>
      </c>
      <c r="P8075" s="105">
        <v>741.6</v>
      </c>
      <c r="Q8075" s="105">
        <v>0</v>
      </c>
      <c r="R8075" s="31">
        <v>10640</v>
      </c>
      <c r="S8075" s="32">
        <v>0</v>
      </c>
      <c r="T8075" s="113">
        <v>0</v>
      </c>
      <c r="U8075" s="113">
        <v>0</v>
      </c>
      <c r="V8075" s="31">
        <v>250</v>
      </c>
      <c r="W8075" s="32">
        <v>0</v>
      </c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1713</v>
      </c>
      <c r="B8076" s="111" t="s">
        <v>32</v>
      </c>
      <c r="C8076" s="112" t="s">
        <v>33</v>
      </c>
      <c r="D8076" s="21">
        <f t="shared" si="252"/>
        <v>0</v>
      </c>
      <c r="E8076" s="24">
        <f t="shared" si="253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1713</v>
      </c>
      <c r="B8077" s="111" t="s">
        <v>34</v>
      </c>
      <c r="C8077" s="112" t="s">
        <v>35</v>
      </c>
      <c r="D8077" s="21">
        <f t="shared" si="252"/>
        <v>570087</v>
      </c>
      <c r="E8077" s="24">
        <f t="shared" si="253"/>
        <v>34856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1713</v>
      </c>
      <c r="B8078" s="111" t="s">
        <v>36</v>
      </c>
      <c r="C8078" s="112" t="s">
        <v>1450</v>
      </c>
      <c r="D8078" s="21">
        <f t="shared" si="252"/>
        <v>3365283</v>
      </c>
      <c r="E8078" s="24">
        <f t="shared" si="253"/>
        <v>2363887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>
        <v>570087</v>
      </c>
      <c r="K8078" s="32">
        <v>34856</v>
      </c>
      <c r="L8078" s="113">
        <v>467426</v>
      </c>
      <c r="M8078" s="113">
        <v>124487</v>
      </c>
      <c r="N8078" s="31">
        <v>16000</v>
      </c>
      <c r="O8078" s="32">
        <v>461026</v>
      </c>
      <c r="P8078" s="113">
        <v>111558</v>
      </c>
      <c r="Q8078" s="113">
        <v>461600</v>
      </c>
      <c r="R8078" s="31">
        <v>854900</v>
      </c>
      <c r="S8078" s="32">
        <v>11200</v>
      </c>
      <c r="T8078" s="113">
        <v>488343</v>
      </c>
      <c r="U8078" s="113">
        <v>982958</v>
      </c>
      <c r="V8078" s="31">
        <v>453100</v>
      </c>
      <c r="W8078" s="32">
        <v>108943</v>
      </c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1713</v>
      </c>
      <c r="B8079" s="111" t="s">
        <v>37</v>
      </c>
      <c r="C8079" s="112" t="s">
        <v>1451</v>
      </c>
      <c r="D8079" s="21">
        <f t="shared" si="252"/>
        <v>0</v>
      </c>
      <c r="E8079" s="24">
        <f t="shared" si="253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1713</v>
      </c>
      <c r="B8080" s="111" t="s">
        <v>38</v>
      </c>
      <c r="C8080" s="112" t="s">
        <v>1452</v>
      </c>
      <c r="D8080" s="21">
        <f t="shared" si="252"/>
        <v>0</v>
      </c>
      <c r="E8080" s="24">
        <f t="shared" si="253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1713</v>
      </c>
      <c r="B8081" s="111" t="s">
        <v>39</v>
      </c>
      <c r="C8081" s="112" t="s">
        <v>1453</v>
      </c>
      <c r="D8081" s="21">
        <f t="shared" si="252"/>
        <v>0</v>
      </c>
      <c r="E8081" s="24">
        <f t="shared" si="253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1713</v>
      </c>
      <c r="B8082" s="111" t="s">
        <v>40</v>
      </c>
      <c r="C8082" s="112" t="s">
        <v>1454</v>
      </c>
      <c r="D8082" s="21">
        <f t="shared" si="252"/>
        <v>0</v>
      </c>
      <c r="E8082" s="24">
        <f t="shared" si="253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1713</v>
      </c>
      <c r="B8083" s="111" t="s">
        <v>1455</v>
      </c>
      <c r="C8083" s="112" t="s">
        <v>56</v>
      </c>
      <c r="D8083" s="21">
        <f t="shared" si="252"/>
        <v>0</v>
      </c>
      <c r="E8083" s="24">
        <f t="shared" si="253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1713</v>
      </c>
      <c r="B8084" s="111" t="s">
        <v>1456</v>
      </c>
      <c r="C8084" s="112" t="s">
        <v>58</v>
      </c>
      <c r="D8084" s="21">
        <f t="shared" si="252"/>
        <v>0</v>
      </c>
      <c r="E8084" s="24">
        <f t="shared" si="253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1713</v>
      </c>
      <c r="B8085" s="111" t="s">
        <v>1457</v>
      </c>
      <c r="C8085" s="112" t="s">
        <v>59</v>
      </c>
      <c r="D8085" s="21">
        <f t="shared" si="252"/>
        <v>0</v>
      </c>
      <c r="E8085" s="24">
        <f t="shared" si="253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1713</v>
      </c>
      <c r="B8086" s="111" t="s">
        <v>1458</v>
      </c>
      <c r="C8086" s="112" t="s">
        <v>61</v>
      </c>
      <c r="D8086" s="21">
        <f t="shared" si="252"/>
        <v>0</v>
      </c>
      <c r="E8086" s="24">
        <f t="shared" si="253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1713</v>
      </c>
      <c r="B8087" s="111" t="s">
        <v>1459</v>
      </c>
      <c r="C8087" s="112" t="s">
        <v>1460</v>
      </c>
      <c r="D8087" s="21">
        <f t="shared" si="252"/>
        <v>2768449</v>
      </c>
      <c r="E8087" s="24">
        <f t="shared" si="253"/>
        <v>2722299</v>
      </c>
      <c r="F8087" s="104">
        <v>48650</v>
      </c>
      <c r="G8087" s="104">
        <v>18450</v>
      </c>
      <c r="H8087" s="105">
        <v>0</v>
      </c>
      <c r="I8087" s="105">
        <v>0</v>
      </c>
      <c r="J8087" s="31">
        <v>0</v>
      </c>
      <c r="K8087" s="32">
        <v>0</v>
      </c>
      <c r="L8087" s="105">
        <v>51450</v>
      </c>
      <c r="M8087" s="105">
        <v>123700</v>
      </c>
      <c r="N8087" s="106">
        <v>42000</v>
      </c>
      <c r="O8087" s="107">
        <v>26400</v>
      </c>
      <c r="P8087" s="113">
        <v>10900</v>
      </c>
      <c r="Q8087" s="113">
        <v>0</v>
      </c>
      <c r="R8087" s="106">
        <v>32250</v>
      </c>
      <c r="S8087" s="107">
        <v>32250</v>
      </c>
      <c r="T8087" s="105">
        <v>31550</v>
      </c>
      <c r="U8087" s="105">
        <v>0</v>
      </c>
      <c r="V8087" s="106">
        <v>30150</v>
      </c>
      <c r="W8087" s="107">
        <v>0</v>
      </c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1713</v>
      </c>
      <c r="B8088" s="111" t="s">
        <v>1461</v>
      </c>
      <c r="C8088" s="112" t="s">
        <v>67</v>
      </c>
      <c r="D8088" s="21">
        <f t="shared" si="252"/>
        <v>20781220</v>
      </c>
      <c r="E8088" s="24">
        <f t="shared" si="253"/>
        <v>21328711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>
        <v>2521499</v>
      </c>
      <c r="K8088" s="107">
        <v>2521499</v>
      </c>
      <c r="L8088" s="105">
        <v>2401775</v>
      </c>
      <c r="M8088" s="105">
        <v>2401775</v>
      </c>
      <c r="N8088" s="106">
        <v>2325783</v>
      </c>
      <c r="O8088" s="107">
        <v>2325783</v>
      </c>
      <c r="P8088" s="105">
        <v>2929157</v>
      </c>
      <c r="Q8088" s="105">
        <v>2929157</v>
      </c>
      <c r="R8088" s="106">
        <v>2498484</v>
      </c>
      <c r="S8088" s="107">
        <v>2498484</v>
      </c>
      <c r="T8088" s="105">
        <v>2274640</v>
      </c>
      <c r="U8088" s="105">
        <v>2274640</v>
      </c>
      <c r="V8088" s="106">
        <v>2203341</v>
      </c>
      <c r="W8088" s="107">
        <v>2203341</v>
      </c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1713</v>
      </c>
      <c r="B8089" s="111" t="s">
        <v>1462</v>
      </c>
      <c r="C8089" s="112" t="s">
        <v>1463</v>
      </c>
      <c r="D8089" s="21">
        <f t="shared" si="252"/>
        <v>12347657</v>
      </c>
      <c r="E8089" s="24">
        <f t="shared" si="253"/>
        <v>10626421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>
        <v>1264195</v>
      </c>
      <c r="K8089" s="107">
        <v>1811686</v>
      </c>
      <c r="L8089" s="105">
        <v>1321445</v>
      </c>
      <c r="M8089" s="105">
        <v>1408420</v>
      </c>
      <c r="N8089" s="106">
        <v>1454087</v>
      </c>
      <c r="O8089" s="107">
        <v>1335350</v>
      </c>
      <c r="P8089" s="105">
        <v>1710578</v>
      </c>
      <c r="Q8089" s="105">
        <v>1225237</v>
      </c>
      <c r="R8089" s="106">
        <v>1779202</v>
      </c>
      <c r="S8089" s="107">
        <v>1903759</v>
      </c>
      <c r="T8089" s="105">
        <v>1782421</v>
      </c>
      <c r="U8089" s="105">
        <v>1642441</v>
      </c>
      <c r="V8089" s="106">
        <v>1310725</v>
      </c>
      <c r="W8089" s="107">
        <v>2190457</v>
      </c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1713</v>
      </c>
      <c r="B8090" s="111" t="s">
        <v>1464</v>
      </c>
      <c r="C8090" s="112" t="s">
        <v>1465</v>
      </c>
      <c r="D8090" s="21">
        <f t="shared" si="252"/>
        <v>173076</v>
      </c>
      <c r="E8090" s="24">
        <f t="shared" si="253"/>
        <v>138454</v>
      </c>
      <c r="F8090" s="104">
        <v>10960</v>
      </c>
      <c r="G8090" s="104">
        <v>0</v>
      </c>
      <c r="H8090" s="105">
        <v>5386</v>
      </c>
      <c r="I8090" s="105">
        <v>16346</v>
      </c>
      <c r="J8090" s="106">
        <v>14769</v>
      </c>
      <c r="K8090" s="107">
        <v>14769</v>
      </c>
      <c r="L8090" s="105">
        <v>9073</v>
      </c>
      <c r="M8090" s="105">
        <v>0</v>
      </c>
      <c r="N8090" s="106">
        <v>25126</v>
      </c>
      <c r="O8090" s="107">
        <v>34199</v>
      </c>
      <c r="P8090" s="105">
        <v>24286</v>
      </c>
      <c r="Q8090" s="105">
        <v>24286</v>
      </c>
      <c r="R8090" s="106">
        <v>16489</v>
      </c>
      <c r="S8090" s="107">
        <v>16489</v>
      </c>
      <c r="T8090" s="105">
        <v>14799</v>
      </c>
      <c r="U8090" s="105">
        <v>14799</v>
      </c>
      <c r="V8090" s="106">
        <v>28891</v>
      </c>
      <c r="W8090" s="107">
        <v>28891</v>
      </c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1713</v>
      </c>
      <c r="B8091" s="111" t="s">
        <v>1466</v>
      </c>
      <c r="C8091" s="112" t="s">
        <v>1467</v>
      </c>
      <c r="D8091" s="21">
        <f t="shared" si="252"/>
        <v>1065715</v>
      </c>
      <c r="E8091" s="24">
        <f t="shared" si="253"/>
        <v>850352</v>
      </c>
      <c r="F8091" s="104">
        <v>53179</v>
      </c>
      <c r="G8091" s="104">
        <v>0</v>
      </c>
      <c r="H8091" s="105">
        <v>61368</v>
      </c>
      <c r="I8091" s="105">
        <v>0</v>
      </c>
      <c r="J8091" s="106">
        <v>38066</v>
      </c>
      <c r="K8091" s="107">
        <v>3444</v>
      </c>
      <c r="L8091" s="105">
        <v>46209</v>
      </c>
      <c r="M8091" s="105">
        <v>0</v>
      </c>
      <c r="N8091" s="106">
        <v>54607</v>
      </c>
      <c r="O8091" s="107">
        <v>0</v>
      </c>
      <c r="P8091" s="105">
        <v>0</v>
      </c>
      <c r="Q8091" s="105">
        <v>0</v>
      </c>
      <c r="R8091" s="106">
        <v>0</v>
      </c>
      <c r="S8091" s="107">
        <v>0</v>
      </c>
      <c r="T8091" s="105">
        <v>0</v>
      </c>
      <c r="U8091" s="105">
        <v>0</v>
      </c>
      <c r="V8091" s="106">
        <v>0</v>
      </c>
      <c r="W8091" s="107">
        <v>0</v>
      </c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1713</v>
      </c>
      <c r="B8092" s="111" t="s">
        <v>1468</v>
      </c>
      <c r="C8092" s="112" t="s">
        <v>68</v>
      </c>
      <c r="D8092" s="21">
        <f t="shared" si="252"/>
        <v>4120620</v>
      </c>
      <c r="E8092" s="24">
        <f t="shared" si="253"/>
        <v>4132106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106">
        <v>850352</v>
      </c>
      <c r="K8092" s="107">
        <v>850352</v>
      </c>
      <c r="L8092" s="113">
        <v>998400</v>
      </c>
      <c r="M8092" s="113">
        <v>998400</v>
      </c>
      <c r="N8092" s="31">
        <v>780912</v>
      </c>
      <c r="O8092" s="32">
        <v>780912</v>
      </c>
      <c r="P8092" s="105">
        <v>605087</v>
      </c>
      <c r="Q8092" s="105">
        <v>605087</v>
      </c>
      <c r="R8092" s="31">
        <v>285690</v>
      </c>
      <c r="S8092" s="32">
        <v>285690</v>
      </c>
      <c r="T8092" s="113">
        <v>240175</v>
      </c>
      <c r="U8092" s="113">
        <v>240175</v>
      </c>
      <c r="V8092" s="31">
        <v>191533</v>
      </c>
      <c r="W8092" s="32">
        <v>191533</v>
      </c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1713</v>
      </c>
      <c r="B8093" s="111" t="s">
        <v>1469</v>
      </c>
      <c r="C8093" s="112" t="s">
        <v>1470</v>
      </c>
      <c r="D8093" s="21">
        <f t="shared" si="252"/>
        <v>921285.8</v>
      </c>
      <c r="E8093" s="24">
        <f t="shared" si="253"/>
        <v>622833.80000000005</v>
      </c>
      <c r="F8093" s="104">
        <v>51733</v>
      </c>
      <c r="G8093" s="104">
        <v>0</v>
      </c>
      <c r="H8093" s="105">
        <v>43597</v>
      </c>
      <c r="I8093" s="105">
        <v>21878</v>
      </c>
      <c r="J8093" s="31">
        <v>105495</v>
      </c>
      <c r="K8093" s="32">
        <v>116981</v>
      </c>
      <c r="L8093" s="105">
        <v>102525</v>
      </c>
      <c r="M8093" s="105">
        <v>87738</v>
      </c>
      <c r="N8093" s="106">
        <v>75060</v>
      </c>
      <c r="O8093" s="107">
        <v>60693</v>
      </c>
      <c r="P8093" s="113">
        <v>172642</v>
      </c>
      <c r="Q8093" s="113">
        <v>120467</v>
      </c>
      <c r="R8093" s="106">
        <v>114460</v>
      </c>
      <c r="S8093" s="107">
        <v>91574</v>
      </c>
      <c r="T8093" s="105">
        <v>141885</v>
      </c>
      <c r="U8093" s="105">
        <v>112410</v>
      </c>
      <c r="V8093" s="106">
        <v>184610</v>
      </c>
      <c r="W8093" s="107">
        <v>93300</v>
      </c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1713</v>
      </c>
      <c r="B8094" s="111" t="s">
        <v>1471</v>
      </c>
      <c r="C8094" s="112" t="s">
        <v>1472</v>
      </c>
      <c r="D8094" s="21">
        <f t="shared" si="252"/>
        <v>390279.46</v>
      </c>
      <c r="E8094" s="24">
        <f t="shared" si="253"/>
        <v>390279.46</v>
      </c>
      <c r="F8094" s="104"/>
      <c r="G8094" s="104"/>
      <c r="H8094" s="105">
        <v>20233.849999999999</v>
      </c>
      <c r="I8094" s="105">
        <v>20233.849999999999</v>
      </c>
      <c r="J8094" s="106">
        <v>34773.800000000003</v>
      </c>
      <c r="K8094" s="107">
        <v>34773.800000000003</v>
      </c>
      <c r="L8094" s="105">
        <v>26251</v>
      </c>
      <c r="M8094" s="105">
        <v>26251</v>
      </c>
      <c r="N8094" s="106">
        <v>26948</v>
      </c>
      <c r="O8094" s="107">
        <v>26948</v>
      </c>
      <c r="P8094" s="105">
        <v>44469.11</v>
      </c>
      <c r="Q8094" s="105">
        <v>44469.11</v>
      </c>
      <c r="R8094" s="106">
        <v>34749.5</v>
      </c>
      <c r="S8094" s="107">
        <v>34749.5</v>
      </c>
      <c r="T8094" s="105">
        <v>26963</v>
      </c>
      <c r="U8094" s="105">
        <v>26963</v>
      </c>
      <c r="V8094" s="106">
        <v>210665</v>
      </c>
      <c r="W8094" s="107">
        <v>210665</v>
      </c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1713</v>
      </c>
      <c r="B8095" s="111" t="s">
        <v>1473</v>
      </c>
      <c r="C8095" s="112" t="s">
        <v>1474</v>
      </c>
      <c r="D8095" s="21">
        <f t="shared" si="252"/>
        <v>0</v>
      </c>
      <c r="E8095" s="24">
        <f t="shared" si="253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1713</v>
      </c>
      <c r="B8096" s="111" t="s">
        <v>1475</v>
      </c>
      <c r="C8096" s="112" t="s">
        <v>1476</v>
      </c>
      <c r="D8096" s="21">
        <f t="shared" si="252"/>
        <v>11900</v>
      </c>
      <c r="E8096" s="24">
        <f t="shared" si="253"/>
        <v>11900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>
        <v>8500</v>
      </c>
      <c r="U8096" s="105">
        <v>8500</v>
      </c>
      <c r="V8096" s="106">
        <v>3400</v>
      </c>
      <c r="W8096" s="107">
        <v>3400</v>
      </c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1713</v>
      </c>
      <c r="B8097" s="111" t="s">
        <v>1477</v>
      </c>
      <c r="C8097" s="112" t="s">
        <v>1478</v>
      </c>
      <c r="D8097" s="21">
        <f t="shared" si="252"/>
        <v>591195</v>
      </c>
      <c r="E8097" s="24">
        <f t="shared" si="253"/>
        <v>553393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116709</v>
      </c>
      <c r="O8097" s="107">
        <v>31520.52</v>
      </c>
      <c r="P8097" s="105">
        <v>15894</v>
      </c>
      <c r="Q8097" s="105">
        <v>4291.99</v>
      </c>
      <c r="R8097" s="106">
        <v>0</v>
      </c>
      <c r="S8097" s="107">
        <v>85188.479999999996</v>
      </c>
      <c r="T8097" s="105">
        <v>54275</v>
      </c>
      <c r="U8097" s="105">
        <v>65877.009999999995</v>
      </c>
      <c r="V8097" s="106">
        <v>366515</v>
      </c>
      <c r="W8097" s="107">
        <v>366515</v>
      </c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1713</v>
      </c>
      <c r="B8098" s="111" t="s">
        <v>1479</v>
      </c>
      <c r="C8098" s="112" t="s">
        <v>1480</v>
      </c>
      <c r="D8098" s="21">
        <f t="shared" si="252"/>
        <v>513065</v>
      </c>
      <c r="E8098" s="24">
        <f t="shared" si="253"/>
        <v>734448.72</v>
      </c>
      <c r="F8098" s="104">
        <v>62519</v>
      </c>
      <c r="G8098" s="104">
        <v>0</v>
      </c>
      <c r="H8098" s="105">
        <v>56691</v>
      </c>
      <c r="I8098" s="105">
        <v>0</v>
      </c>
      <c r="J8098" s="106">
        <v>37802</v>
      </c>
      <c r="K8098" s="107">
        <v>0</v>
      </c>
      <c r="L8098" s="105">
        <v>60613</v>
      </c>
      <c r="M8098" s="105">
        <v>0</v>
      </c>
      <c r="N8098" s="106">
        <v>40764</v>
      </c>
      <c r="O8098" s="107">
        <v>0</v>
      </c>
      <c r="P8098" s="105">
        <v>65455</v>
      </c>
      <c r="Q8098" s="105">
        <v>293095.19</v>
      </c>
      <c r="R8098" s="106">
        <v>65019</v>
      </c>
      <c r="S8098" s="107">
        <v>196888.92</v>
      </c>
      <c r="T8098" s="105">
        <v>63296</v>
      </c>
      <c r="U8098" s="105">
        <v>135276.29999999999</v>
      </c>
      <c r="V8098" s="106">
        <v>66283</v>
      </c>
      <c r="W8098" s="107">
        <v>104967.73</v>
      </c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1713</v>
      </c>
      <c r="B8099" s="111" t="s">
        <v>1481</v>
      </c>
      <c r="C8099" s="112" t="s">
        <v>1482</v>
      </c>
      <c r="D8099" s="21">
        <f t="shared" si="252"/>
        <v>195138</v>
      </c>
      <c r="E8099" s="24">
        <f t="shared" si="253"/>
        <v>285141.59999999998</v>
      </c>
      <c r="F8099" s="104">
        <v>24652</v>
      </c>
      <c r="G8099" s="104">
        <v>0</v>
      </c>
      <c r="H8099" s="105">
        <v>29730</v>
      </c>
      <c r="I8099" s="105">
        <v>0</v>
      </c>
      <c r="J8099" s="106">
        <v>32425</v>
      </c>
      <c r="K8099" s="107">
        <v>4220.58</v>
      </c>
      <c r="L8099" s="105">
        <v>25458</v>
      </c>
      <c r="M8099" s="105">
        <v>0</v>
      </c>
      <c r="N8099" s="106">
        <v>11531</v>
      </c>
      <c r="O8099" s="107">
        <v>0</v>
      </c>
      <c r="P8099" s="105">
        <v>36127</v>
      </c>
      <c r="Q8099" s="105">
        <v>108682.03</v>
      </c>
      <c r="R8099" s="106">
        <v>20003</v>
      </c>
      <c r="S8099" s="107">
        <v>120152.27</v>
      </c>
      <c r="T8099" s="105">
        <v>29544</v>
      </c>
      <c r="U8099" s="105">
        <v>39181.54</v>
      </c>
      <c r="V8099" s="106">
        <v>18093</v>
      </c>
      <c r="W8099" s="107">
        <v>17125.759999999998</v>
      </c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1713</v>
      </c>
      <c r="B8100" s="111" t="s">
        <v>1483</v>
      </c>
      <c r="C8100" s="112" t="s">
        <v>1484</v>
      </c>
      <c r="D8100" s="21">
        <f t="shared" si="252"/>
        <v>0</v>
      </c>
      <c r="E8100" s="24">
        <f t="shared" si="253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1713</v>
      </c>
      <c r="B8101" s="111" t="s">
        <v>1485</v>
      </c>
      <c r="C8101" s="112" t="s">
        <v>1486</v>
      </c>
      <c r="D8101" s="21">
        <f t="shared" si="252"/>
        <v>7446</v>
      </c>
      <c r="E8101" s="24">
        <f t="shared" si="253"/>
        <v>12669.78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1713</v>
      </c>
      <c r="B8102" s="111" t="s">
        <v>1487</v>
      </c>
      <c r="C8102" s="112" t="s">
        <v>1488</v>
      </c>
      <c r="D8102" s="21">
        <f t="shared" si="252"/>
        <v>75921</v>
      </c>
      <c r="E8102" s="24">
        <f t="shared" si="253"/>
        <v>61250.71</v>
      </c>
      <c r="F8102" s="104">
        <v>15143</v>
      </c>
      <c r="G8102" s="104">
        <v>10560</v>
      </c>
      <c r="H8102" s="113">
        <v>9336</v>
      </c>
      <c r="I8102" s="113">
        <v>5760</v>
      </c>
      <c r="J8102" s="106">
        <v>7446</v>
      </c>
      <c r="K8102" s="107">
        <v>12669.78</v>
      </c>
      <c r="L8102" s="113">
        <v>15470</v>
      </c>
      <c r="M8102" s="113">
        <v>107.71</v>
      </c>
      <c r="N8102" s="31">
        <v>12404</v>
      </c>
      <c r="O8102" s="32">
        <v>17224</v>
      </c>
      <c r="P8102" s="105">
        <v>8780</v>
      </c>
      <c r="Q8102" s="105">
        <v>3650</v>
      </c>
      <c r="R8102" s="31">
        <v>4553</v>
      </c>
      <c r="S8102" s="32">
        <v>7950</v>
      </c>
      <c r="T8102" s="113">
        <v>6092</v>
      </c>
      <c r="U8102" s="113">
        <v>11829</v>
      </c>
      <c r="V8102" s="31">
        <v>4143</v>
      </c>
      <c r="W8102" s="32">
        <v>4170</v>
      </c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1713</v>
      </c>
      <c r="B8103" s="111" t="s">
        <v>1489</v>
      </c>
      <c r="C8103" s="112" t="s">
        <v>70</v>
      </c>
      <c r="D8103" s="21">
        <f t="shared" si="252"/>
        <v>100303</v>
      </c>
      <c r="E8103" s="24">
        <f t="shared" si="253"/>
        <v>23924</v>
      </c>
      <c r="F8103" s="104">
        <v>6801</v>
      </c>
      <c r="G8103" s="104">
        <v>0</v>
      </c>
      <c r="H8103" s="105">
        <v>7110</v>
      </c>
      <c r="I8103" s="105">
        <v>0</v>
      </c>
      <c r="J8103" s="31">
        <v>0</v>
      </c>
      <c r="K8103" s="32">
        <v>0</v>
      </c>
      <c r="L8103" s="105">
        <v>32568</v>
      </c>
      <c r="M8103" s="105">
        <v>0</v>
      </c>
      <c r="N8103" s="106">
        <v>28409</v>
      </c>
      <c r="O8103" s="107">
        <v>0</v>
      </c>
      <c r="P8103" s="113">
        <v>4214</v>
      </c>
      <c r="Q8103" s="113">
        <v>0</v>
      </c>
      <c r="R8103" s="106">
        <v>19070</v>
      </c>
      <c r="S8103" s="107">
        <v>0</v>
      </c>
      <c r="T8103" s="105">
        <v>2131</v>
      </c>
      <c r="U8103" s="105">
        <v>23924</v>
      </c>
      <c r="V8103" s="106">
        <v>0</v>
      </c>
      <c r="W8103" s="107">
        <v>0</v>
      </c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1713</v>
      </c>
      <c r="B8104" s="111" t="s">
        <v>1490</v>
      </c>
      <c r="C8104" s="112" t="s">
        <v>1491</v>
      </c>
      <c r="D8104" s="21">
        <f t="shared" si="252"/>
        <v>0</v>
      </c>
      <c r="E8104" s="24">
        <f t="shared" si="25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1713</v>
      </c>
      <c r="B8105" s="111" t="s">
        <v>1492</v>
      </c>
      <c r="C8105" s="112" t="s">
        <v>1493</v>
      </c>
      <c r="D8105" s="21">
        <f t="shared" si="252"/>
        <v>203640</v>
      </c>
      <c r="E8105" s="24">
        <f t="shared" si="253"/>
        <v>171357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1713</v>
      </c>
      <c r="B8106" s="111" t="s">
        <v>1494</v>
      </c>
      <c r="C8106" s="112" t="s">
        <v>71</v>
      </c>
      <c r="D8106" s="21">
        <f t="shared" si="252"/>
        <v>1779834.06</v>
      </c>
      <c r="E8106" s="24">
        <f t="shared" si="253"/>
        <v>1876596.16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>
        <v>203640</v>
      </c>
      <c r="K8106" s="107">
        <v>171357</v>
      </c>
      <c r="L8106" s="105">
        <v>197774</v>
      </c>
      <c r="M8106" s="105">
        <v>200260</v>
      </c>
      <c r="N8106" s="106">
        <v>277862.06</v>
      </c>
      <c r="O8106" s="107">
        <v>193825</v>
      </c>
      <c r="P8106" s="105">
        <v>231538</v>
      </c>
      <c r="Q8106" s="105">
        <v>224176</v>
      </c>
      <c r="R8106" s="106">
        <v>193459</v>
      </c>
      <c r="S8106" s="107">
        <v>224716</v>
      </c>
      <c r="T8106" s="105">
        <v>213217</v>
      </c>
      <c r="U8106" s="105">
        <v>195042</v>
      </c>
      <c r="V8106" s="106">
        <v>193388</v>
      </c>
      <c r="W8106" s="107">
        <v>207643</v>
      </c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1713</v>
      </c>
      <c r="B8107" s="111" t="s">
        <v>1495</v>
      </c>
      <c r="C8107" s="112" t="s">
        <v>1496</v>
      </c>
      <c r="D8107" s="21">
        <f t="shared" si="252"/>
        <v>811090.61</v>
      </c>
      <c r="E8107" s="24">
        <f t="shared" si="253"/>
        <v>595314.81000000006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106">
        <v>57177</v>
      </c>
      <c r="K8107" s="107">
        <v>93239.7</v>
      </c>
      <c r="L8107" s="113">
        <v>72585</v>
      </c>
      <c r="M8107" s="113">
        <v>122515.3</v>
      </c>
      <c r="N8107" s="31">
        <v>101014.34</v>
      </c>
      <c r="O8107" s="32">
        <v>221095.63</v>
      </c>
      <c r="P8107" s="105">
        <v>117639.27</v>
      </c>
      <c r="Q8107" s="105">
        <v>19419.22</v>
      </c>
      <c r="R8107" s="31">
        <v>83786</v>
      </c>
      <c r="S8107" s="32">
        <v>9021.6299999999992</v>
      </c>
      <c r="T8107" s="113">
        <v>121178</v>
      </c>
      <c r="U8107" s="113">
        <v>207052.5</v>
      </c>
      <c r="V8107" s="31">
        <v>88607</v>
      </c>
      <c r="W8107" s="32">
        <v>10314.02</v>
      </c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1713</v>
      </c>
      <c r="B8108" s="111" t="s">
        <v>1497</v>
      </c>
      <c r="C8108" s="112" t="s">
        <v>1498</v>
      </c>
      <c r="D8108" s="21">
        <f t="shared" si="252"/>
        <v>8985</v>
      </c>
      <c r="E8108" s="24">
        <f t="shared" si="253"/>
        <v>8985</v>
      </c>
      <c r="F8108" s="104">
        <v>814</v>
      </c>
      <c r="G8108" s="104">
        <v>814</v>
      </c>
      <c r="H8108" s="113">
        <v>2310</v>
      </c>
      <c r="I8108" s="113">
        <v>2310</v>
      </c>
      <c r="J8108" s="31">
        <v>220</v>
      </c>
      <c r="K8108" s="32">
        <v>220</v>
      </c>
      <c r="L8108" s="113">
        <v>80</v>
      </c>
      <c r="M8108" s="113">
        <v>80</v>
      </c>
      <c r="N8108" s="31">
        <v>3313</v>
      </c>
      <c r="O8108" s="32">
        <v>3313</v>
      </c>
      <c r="P8108" s="113">
        <v>1750</v>
      </c>
      <c r="Q8108" s="113">
        <v>1750</v>
      </c>
      <c r="R8108" s="31">
        <v>120</v>
      </c>
      <c r="S8108" s="32">
        <v>120</v>
      </c>
      <c r="T8108" s="113">
        <v>548</v>
      </c>
      <c r="U8108" s="113">
        <v>548</v>
      </c>
      <c r="V8108" s="31">
        <v>50</v>
      </c>
      <c r="W8108" s="32">
        <v>50</v>
      </c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1713</v>
      </c>
      <c r="B8109" s="111" t="s">
        <v>1499</v>
      </c>
      <c r="C8109" s="112" t="s">
        <v>1500</v>
      </c>
      <c r="D8109" s="21">
        <f t="shared" si="252"/>
        <v>0</v>
      </c>
      <c r="E8109" s="24">
        <f t="shared" si="253"/>
        <v>0</v>
      </c>
      <c r="F8109" s="104"/>
      <c r="G8109" s="104"/>
      <c r="H8109" s="105"/>
      <c r="I8109" s="105"/>
      <c r="J8109" s="31"/>
      <c r="K8109" s="32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1713</v>
      </c>
      <c r="B8110" s="111" t="s">
        <v>1501</v>
      </c>
      <c r="C8110" s="112" t="s">
        <v>1502</v>
      </c>
      <c r="D8110" s="21">
        <f t="shared" si="252"/>
        <v>499</v>
      </c>
      <c r="E8110" s="24">
        <f t="shared" si="25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106">
        <v>0</v>
      </c>
      <c r="K8110" s="107">
        <v>0</v>
      </c>
      <c r="L8110" s="113">
        <v>0</v>
      </c>
      <c r="M8110" s="113">
        <v>0</v>
      </c>
      <c r="N8110" s="31">
        <v>0</v>
      </c>
      <c r="O8110" s="32">
        <v>0</v>
      </c>
      <c r="P8110" s="105">
        <v>0</v>
      </c>
      <c r="Q8110" s="105">
        <v>0</v>
      </c>
      <c r="R8110" s="31">
        <v>0</v>
      </c>
      <c r="S8110" s="32">
        <v>0</v>
      </c>
      <c r="T8110" s="113">
        <v>0</v>
      </c>
      <c r="U8110" s="113">
        <v>0</v>
      </c>
      <c r="V8110" s="31">
        <v>0</v>
      </c>
      <c r="W8110" s="32">
        <v>0</v>
      </c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1713</v>
      </c>
      <c r="B8111" s="111" t="s">
        <v>1503</v>
      </c>
      <c r="C8111" s="112" t="s">
        <v>1504</v>
      </c>
      <c r="D8111" s="21">
        <f t="shared" si="252"/>
        <v>6790</v>
      </c>
      <c r="E8111" s="24">
        <f t="shared" si="253"/>
        <v>0</v>
      </c>
      <c r="F8111" s="104">
        <v>0</v>
      </c>
      <c r="G8111" s="104">
        <v>0</v>
      </c>
      <c r="H8111" s="105">
        <v>0</v>
      </c>
      <c r="I8111" s="105">
        <v>0</v>
      </c>
      <c r="J8111" s="31">
        <v>0</v>
      </c>
      <c r="K8111" s="32">
        <v>0</v>
      </c>
      <c r="L8111" s="105">
        <v>0</v>
      </c>
      <c r="M8111" s="105">
        <v>0</v>
      </c>
      <c r="N8111" s="106">
        <v>4716</v>
      </c>
      <c r="O8111" s="107">
        <v>0</v>
      </c>
      <c r="P8111" s="113">
        <v>0</v>
      </c>
      <c r="Q8111" s="113">
        <v>0</v>
      </c>
      <c r="R8111" s="106">
        <v>0</v>
      </c>
      <c r="S8111" s="107">
        <v>0</v>
      </c>
      <c r="T8111" s="105">
        <v>0</v>
      </c>
      <c r="U8111" s="105">
        <v>0</v>
      </c>
      <c r="V8111" s="106">
        <v>2074</v>
      </c>
      <c r="W8111" s="107">
        <v>0</v>
      </c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1713</v>
      </c>
      <c r="B8112" s="111" t="s">
        <v>1505</v>
      </c>
      <c r="C8112" s="112" t="s">
        <v>1662</v>
      </c>
      <c r="D8112" s="21">
        <f t="shared" si="252"/>
        <v>0</v>
      </c>
      <c r="E8112" s="24">
        <f t="shared" si="25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1713</v>
      </c>
      <c r="B8113" s="111" t="s">
        <v>1506</v>
      </c>
      <c r="C8113" s="112" t="s">
        <v>1507</v>
      </c>
      <c r="D8113" s="21">
        <f t="shared" si="252"/>
        <v>1270</v>
      </c>
      <c r="E8113" s="24">
        <f t="shared" si="253"/>
        <v>1270</v>
      </c>
      <c r="F8113" s="104"/>
      <c r="G8113" s="104"/>
      <c r="H8113" s="113"/>
      <c r="I8113" s="113"/>
      <c r="J8113" s="106"/>
      <c r="K8113" s="107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1713</v>
      </c>
      <c r="B8114" s="111" t="s">
        <v>1508</v>
      </c>
      <c r="C8114" s="112" t="s">
        <v>1509</v>
      </c>
      <c r="D8114" s="21">
        <f t="shared" si="252"/>
        <v>6455</v>
      </c>
      <c r="E8114" s="24">
        <f t="shared" si="253"/>
        <v>6455</v>
      </c>
      <c r="F8114" s="104">
        <v>4312</v>
      </c>
      <c r="G8114" s="104">
        <v>4312</v>
      </c>
      <c r="H8114" s="105">
        <v>540</v>
      </c>
      <c r="I8114" s="105">
        <v>540</v>
      </c>
      <c r="J8114" s="31">
        <v>1270</v>
      </c>
      <c r="K8114" s="32">
        <v>1270</v>
      </c>
      <c r="L8114" s="105"/>
      <c r="M8114" s="105"/>
      <c r="N8114" s="106">
        <v>1122</v>
      </c>
      <c r="O8114" s="107">
        <v>1122</v>
      </c>
      <c r="P8114" s="113"/>
      <c r="Q8114" s="113"/>
      <c r="R8114" s="106"/>
      <c r="S8114" s="107"/>
      <c r="T8114" s="105"/>
      <c r="U8114" s="105"/>
      <c r="V8114" s="106">
        <v>481</v>
      </c>
      <c r="W8114" s="107">
        <v>481</v>
      </c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1713</v>
      </c>
      <c r="B8115" s="111" t="s">
        <v>1510</v>
      </c>
      <c r="C8115" s="112" t="s">
        <v>1511</v>
      </c>
      <c r="D8115" s="21">
        <f t="shared" si="252"/>
        <v>0</v>
      </c>
      <c r="E8115" s="24">
        <f t="shared" si="253"/>
        <v>0</v>
      </c>
      <c r="F8115" s="104"/>
      <c r="G8115" s="104"/>
      <c r="H8115" s="113"/>
      <c r="I8115" s="113"/>
      <c r="J8115" s="106"/>
      <c r="K8115" s="107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1713</v>
      </c>
      <c r="B8116" s="111" t="s">
        <v>1512</v>
      </c>
      <c r="C8116" s="112" t="s">
        <v>1513</v>
      </c>
      <c r="D8116" s="21">
        <f t="shared" si="252"/>
        <v>0</v>
      </c>
      <c r="E8116" s="24">
        <f t="shared" si="25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1713</v>
      </c>
      <c r="B8117" s="111" t="s">
        <v>1514</v>
      </c>
      <c r="C8117" s="112" t="s">
        <v>1515</v>
      </c>
      <c r="D8117" s="21">
        <f t="shared" si="252"/>
        <v>0</v>
      </c>
      <c r="E8117" s="24">
        <f t="shared" si="25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>
        <v>0</v>
      </c>
      <c r="K8117" s="32">
        <v>0</v>
      </c>
      <c r="L8117" s="113">
        <v>0</v>
      </c>
      <c r="M8117" s="113">
        <v>0</v>
      </c>
      <c r="N8117" s="31">
        <v>0</v>
      </c>
      <c r="O8117" s="32">
        <v>0</v>
      </c>
      <c r="P8117" s="113">
        <v>0</v>
      </c>
      <c r="Q8117" s="113">
        <v>0</v>
      </c>
      <c r="R8117" s="31">
        <v>0</v>
      </c>
      <c r="S8117" s="32">
        <v>0</v>
      </c>
      <c r="T8117" s="113">
        <v>0</v>
      </c>
      <c r="U8117" s="113">
        <v>0</v>
      </c>
      <c r="V8117" s="31">
        <v>0</v>
      </c>
      <c r="W8117" s="32">
        <v>0</v>
      </c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1713</v>
      </c>
      <c r="B8118" s="111" t="s">
        <v>1516</v>
      </c>
      <c r="C8118" s="112" t="s">
        <v>57</v>
      </c>
      <c r="D8118" s="21">
        <f t="shared" si="252"/>
        <v>0</v>
      </c>
      <c r="E8118" s="24">
        <f t="shared" si="25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1713</v>
      </c>
      <c r="B8119" s="111" t="s">
        <v>1517</v>
      </c>
      <c r="C8119" s="112" t="s">
        <v>1518</v>
      </c>
      <c r="D8119" s="21">
        <f t="shared" si="252"/>
        <v>0</v>
      </c>
      <c r="E8119" s="24">
        <f t="shared" si="25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1713</v>
      </c>
      <c r="B8120" s="111" t="s">
        <v>1519</v>
      </c>
      <c r="C8120" s="112" t="s">
        <v>60</v>
      </c>
      <c r="D8120" s="21">
        <f t="shared" si="252"/>
        <v>0</v>
      </c>
      <c r="E8120" s="24">
        <f t="shared" si="25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1713</v>
      </c>
      <c r="B8121" s="111" t="s">
        <v>1520</v>
      </c>
      <c r="C8121" s="112" t="s">
        <v>62</v>
      </c>
      <c r="D8121" s="21">
        <f t="shared" si="252"/>
        <v>76782</v>
      </c>
      <c r="E8121" s="24">
        <f t="shared" si="253"/>
        <v>2217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1713</v>
      </c>
      <c r="B8122" s="111" t="s">
        <v>1521</v>
      </c>
      <c r="C8122" s="112" t="s">
        <v>1522</v>
      </c>
      <c r="D8122" s="21">
        <f t="shared" si="252"/>
        <v>250406</v>
      </c>
      <c r="E8122" s="24">
        <f t="shared" si="253"/>
        <v>306793</v>
      </c>
      <c r="F8122" s="104">
        <v>47224</v>
      </c>
      <c r="G8122" s="104">
        <v>280</v>
      </c>
      <c r="H8122" s="113">
        <v>39961</v>
      </c>
      <c r="I8122" s="113">
        <v>227</v>
      </c>
      <c r="J8122" s="31">
        <v>76782</v>
      </c>
      <c r="K8122" s="32">
        <v>2217</v>
      </c>
      <c r="L8122" s="113">
        <v>29261</v>
      </c>
      <c r="M8122" s="113">
        <v>1341</v>
      </c>
      <c r="N8122" s="31">
        <v>40415</v>
      </c>
      <c r="O8122" s="32">
        <v>2750</v>
      </c>
      <c r="P8122" s="113">
        <v>16993</v>
      </c>
      <c r="Q8122" s="113">
        <v>2923</v>
      </c>
      <c r="R8122" s="31">
        <v>14603</v>
      </c>
      <c r="S8122" s="32">
        <v>0</v>
      </c>
      <c r="T8122" s="113">
        <v>26115</v>
      </c>
      <c r="U8122" s="113">
        <v>0</v>
      </c>
      <c r="V8122" s="31">
        <v>9870</v>
      </c>
      <c r="W8122" s="32">
        <v>298272</v>
      </c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1713</v>
      </c>
      <c r="B8123" s="111" t="s">
        <v>1523</v>
      </c>
      <c r="C8123" s="112" t="s">
        <v>1524</v>
      </c>
      <c r="D8123" s="21">
        <f t="shared" si="252"/>
        <v>184955</v>
      </c>
      <c r="E8123" s="24">
        <f t="shared" si="253"/>
        <v>159236</v>
      </c>
      <c r="F8123" s="104">
        <v>18944</v>
      </c>
      <c r="G8123" s="104">
        <v>0</v>
      </c>
      <c r="H8123" s="113">
        <v>35712</v>
      </c>
      <c r="I8123" s="113">
        <v>0</v>
      </c>
      <c r="J8123" s="31">
        <v>25964</v>
      </c>
      <c r="K8123" s="32">
        <v>1000</v>
      </c>
      <c r="L8123" s="113">
        <v>11380</v>
      </c>
      <c r="M8123" s="113">
        <v>0</v>
      </c>
      <c r="N8123" s="31">
        <v>16498</v>
      </c>
      <c r="O8123" s="32">
        <v>0</v>
      </c>
      <c r="P8123" s="113">
        <v>35769</v>
      </c>
      <c r="Q8123" s="113">
        <v>0</v>
      </c>
      <c r="R8123" s="31">
        <v>6734</v>
      </c>
      <c r="S8123" s="32">
        <v>13974</v>
      </c>
      <c r="T8123" s="113">
        <v>34228</v>
      </c>
      <c r="U8123" s="113">
        <v>2131</v>
      </c>
      <c r="V8123" s="31">
        <v>25690</v>
      </c>
      <c r="W8123" s="32">
        <v>143131</v>
      </c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1713</v>
      </c>
      <c r="B8124" s="111" t="s">
        <v>1525</v>
      </c>
      <c r="C8124" s="112" t="s">
        <v>1526</v>
      </c>
      <c r="D8124" s="21">
        <f t="shared" si="252"/>
        <v>0</v>
      </c>
      <c r="E8124" s="24">
        <f t="shared" si="25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1713</v>
      </c>
      <c r="B8125" s="111" t="s">
        <v>1527</v>
      </c>
      <c r="C8125" s="112" t="s">
        <v>1528</v>
      </c>
      <c r="D8125" s="21">
        <f t="shared" si="252"/>
        <v>0</v>
      </c>
      <c r="E8125" s="24">
        <f t="shared" si="25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1713</v>
      </c>
      <c r="B8126" s="111" t="s">
        <v>1529</v>
      </c>
      <c r="C8126" s="112" t="s">
        <v>1530</v>
      </c>
      <c r="D8126" s="21">
        <f t="shared" si="252"/>
        <v>0</v>
      </c>
      <c r="E8126" s="24">
        <f t="shared" si="25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1713</v>
      </c>
      <c r="B8127" s="111" t="s">
        <v>1531</v>
      </c>
      <c r="C8127" s="112" t="s">
        <v>1532</v>
      </c>
      <c r="D8127" s="21">
        <f t="shared" si="252"/>
        <v>0</v>
      </c>
      <c r="E8127" s="24">
        <f t="shared" si="25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1713</v>
      </c>
      <c r="B8128" s="111" t="s">
        <v>1533</v>
      </c>
      <c r="C8128" s="112" t="s">
        <v>69</v>
      </c>
      <c r="D8128" s="21">
        <f t="shared" si="252"/>
        <v>0</v>
      </c>
      <c r="E8128" s="24">
        <f t="shared" si="25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1713</v>
      </c>
      <c r="B8129" s="111" t="s">
        <v>1534</v>
      </c>
      <c r="C8129" s="112" t="s">
        <v>1535</v>
      </c>
      <c r="D8129" s="21">
        <f t="shared" si="252"/>
        <v>0</v>
      </c>
      <c r="E8129" s="24">
        <f t="shared" si="25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1713</v>
      </c>
      <c r="B8130" s="111" t="s">
        <v>1536</v>
      </c>
      <c r="C8130" s="112" t="s">
        <v>1537</v>
      </c>
      <c r="D8130" s="21">
        <f t="shared" si="252"/>
        <v>11542</v>
      </c>
      <c r="E8130" s="24">
        <f t="shared" si="253"/>
        <v>8602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1713</v>
      </c>
      <c r="B8131" s="111" t="s">
        <v>1538</v>
      </c>
      <c r="C8131" s="112" t="s">
        <v>1539</v>
      </c>
      <c r="D8131" s="21">
        <f t="shared" ref="D8131:D8194" si="254">F8131+H8131+J8132+L8131+N8131+P8131+R8131+T8131+V8131+X8131+Z8131+AB8131</f>
        <v>171224</v>
      </c>
      <c r="E8131" s="24">
        <f t="shared" ref="E8131:E8194" si="255">G8131+I8131+K8132+M8131+O8131+Q8131+S8131+U8131+W8131+Y8131+AA8131+AC8131</f>
        <v>178387</v>
      </c>
      <c r="F8131" s="104">
        <v>7454</v>
      </c>
      <c r="G8131" s="104">
        <v>18636</v>
      </c>
      <c r="H8131" s="113">
        <v>6154</v>
      </c>
      <c r="I8131" s="113">
        <v>16570</v>
      </c>
      <c r="J8131" s="31">
        <v>11542</v>
      </c>
      <c r="K8131" s="32">
        <v>8602</v>
      </c>
      <c r="L8131" s="113">
        <v>6928</v>
      </c>
      <c r="M8131" s="113">
        <v>65010</v>
      </c>
      <c r="N8131" s="31">
        <v>15187</v>
      </c>
      <c r="O8131" s="32">
        <v>8770</v>
      </c>
      <c r="P8131" s="113">
        <v>67684</v>
      </c>
      <c r="Q8131" s="113">
        <v>19324</v>
      </c>
      <c r="R8131" s="31">
        <v>18403</v>
      </c>
      <c r="S8131" s="32">
        <v>0</v>
      </c>
      <c r="T8131" s="113">
        <v>17575</v>
      </c>
      <c r="U8131" s="113">
        <v>20219</v>
      </c>
      <c r="V8131" s="31">
        <v>6773</v>
      </c>
      <c r="W8131" s="32">
        <v>0</v>
      </c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1713</v>
      </c>
      <c r="B8132" s="111" t="s">
        <v>1540</v>
      </c>
      <c r="C8132" s="112" t="s">
        <v>1541</v>
      </c>
      <c r="D8132" s="21">
        <f t="shared" si="254"/>
        <v>258420</v>
      </c>
      <c r="E8132" s="24">
        <f t="shared" si="255"/>
        <v>143231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>
        <v>25066</v>
      </c>
      <c r="K8132" s="32">
        <v>29858</v>
      </c>
      <c r="L8132" s="113">
        <v>10940</v>
      </c>
      <c r="M8132" s="113">
        <v>9627</v>
      </c>
      <c r="N8132" s="31">
        <v>15885</v>
      </c>
      <c r="O8132" s="32">
        <v>22637</v>
      </c>
      <c r="P8132" s="113">
        <v>45614</v>
      </c>
      <c r="Q8132" s="113">
        <v>47931</v>
      </c>
      <c r="R8132" s="31">
        <v>35257</v>
      </c>
      <c r="S8132" s="32">
        <v>0</v>
      </c>
      <c r="T8132" s="113">
        <v>27695</v>
      </c>
      <c r="U8132" s="113">
        <v>30379</v>
      </c>
      <c r="V8132" s="31">
        <v>20243</v>
      </c>
      <c r="W8132" s="32">
        <v>9364</v>
      </c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1713</v>
      </c>
      <c r="B8133" s="111" t="s">
        <v>1542</v>
      </c>
      <c r="C8133" s="112" t="s">
        <v>1543</v>
      </c>
      <c r="D8133" s="21">
        <f t="shared" si="254"/>
        <v>287938</v>
      </c>
      <c r="E8133" s="24">
        <f t="shared" si="255"/>
        <v>287759.35999999999</v>
      </c>
      <c r="F8133" s="104">
        <v>47621</v>
      </c>
      <c r="G8133" s="104">
        <v>0</v>
      </c>
      <c r="H8133" s="113">
        <v>36050</v>
      </c>
      <c r="I8133" s="113">
        <v>0</v>
      </c>
      <c r="J8133" s="31">
        <v>41956</v>
      </c>
      <c r="K8133" s="32">
        <v>0</v>
      </c>
      <c r="L8133" s="113">
        <v>37336</v>
      </c>
      <c r="M8133" s="113">
        <v>111334</v>
      </c>
      <c r="N8133" s="31">
        <v>30999</v>
      </c>
      <c r="O8133" s="32">
        <v>40754</v>
      </c>
      <c r="P8133" s="113">
        <v>43233</v>
      </c>
      <c r="Q8133" s="113">
        <v>37736</v>
      </c>
      <c r="R8133" s="31">
        <v>27858</v>
      </c>
      <c r="S8133" s="32">
        <v>0</v>
      </c>
      <c r="T8133" s="113">
        <v>24367</v>
      </c>
      <c r="U8133" s="113">
        <v>97014</v>
      </c>
      <c r="V8133" s="31">
        <v>29450</v>
      </c>
      <c r="W8133" s="32">
        <v>553</v>
      </c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1713</v>
      </c>
      <c r="B8134" s="111" t="s">
        <v>1544</v>
      </c>
      <c r="C8134" s="112" t="s">
        <v>1545</v>
      </c>
      <c r="D8134" s="21">
        <f t="shared" si="254"/>
        <v>68018.679999999993</v>
      </c>
      <c r="E8134" s="24">
        <f t="shared" si="255"/>
        <v>80345.91</v>
      </c>
      <c r="F8134" s="104">
        <v>11958</v>
      </c>
      <c r="G8134" s="104">
        <v>7.05</v>
      </c>
      <c r="H8134" s="113">
        <v>3616</v>
      </c>
      <c r="I8134" s="113">
        <v>0</v>
      </c>
      <c r="J8134" s="31">
        <v>11024</v>
      </c>
      <c r="K8134" s="32">
        <v>368.36</v>
      </c>
      <c r="L8134" s="113">
        <v>14001</v>
      </c>
      <c r="M8134" s="113">
        <v>33726.82</v>
      </c>
      <c r="N8134" s="31">
        <v>5022</v>
      </c>
      <c r="O8134" s="32">
        <v>12134.33</v>
      </c>
      <c r="P8134" s="113">
        <v>8925.68</v>
      </c>
      <c r="Q8134" s="113">
        <v>14422.87</v>
      </c>
      <c r="R8134" s="31">
        <v>13094</v>
      </c>
      <c r="S8134" s="32">
        <v>0</v>
      </c>
      <c r="T8134" s="113">
        <v>11402</v>
      </c>
      <c r="U8134" s="113">
        <v>19452.439999999999</v>
      </c>
      <c r="V8134" s="31">
        <v>0</v>
      </c>
      <c r="W8134" s="32">
        <v>602.4</v>
      </c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1713</v>
      </c>
      <c r="B8135" s="111" t="s">
        <v>1546</v>
      </c>
      <c r="C8135" s="112" t="s">
        <v>1547</v>
      </c>
      <c r="D8135" s="21">
        <f t="shared" si="254"/>
        <v>5113</v>
      </c>
      <c r="E8135" s="24">
        <f t="shared" si="255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>
        <v>0</v>
      </c>
      <c r="K8135" s="32">
        <v>0</v>
      </c>
      <c r="L8135" s="113">
        <v>0</v>
      </c>
      <c r="M8135" s="113">
        <v>0</v>
      </c>
      <c r="N8135" s="31">
        <v>0</v>
      </c>
      <c r="O8135" s="32">
        <v>0</v>
      </c>
      <c r="P8135" s="113">
        <v>0</v>
      </c>
      <c r="Q8135" s="113">
        <v>0</v>
      </c>
      <c r="R8135" s="31">
        <v>0</v>
      </c>
      <c r="S8135" s="32">
        <v>0</v>
      </c>
      <c r="T8135" s="113">
        <v>0</v>
      </c>
      <c r="U8135" s="113">
        <v>0</v>
      </c>
      <c r="V8135" s="31">
        <v>0</v>
      </c>
      <c r="W8135" s="32">
        <v>0</v>
      </c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1713</v>
      </c>
      <c r="B8136" s="111" t="s">
        <v>1548</v>
      </c>
      <c r="C8136" s="112" t="s">
        <v>1549</v>
      </c>
      <c r="D8136" s="21">
        <f t="shared" si="254"/>
        <v>4405</v>
      </c>
      <c r="E8136" s="24">
        <f t="shared" si="255"/>
        <v>7582</v>
      </c>
      <c r="F8136" s="104">
        <v>0</v>
      </c>
      <c r="G8136" s="104">
        <v>0</v>
      </c>
      <c r="H8136" s="113">
        <v>2469</v>
      </c>
      <c r="I8136" s="113">
        <v>0</v>
      </c>
      <c r="J8136" s="31">
        <v>5113</v>
      </c>
      <c r="K8136" s="32">
        <v>0</v>
      </c>
      <c r="L8136" s="113">
        <v>1936</v>
      </c>
      <c r="M8136" s="113">
        <v>0</v>
      </c>
      <c r="N8136" s="31">
        <v>0</v>
      </c>
      <c r="O8136" s="32">
        <v>0</v>
      </c>
      <c r="P8136" s="113">
        <v>0</v>
      </c>
      <c r="Q8136" s="113">
        <v>0</v>
      </c>
      <c r="R8136" s="31">
        <v>0</v>
      </c>
      <c r="S8136" s="32">
        <v>0</v>
      </c>
      <c r="T8136" s="113">
        <v>0</v>
      </c>
      <c r="U8136" s="113">
        <v>7582</v>
      </c>
      <c r="V8136" s="31">
        <v>0</v>
      </c>
      <c r="W8136" s="32">
        <v>0</v>
      </c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1713</v>
      </c>
      <c r="B8137" s="111" t="s">
        <v>41</v>
      </c>
      <c r="C8137" s="112" t="s">
        <v>1550</v>
      </c>
      <c r="D8137" s="21">
        <f t="shared" si="254"/>
        <v>0</v>
      </c>
      <c r="E8137" s="24">
        <f t="shared" si="255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1713</v>
      </c>
      <c r="B8138" s="111" t="s">
        <v>42</v>
      </c>
      <c r="C8138" s="112" t="s">
        <v>1551</v>
      </c>
      <c r="D8138" s="21">
        <f t="shared" si="254"/>
        <v>0</v>
      </c>
      <c r="E8138" s="24">
        <f t="shared" si="255"/>
        <v>206898.28999999998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1713</v>
      </c>
      <c r="B8139" s="111" t="s">
        <v>43</v>
      </c>
      <c r="C8139" s="112" t="s">
        <v>44</v>
      </c>
      <c r="D8139" s="21">
        <f t="shared" si="254"/>
        <v>0</v>
      </c>
      <c r="E8139" s="24">
        <f t="shared" si="255"/>
        <v>682665.51</v>
      </c>
      <c r="F8139" s="104">
        <v>0</v>
      </c>
      <c r="G8139" s="104">
        <v>358080.51</v>
      </c>
      <c r="H8139" s="105">
        <v>0</v>
      </c>
      <c r="I8139" s="105">
        <v>304600</v>
      </c>
      <c r="J8139" s="31">
        <v>0</v>
      </c>
      <c r="K8139" s="32">
        <v>127000</v>
      </c>
      <c r="L8139" s="105">
        <v>0</v>
      </c>
      <c r="M8139" s="105">
        <v>0</v>
      </c>
      <c r="N8139" s="106">
        <v>0</v>
      </c>
      <c r="O8139" s="107">
        <v>0</v>
      </c>
      <c r="P8139" s="113">
        <v>0</v>
      </c>
      <c r="Q8139" s="113">
        <v>0</v>
      </c>
      <c r="R8139" s="106">
        <v>0</v>
      </c>
      <c r="S8139" s="107">
        <v>4615</v>
      </c>
      <c r="T8139" s="105">
        <v>0</v>
      </c>
      <c r="U8139" s="105">
        <v>15370</v>
      </c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1713</v>
      </c>
      <c r="B8140" s="111" t="s">
        <v>45</v>
      </c>
      <c r="C8140" s="112" t="s">
        <v>1552</v>
      </c>
      <c r="D8140" s="21">
        <f t="shared" si="254"/>
        <v>45196.73</v>
      </c>
      <c r="E8140" s="24">
        <f t="shared" si="255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1713</v>
      </c>
      <c r="B8141" s="111" t="s">
        <v>46</v>
      </c>
      <c r="C8141" s="112" t="s">
        <v>1553</v>
      </c>
      <c r="D8141" s="21">
        <f t="shared" si="254"/>
        <v>255706.68</v>
      </c>
      <c r="E8141" s="24">
        <f t="shared" si="255"/>
        <v>442189.19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>
        <v>45196.73</v>
      </c>
      <c r="K8141" s="107">
        <v>0</v>
      </c>
      <c r="L8141" s="105">
        <v>6591.08</v>
      </c>
      <c r="M8141" s="105">
        <v>0</v>
      </c>
      <c r="N8141" s="106">
        <v>3494.02</v>
      </c>
      <c r="O8141" s="107">
        <v>89464.07</v>
      </c>
      <c r="P8141" s="105">
        <v>58392.44</v>
      </c>
      <c r="Q8141" s="105">
        <v>12776.81</v>
      </c>
      <c r="R8141" s="106">
        <v>0</v>
      </c>
      <c r="S8141" s="107">
        <v>7127.3</v>
      </c>
      <c r="T8141" s="105">
        <v>27609.62</v>
      </c>
      <c r="U8141" s="105">
        <v>53277.01</v>
      </c>
      <c r="V8141" s="106">
        <v>111976.61</v>
      </c>
      <c r="W8141" s="107">
        <v>0</v>
      </c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 t="s">
        <v>1713</v>
      </c>
      <c r="B8142" s="111" t="s">
        <v>47</v>
      </c>
      <c r="C8142" s="112" t="s">
        <v>1554</v>
      </c>
      <c r="D8142" s="21">
        <f t="shared" si="254"/>
        <v>2290747.0299999998</v>
      </c>
      <c r="E8142" s="24">
        <f t="shared" si="255"/>
        <v>2011203.0299999998</v>
      </c>
      <c r="F8142" s="104"/>
      <c r="G8142" s="104"/>
      <c r="H8142" s="105">
        <v>1535735.92</v>
      </c>
      <c r="I8142" s="105">
        <v>219254</v>
      </c>
      <c r="J8142" s="106">
        <v>0</v>
      </c>
      <c r="K8142" s="107">
        <v>279544</v>
      </c>
      <c r="L8142" s="105">
        <v>40</v>
      </c>
      <c r="M8142" s="105">
        <v>40</v>
      </c>
      <c r="N8142" s="106">
        <v>0</v>
      </c>
      <c r="O8142" s="107">
        <v>423901</v>
      </c>
      <c r="P8142" s="105">
        <v>0</v>
      </c>
      <c r="Q8142" s="105">
        <v>287914</v>
      </c>
      <c r="R8142" s="106">
        <v>3351</v>
      </c>
      <c r="S8142" s="107">
        <v>229411</v>
      </c>
      <c r="T8142" s="105">
        <v>0</v>
      </c>
      <c r="U8142" s="105">
        <v>99062.92</v>
      </c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1713</v>
      </c>
      <c r="B8143" s="111" t="s">
        <v>48</v>
      </c>
      <c r="C8143" s="112" t="s">
        <v>1555</v>
      </c>
      <c r="D8143" s="21">
        <f t="shared" si="254"/>
        <v>5386763.1200000001</v>
      </c>
      <c r="E8143" s="24">
        <f t="shared" si="255"/>
        <v>5386763.1200000001</v>
      </c>
      <c r="F8143" s="104"/>
      <c r="G8143" s="104"/>
      <c r="H8143" s="105">
        <v>491961.88</v>
      </c>
      <c r="I8143" s="105">
        <v>491961.88</v>
      </c>
      <c r="J8143" s="106">
        <v>751620.11</v>
      </c>
      <c r="K8143" s="107">
        <v>751620.11</v>
      </c>
      <c r="L8143" s="105">
        <v>674583.65</v>
      </c>
      <c r="M8143" s="105">
        <v>674583.65</v>
      </c>
      <c r="N8143" s="106">
        <v>798159.27</v>
      </c>
      <c r="O8143" s="107">
        <v>798159.27</v>
      </c>
      <c r="P8143" s="105">
        <v>832833.51</v>
      </c>
      <c r="Q8143" s="105">
        <v>832833.51</v>
      </c>
      <c r="R8143" s="106">
        <v>912629.82</v>
      </c>
      <c r="S8143" s="107">
        <v>912629.82</v>
      </c>
      <c r="T8143" s="105">
        <v>788270.21</v>
      </c>
      <c r="U8143" s="105">
        <v>788270.21</v>
      </c>
      <c r="V8143" s="106">
        <v>888324.78</v>
      </c>
      <c r="W8143" s="107">
        <v>888324.78</v>
      </c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1713</v>
      </c>
      <c r="B8144" s="111" t="s">
        <v>49</v>
      </c>
      <c r="C8144" s="112" t="s">
        <v>1556</v>
      </c>
      <c r="D8144" s="21">
        <f t="shared" si="254"/>
        <v>0</v>
      </c>
      <c r="E8144" s="24">
        <f t="shared" si="255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1713</v>
      </c>
      <c r="B8145" s="111" t="s">
        <v>50</v>
      </c>
      <c r="C8145" s="112" t="s">
        <v>1557</v>
      </c>
      <c r="D8145" s="21">
        <f t="shared" si="254"/>
        <v>0</v>
      </c>
      <c r="E8145" s="24">
        <f t="shared" si="255"/>
        <v>0</v>
      </c>
      <c r="F8145" s="104"/>
      <c r="G8145" s="104"/>
      <c r="H8145" s="113"/>
      <c r="I8145" s="113"/>
      <c r="J8145" s="106"/>
      <c r="K8145" s="107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1713</v>
      </c>
      <c r="B8146" s="111" t="s">
        <v>1558</v>
      </c>
      <c r="C8146" s="112" t="s">
        <v>1559</v>
      </c>
      <c r="D8146" s="21">
        <f t="shared" si="254"/>
        <v>613518.55000000005</v>
      </c>
      <c r="E8146" s="24">
        <f t="shared" si="255"/>
        <v>684355.3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1713</v>
      </c>
      <c r="B8147" s="111" t="s">
        <v>51</v>
      </c>
      <c r="C8147" s="112" t="s">
        <v>1560</v>
      </c>
      <c r="D8147" s="21">
        <f t="shared" si="254"/>
        <v>5158977.6099999994</v>
      </c>
      <c r="E8147" s="24">
        <f t="shared" si="255"/>
        <v>4624869.8099999996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>
        <v>613518.55000000005</v>
      </c>
      <c r="K8147" s="32">
        <v>684355.3</v>
      </c>
      <c r="L8147" s="113">
        <v>684355.3</v>
      </c>
      <c r="M8147" s="113">
        <v>710879.3</v>
      </c>
      <c r="N8147" s="31">
        <v>710879.3</v>
      </c>
      <c r="O8147" s="32">
        <v>746661.05</v>
      </c>
      <c r="P8147" s="113">
        <v>746661.05</v>
      </c>
      <c r="Q8147" s="113">
        <v>760027.55</v>
      </c>
      <c r="R8147" s="31">
        <v>760027.55</v>
      </c>
      <c r="S8147" s="32">
        <v>773900.4</v>
      </c>
      <c r="T8147" s="113">
        <v>773900.4</v>
      </c>
      <c r="U8147" s="113">
        <v>67259.759999999995</v>
      </c>
      <c r="V8147" s="31">
        <v>67259.759999999995</v>
      </c>
      <c r="W8147" s="32">
        <v>44187.6</v>
      </c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1713</v>
      </c>
      <c r="B8148" s="111" t="s">
        <v>52</v>
      </c>
      <c r="C8148" s="112" t="s">
        <v>1561</v>
      </c>
      <c r="D8148" s="21">
        <f t="shared" si="254"/>
        <v>2381809.81</v>
      </c>
      <c r="E8148" s="24">
        <f t="shared" si="255"/>
        <v>2126767.54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>
        <v>308948.55</v>
      </c>
      <c r="K8148" s="32">
        <v>332664.34999999998</v>
      </c>
      <c r="L8148" s="113">
        <v>332664.34999999998</v>
      </c>
      <c r="M8148" s="113">
        <v>343475.35</v>
      </c>
      <c r="N8148" s="31">
        <v>343475.35</v>
      </c>
      <c r="O8148" s="32">
        <v>359148.45</v>
      </c>
      <c r="P8148" s="113">
        <v>359148.45</v>
      </c>
      <c r="Q8148" s="113">
        <v>393129</v>
      </c>
      <c r="R8148" s="31">
        <v>393129</v>
      </c>
      <c r="S8148" s="32">
        <v>386251</v>
      </c>
      <c r="T8148" s="113">
        <v>386251</v>
      </c>
      <c r="U8148" s="113">
        <v>35094.160000000003</v>
      </c>
      <c r="V8148" s="31">
        <v>35094.160000000003</v>
      </c>
      <c r="W8148" s="32">
        <v>25698.880000000001</v>
      </c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 t="s">
        <v>1713</v>
      </c>
      <c r="B8149" s="111" t="s">
        <v>1697</v>
      </c>
      <c r="C8149" s="112" t="s">
        <v>1562</v>
      </c>
      <c r="D8149" s="21">
        <f t="shared" si="254"/>
        <v>0</v>
      </c>
      <c r="E8149" s="24">
        <f t="shared" si="255"/>
        <v>0</v>
      </c>
      <c r="F8149" s="104"/>
      <c r="G8149" s="104"/>
      <c r="H8149" s="105"/>
      <c r="I8149" s="105"/>
      <c r="J8149" s="31"/>
      <c r="K8149" s="32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1713</v>
      </c>
      <c r="B8150" s="111" t="s">
        <v>1698</v>
      </c>
      <c r="C8150" s="112" t="s">
        <v>1663</v>
      </c>
      <c r="D8150" s="21">
        <f t="shared" si="254"/>
        <v>0</v>
      </c>
      <c r="E8150" s="24">
        <f t="shared" si="255"/>
        <v>0</v>
      </c>
      <c r="F8150" s="104"/>
      <c r="G8150" s="104"/>
      <c r="H8150" s="113"/>
      <c r="I8150" s="113"/>
      <c r="J8150" s="106"/>
      <c r="K8150" s="107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1713</v>
      </c>
      <c r="B8151" s="111" t="s">
        <v>53</v>
      </c>
      <c r="C8151" s="112" t="s">
        <v>1563</v>
      </c>
      <c r="D8151" s="21">
        <f t="shared" si="254"/>
        <v>0</v>
      </c>
      <c r="E8151" s="24">
        <f t="shared" si="255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1713</v>
      </c>
      <c r="B8152" s="111" t="s">
        <v>54</v>
      </c>
      <c r="C8152" s="112" t="s">
        <v>55</v>
      </c>
      <c r="D8152" s="21">
        <f t="shared" si="254"/>
        <v>0</v>
      </c>
      <c r="E8152" s="24">
        <f t="shared" si="255"/>
        <v>0</v>
      </c>
      <c r="F8152" s="104"/>
      <c r="G8152" s="104"/>
      <c r="H8152" s="105"/>
      <c r="I8152" s="105"/>
      <c r="J8152" s="31"/>
      <c r="K8152" s="32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1713</v>
      </c>
      <c r="B8153" s="111" t="s">
        <v>63</v>
      </c>
      <c r="C8153" s="112" t="s">
        <v>64</v>
      </c>
      <c r="D8153" s="21">
        <f t="shared" si="254"/>
        <v>0</v>
      </c>
      <c r="E8153" s="24">
        <f t="shared" si="255"/>
        <v>0</v>
      </c>
      <c r="F8153" s="104"/>
      <c r="G8153" s="104"/>
      <c r="H8153" s="113"/>
      <c r="I8153" s="113"/>
      <c r="J8153" s="106"/>
      <c r="K8153" s="107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1713</v>
      </c>
      <c r="B8154" s="111" t="s">
        <v>65</v>
      </c>
      <c r="C8154" s="112" t="s">
        <v>66</v>
      </c>
      <c r="D8154" s="21">
        <f t="shared" si="254"/>
        <v>0</v>
      </c>
      <c r="E8154" s="24">
        <f t="shared" si="255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1713</v>
      </c>
      <c r="B8155" s="111" t="s">
        <v>72</v>
      </c>
      <c r="C8155" s="112" t="s">
        <v>73</v>
      </c>
      <c r="D8155" s="21">
        <f t="shared" si="254"/>
        <v>0</v>
      </c>
      <c r="E8155" s="24">
        <f t="shared" si="255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1713</v>
      </c>
      <c r="B8156" s="111" t="s">
        <v>74</v>
      </c>
      <c r="C8156" s="112" t="s">
        <v>75</v>
      </c>
      <c r="D8156" s="21">
        <f t="shared" si="254"/>
        <v>0</v>
      </c>
      <c r="E8156" s="24">
        <f t="shared" si="255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1713</v>
      </c>
      <c r="B8157" s="111" t="s">
        <v>76</v>
      </c>
      <c r="C8157" s="112" t="s">
        <v>77</v>
      </c>
      <c r="D8157" s="21">
        <f t="shared" si="254"/>
        <v>0</v>
      </c>
      <c r="E8157" s="24">
        <f t="shared" si="255"/>
        <v>0</v>
      </c>
      <c r="F8157" s="104"/>
      <c r="G8157" s="104"/>
      <c r="H8157" s="105"/>
      <c r="I8157" s="105"/>
      <c r="J8157" s="31"/>
      <c r="K8157" s="32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1713</v>
      </c>
      <c r="B8158" s="111" t="s">
        <v>78</v>
      </c>
      <c r="C8158" s="112" t="s">
        <v>79</v>
      </c>
      <c r="D8158" s="21">
        <f t="shared" si="254"/>
        <v>0</v>
      </c>
      <c r="E8158" s="24">
        <f t="shared" si="255"/>
        <v>0</v>
      </c>
      <c r="F8158" s="104"/>
      <c r="G8158" s="104"/>
      <c r="H8158" s="113"/>
      <c r="I8158" s="113"/>
      <c r="J8158" s="106"/>
      <c r="K8158" s="107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1713</v>
      </c>
      <c r="B8159" s="111" t="s">
        <v>80</v>
      </c>
      <c r="C8159" s="112" t="s">
        <v>81</v>
      </c>
      <c r="D8159" s="21">
        <f t="shared" si="254"/>
        <v>721125</v>
      </c>
      <c r="E8159" s="24">
        <f t="shared" si="255"/>
        <v>787691.55</v>
      </c>
      <c r="F8159" s="104"/>
      <c r="G8159" s="104"/>
      <c r="H8159" s="105"/>
      <c r="I8159" s="105"/>
      <c r="J8159" s="31"/>
      <c r="K8159" s="32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1713</v>
      </c>
      <c r="B8160" s="111" t="s">
        <v>82</v>
      </c>
      <c r="C8160" s="112" t="s">
        <v>83</v>
      </c>
      <c r="D8160" s="21">
        <f t="shared" si="254"/>
        <v>7403197.96</v>
      </c>
      <c r="E8160" s="24">
        <f t="shared" si="255"/>
        <v>7032667.4499999993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106">
        <v>721125</v>
      </c>
      <c r="K8160" s="107">
        <v>787691.55</v>
      </c>
      <c r="L8160" s="113">
        <v>1157618.68</v>
      </c>
      <c r="M8160" s="113">
        <v>1014497.36</v>
      </c>
      <c r="N8160" s="31">
        <v>797837.4</v>
      </c>
      <c r="O8160" s="32">
        <v>775504.57</v>
      </c>
      <c r="P8160" s="105">
        <v>953074.6</v>
      </c>
      <c r="Q8160" s="105">
        <v>926976.66</v>
      </c>
      <c r="R8160" s="31">
        <v>849691.2</v>
      </c>
      <c r="S8160" s="32">
        <v>658240.38</v>
      </c>
      <c r="T8160" s="113">
        <v>651060.31999999995</v>
      </c>
      <c r="U8160" s="113">
        <v>997670.9</v>
      </c>
      <c r="V8160" s="31">
        <v>897735.6</v>
      </c>
      <c r="W8160" s="32">
        <v>923887.94</v>
      </c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1713</v>
      </c>
      <c r="B8161" s="111" t="s">
        <v>84</v>
      </c>
      <c r="C8161" s="112" t="s">
        <v>85</v>
      </c>
      <c r="D8161" s="21">
        <f t="shared" si="254"/>
        <v>240688.2</v>
      </c>
      <c r="E8161" s="24">
        <f t="shared" si="255"/>
        <v>207281.98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1713</v>
      </c>
      <c r="B8162" s="111" t="s">
        <v>86</v>
      </c>
      <c r="C8162" s="112" t="s">
        <v>87</v>
      </c>
      <c r="D8162" s="21">
        <f t="shared" si="254"/>
        <v>3747116.38</v>
      </c>
      <c r="E8162" s="24">
        <f t="shared" si="255"/>
        <v>3465796.13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>
        <v>240688.2</v>
      </c>
      <c r="K8162" s="32">
        <v>207281.98</v>
      </c>
      <c r="L8162" s="113">
        <v>525830.40000000002</v>
      </c>
      <c r="M8162" s="113">
        <v>558531.47</v>
      </c>
      <c r="N8162" s="31">
        <v>418625.5</v>
      </c>
      <c r="O8162" s="32">
        <v>291759.77</v>
      </c>
      <c r="P8162" s="113">
        <v>387955</v>
      </c>
      <c r="Q8162" s="113">
        <v>422135.34</v>
      </c>
      <c r="R8162" s="31">
        <v>98690</v>
      </c>
      <c r="S8162" s="32">
        <v>277365.32</v>
      </c>
      <c r="T8162" s="113">
        <v>694551.42</v>
      </c>
      <c r="U8162" s="113">
        <v>361003.75</v>
      </c>
      <c r="V8162" s="31">
        <v>564867</v>
      </c>
      <c r="W8162" s="32">
        <v>395461.82</v>
      </c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1713</v>
      </c>
      <c r="B8163" s="111" t="s">
        <v>88</v>
      </c>
      <c r="C8163" s="112" t="s">
        <v>89</v>
      </c>
      <c r="D8163" s="21">
        <f t="shared" si="254"/>
        <v>4844484</v>
      </c>
      <c r="E8163" s="24">
        <f t="shared" si="255"/>
        <v>4624610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>
        <v>526466</v>
      </c>
      <c r="K8163" s="32">
        <v>567889</v>
      </c>
      <c r="L8163" s="113">
        <v>619423</v>
      </c>
      <c r="M8163" s="113">
        <v>510466</v>
      </c>
      <c r="N8163" s="31">
        <v>686637</v>
      </c>
      <c r="O8163" s="32">
        <v>725109</v>
      </c>
      <c r="P8163" s="113">
        <v>798035</v>
      </c>
      <c r="Q8163" s="113">
        <v>688905</v>
      </c>
      <c r="R8163" s="31">
        <v>718970</v>
      </c>
      <c r="S8163" s="32">
        <v>783875</v>
      </c>
      <c r="T8163" s="113">
        <v>551342</v>
      </c>
      <c r="U8163" s="113">
        <v>581142</v>
      </c>
      <c r="V8163" s="31">
        <v>383912</v>
      </c>
      <c r="W8163" s="32">
        <v>397835</v>
      </c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1713</v>
      </c>
      <c r="B8164" s="111" t="s">
        <v>90</v>
      </c>
      <c r="C8164" s="112" t="s">
        <v>91</v>
      </c>
      <c r="D8164" s="21">
        <f t="shared" si="254"/>
        <v>33369.199999999997</v>
      </c>
      <c r="E8164" s="24">
        <f t="shared" si="255"/>
        <v>59013.75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1713</v>
      </c>
      <c r="B8165" s="111" t="s">
        <v>92</v>
      </c>
      <c r="C8165" s="112" t="s">
        <v>93</v>
      </c>
      <c r="D8165" s="21">
        <f t="shared" si="254"/>
        <v>359635.41000000003</v>
      </c>
      <c r="E8165" s="24">
        <f t="shared" si="255"/>
        <v>319641.02999999997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>
        <v>33369.199999999997</v>
      </c>
      <c r="K8165" s="32">
        <v>59013.75</v>
      </c>
      <c r="L8165" s="113">
        <v>24574</v>
      </c>
      <c r="M8165" s="113">
        <v>22056</v>
      </c>
      <c r="N8165" s="31">
        <v>13991.27</v>
      </c>
      <c r="O8165" s="32">
        <v>37952.410000000003</v>
      </c>
      <c r="P8165" s="113">
        <v>38150</v>
      </c>
      <c r="Q8165" s="113">
        <v>48409</v>
      </c>
      <c r="R8165" s="31">
        <v>29142.74</v>
      </c>
      <c r="S8165" s="32">
        <v>19293.689999999999</v>
      </c>
      <c r="T8165" s="113">
        <v>0</v>
      </c>
      <c r="U8165" s="113">
        <v>2953.6</v>
      </c>
      <c r="V8165" s="31">
        <v>45015.4</v>
      </c>
      <c r="W8165" s="32">
        <v>26883.93</v>
      </c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1713</v>
      </c>
      <c r="B8166" s="111" t="s">
        <v>94</v>
      </c>
      <c r="C8166" s="112" t="s">
        <v>95</v>
      </c>
      <c r="D8166" s="21">
        <f t="shared" si="254"/>
        <v>748405.6</v>
      </c>
      <c r="E8166" s="24">
        <f t="shared" si="255"/>
        <v>761014.44000000006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>
        <v>104805</v>
      </c>
      <c r="K8166" s="32">
        <v>99837</v>
      </c>
      <c r="L8166" s="113">
        <v>77999</v>
      </c>
      <c r="M8166" s="113">
        <v>79439</v>
      </c>
      <c r="N8166" s="31">
        <v>16608</v>
      </c>
      <c r="O8166" s="32">
        <v>19044</v>
      </c>
      <c r="P8166" s="113">
        <v>143007</v>
      </c>
      <c r="Q8166" s="113">
        <v>143767</v>
      </c>
      <c r="R8166" s="31">
        <v>122024</v>
      </c>
      <c r="S8166" s="32">
        <v>111814</v>
      </c>
      <c r="T8166" s="113">
        <v>115166.8</v>
      </c>
      <c r="U8166" s="113">
        <v>102140.8</v>
      </c>
      <c r="V8166" s="31">
        <v>147235</v>
      </c>
      <c r="W8166" s="32">
        <v>165531</v>
      </c>
      <c r="X8166" s="113"/>
      <c r="Y8166" s="113"/>
      <c r="Z8166" s="31"/>
      <c r="AA8166" s="32"/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1713</v>
      </c>
      <c r="B8167" s="111" t="s">
        <v>96</v>
      </c>
      <c r="C8167" s="112" t="s">
        <v>97</v>
      </c>
      <c r="D8167" s="21">
        <f t="shared" si="254"/>
        <v>179296</v>
      </c>
      <c r="E8167" s="24">
        <f t="shared" si="255"/>
        <v>161335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>
        <v>28500</v>
      </c>
      <c r="U8167" s="113">
        <v>28500</v>
      </c>
      <c r="V8167" s="31">
        <v>94794</v>
      </c>
      <c r="W8167" s="32">
        <v>94794</v>
      </c>
      <c r="X8167" s="113"/>
      <c r="Y8167" s="113"/>
      <c r="Z8167" s="31"/>
      <c r="AA8167" s="32"/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1713</v>
      </c>
      <c r="B8168" s="111" t="s">
        <v>98</v>
      </c>
      <c r="C8168" s="112" t="s">
        <v>99</v>
      </c>
      <c r="D8168" s="21">
        <f t="shared" si="254"/>
        <v>672538</v>
      </c>
      <c r="E8168" s="24">
        <f t="shared" si="255"/>
        <v>688423.7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>
        <v>54502</v>
      </c>
      <c r="K8168" s="32">
        <v>36541</v>
      </c>
      <c r="L8168" s="113">
        <v>3980</v>
      </c>
      <c r="M8168" s="113">
        <v>8434</v>
      </c>
      <c r="N8168" s="31">
        <v>79142</v>
      </c>
      <c r="O8168" s="32">
        <v>66787</v>
      </c>
      <c r="P8168" s="113">
        <v>70090</v>
      </c>
      <c r="Q8168" s="113">
        <v>69303</v>
      </c>
      <c r="R8168" s="31">
        <v>82351</v>
      </c>
      <c r="S8168" s="32">
        <v>72115.7</v>
      </c>
      <c r="T8168" s="113">
        <v>144756</v>
      </c>
      <c r="U8168" s="113">
        <v>151226</v>
      </c>
      <c r="V8168" s="31">
        <v>100982</v>
      </c>
      <c r="W8168" s="32">
        <v>102600</v>
      </c>
      <c r="X8168" s="113"/>
      <c r="Y8168" s="113"/>
      <c r="Z8168" s="31"/>
      <c r="AA8168" s="32"/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1713</v>
      </c>
      <c r="B8169" s="111" t="s">
        <v>100</v>
      </c>
      <c r="C8169" s="112" t="s">
        <v>101</v>
      </c>
      <c r="D8169" s="21">
        <f t="shared" si="254"/>
        <v>56256</v>
      </c>
      <c r="E8169" s="24">
        <f t="shared" si="255"/>
        <v>56256</v>
      </c>
      <c r="F8169" s="104">
        <v>18120</v>
      </c>
      <c r="G8169" s="104">
        <v>18120</v>
      </c>
      <c r="H8169" s="113"/>
      <c r="I8169" s="113"/>
      <c r="J8169" s="31">
        <v>5800</v>
      </c>
      <c r="K8169" s="32">
        <v>5800</v>
      </c>
      <c r="L8169" s="113">
        <v>5500</v>
      </c>
      <c r="M8169" s="113">
        <v>5500</v>
      </c>
      <c r="N8169" s="31">
        <v>3790</v>
      </c>
      <c r="O8169" s="32">
        <v>3790</v>
      </c>
      <c r="P8169" s="113">
        <v>2780</v>
      </c>
      <c r="Q8169" s="113">
        <v>2780</v>
      </c>
      <c r="R8169" s="31">
        <v>12000</v>
      </c>
      <c r="S8169" s="32">
        <v>12000</v>
      </c>
      <c r="T8169" s="113">
        <v>5800</v>
      </c>
      <c r="U8169" s="113">
        <v>0</v>
      </c>
      <c r="V8169" s="31">
        <v>0</v>
      </c>
      <c r="W8169" s="32">
        <v>5800</v>
      </c>
      <c r="X8169" s="113"/>
      <c r="Y8169" s="113"/>
      <c r="Z8169" s="31"/>
      <c r="AA8169" s="32"/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1713</v>
      </c>
      <c r="B8170" s="111" t="s">
        <v>102</v>
      </c>
      <c r="C8170" s="112" t="s">
        <v>103</v>
      </c>
      <c r="D8170" s="21">
        <f t="shared" si="254"/>
        <v>477233.5</v>
      </c>
      <c r="E8170" s="24">
        <f t="shared" si="255"/>
        <v>475056.19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>
        <v>8266</v>
      </c>
      <c r="K8170" s="32">
        <v>8266</v>
      </c>
      <c r="L8170" s="113">
        <v>3753</v>
      </c>
      <c r="M8170" s="113">
        <v>3753</v>
      </c>
      <c r="N8170" s="31">
        <v>81500</v>
      </c>
      <c r="O8170" s="32">
        <v>81500</v>
      </c>
      <c r="P8170" s="113">
        <v>96542</v>
      </c>
      <c r="Q8170" s="113">
        <v>96542</v>
      </c>
      <c r="R8170" s="31">
        <v>84802</v>
      </c>
      <c r="S8170" s="32">
        <v>84802</v>
      </c>
      <c r="T8170" s="113">
        <v>66166</v>
      </c>
      <c r="U8170" s="113">
        <v>66166</v>
      </c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1713</v>
      </c>
      <c r="B8171" s="111" t="s">
        <v>104</v>
      </c>
      <c r="C8171" s="112" t="s">
        <v>105</v>
      </c>
      <c r="D8171" s="21">
        <f t="shared" si="254"/>
        <v>254843</v>
      </c>
      <c r="E8171" s="24">
        <f t="shared" si="255"/>
        <v>258220.64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>
        <v>41520</v>
      </c>
      <c r="K8171" s="32">
        <v>39342.69</v>
      </c>
      <c r="L8171" s="113">
        <v>15824</v>
      </c>
      <c r="M8171" s="113">
        <v>15838</v>
      </c>
      <c r="N8171" s="31">
        <v>65145</v>
      </c>
      <c r="O8171" s="32">
        <v>64473</v>
      </c>
      <c r="P8171" s="113">
        <v>10225</v>
      </c>
      <c r="Q8171" s="113">
        <v>10811</v>
      </c>
      <c r="R8171" s="31">
        <v>37903</v>
      </c>
      <c r="S8171" s="32">
        <v>39114</v>
      </c>
      <c r="T8171" s="113">
        <v>25651</v>
      </c>
      <c r="U8171" s="113">
        <v>17825</v>
      </c>
      <c r="V8171" s="31">
        <v>67731</v>
      </c>
      <c r="W8171" s="32">
        <v>72495</v>
      </c>
      <c r="X8171" s="113"/>
      <c r="Y8171" s="113"/>
      <c r="Z8171" s="31"/>
      <c r="AA8171" s="32"/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1713</v>
      </c>
      <c r="B8172" s="111" t="s">
        <v>106</v>
      </c>
      <c r="C8172" s="112" t="s">
        <v>107</v>
      </c>
      <c r="D8172" s="21">
        <f t="shared" si="254"/>
        <v>106200</v>
      </c>
      <c r="E8172" s="24">
        <f t="shared" si="255"/>
        <v>15940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>
        <v>4000</v>
      </c>
      <c r="U8172" s="113">
        <v>4000</v>
      </c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1713</v>
      </c>
      <c r="B8173" s="111" t="s">
        <v>108</v>
      </c>
      <c r="C8173" s="112" t="s">
        <v>109</v>
      </c>
      <c r="D8173" s="21">
        <f t="shared" si="254"/>
        <v>427111</v>
      </c>
      <c r="E8173" s="24">
        <f t="shared" si="255"/>
        <v>369356.1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>
        <v>98600</v>
      </c>
      <c r="K8173" s="32">
        <v>8340</v>
      </c>
      <c r="L8173" s="113">
        <v>72970</v>
      </c>
      <c r="M8173" s="113">
        <v>65700</v>
      </c>
      <c r="N8173" s="31">
        <v>5560</v>
      </c>
      <c r="O8173" s="32">
        <v>24380</v>
      </c>
      <c r="P8173" s="113">
        <v>17250</v>
      </c>
      <c r="Q8173" s="113">
        <v>40610</v>
      </c>
      <c r="R8173" s="31">
        <v>27450</v>
      </c>
      <c r="S8173" s="32">
        <v>32840</v>
      </c>
      <c r="T8173" s="113">
        <v>95195</v>
      </c>
      <c r="U8173" s="113">
        <v>69505</v>
      </c>
      <c r="V8173" s="31">
        <v>12940</v>
      </c>
      <c r="W8173" s="32">
        <v>26500</v>
      </c>
      <c r="X8173" s="113"/>
      <c r="Y8173" s="113"/>
      <c r="Z8173" s="31"/>
      <c r="AA8173" s="32"/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1713</v>
      </c>
      <c r="B8174" s="111" t="s">
        <v>110</v>
      </c>
      <c r="C8174" s="112" t="s">
        <v>111</v>
      </c>
      <c r="D8174" s="21">
        <f t="shared" si="254"/>
        <v>1206282.3999999999</v>
      </c>
      <c r="E8174" s="24">
        <f t="shared" si="255"/>
        <v>1289561.9100000001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>
        <v>160596</v>
      </c>
      <c r="K8174" s="32">
        <v>25861.1</v>
      </c>
      <c r="L8174" s="113">
        <v>25610</v>
      </c>
      <c r="M8174" s="113">
        <v>38033.050000000003</v>
      </c>
      <c r="N8174" s="31">
        <v>227780</v>
      </c>
      <c r="O8174" s="32">
        <v>262445.55</v>
      </c>
      <c r="P8174" s="113">
        <v>145659</v>
      </c>
      <c r="Q8174" s="113">
        <v>126625.41</v>
      </c>
      <c r="R8174" s="31">
        <v>80570</v>
      </c>
      <c r="S8174" s="32">
        <v>87151.67</v>
      </c>
      <c r="T8174" s="113">
        <v>134170</v>
      </c>
      <c r="U8174" s="113">
        <v>166130.26</v>
      </c>
      <c r="V8174" s="31">
        <v>239359.4</v>
      </c>
      <c r="W8174" s="32">
        <v>214782.33</v>
      </c>
      <c r="X8174" s="113"/>
      <c r="Y8174" s="113"/>
      <c r="Z8174" s="31"/>
      <c r="AA8174" s="32"/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1713</v>
      </c>
      <c r="B8175" s="111" t="s">
        <v>112</v>
      </c>
      <c r="C8175" s="112" t="s">
        <v>113</v>
      </c>
      <c r="D8175" s="21">
        <f t="shared" si="254"/>
        <v>1218374.3499999999</v>
      </c>
      <c r="E8175" s="24">
        <f t="shared" si="255"/>
        <v>1218374.3499999999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>
        <v>46050</v>
      </c>
      <c r="K8175" s="32">
        <v>46050</v>
      </c>
      <c r="L8175" s="113">
        <v>121370</v>
      </c>
      <c r="M8175" s="113">
        <v>121370</v>
      </c>
      <c r="N8175" s="31">
        <v>57972</v>
      </c>
      <c r="O8175" s="32">
        <v>57972</v>
      </c>
      <c r="P8175" s="113">
        <v>10020</v>
      </c>
      <c r="Q8175" s="113">
        <v>10020</v>
      </c>
      <c r="R8175" s="31">
        <v>55835</v>
      </c>
      <c r="S8175" s="32">
        <v>55835</v>
      </c>
      <c r="T8175" s="113">
        <v>87011</v>
      </c>
      <c r="U8175" s="113">
        <v>87011</v>
      </c>
      <c r="V8175" s="31">
        <v>87363.7</v>
      </c>
      <c r="W8175" s="32">
        <v>87363.7</v>
      </c>
      <c r="X8175" s="113"/>
      <c r="Y8175" s="113"/>
      <c r="Z8175" s="31"/>
      <c r="AA8175" s="32"/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1713</v>
      </c>
      <c r="B8176" s="111" t="s">
        <v>114</v>
      </c>
      <c r="C8176" s="112" t="s">
        <v>115</v>
      </c>
      <c r="D8176" s="21">
        <f t="shared" si="254"/>
        <v>116270</v>
      </c>
      <c r="E8176" s="24">
        <f t="shared" si="255"/>
        <v>120270</v>
      </c>
      <c r="F8176" s="104">
        <v>2700</v>
      </c>
      <c r="G8176" s="104">
        <v>2700</v>
      </c>
      <c r="H8176" s="113"/>
      <c r="I8176" s="113"/>
      <c r="J8176" s="31">
        <v>265530</v>
      </c>
      <c r="K8176" s="32">
        <v>265530</v>
      </c>
      <c r="L8176" s="113"/>
      <c r="M8176" s="113"/>
      <c r="N8176" s="31">
        <v>0</v>
      </c>
      <c r="O8176" s="32">
        <v>4000</v>
      </c>
      <c r="P8176" s="113">
        <v>4000</v>
      </c>
      <c r="Q8176" s="113">
        <v>4000</v>
      </c>
      <c r="R8176" s="31">
        <v>95570</v>
      </c>
      <c r="S8176" s="32">
        <v>95570</v>
      </c>
      <c r="T8176" s="113"/>
      <c r="U8176" s="113"/>
      <c r="V8176" s="31">
        <v>14000</v>
      </c>
      <c r="W8176" s="32">
        <v>14000</v>
      </c>
      <c r="X8176" s="113"/>
      <c r="Y8176" s="113"/>
      <c r="Z8176" s="31"/>
      <c r="AA8176" s="32"/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1713</v>
      </c>
      <c r="B8177" s="111" t="s">
        <v>116</v>
      </c>
      <c r="C8177" s="112" t="s">
        <v>117</v>
      </c>
      <c r="D8177" s="21">
        <f t="shared" si="254"/>
        <v>11018</v>
      </c>
      <c r="E8177" s="24">
        <f t="shared" si="255"/>
        <v>2018</v>
      </c>
      <c r="F8177" s="104">
        <v>18</v>
      </c>
      <c r="G8177" s="104">
        <v>0</v>
      </c>
      <c r="H8177" s="105">
        <v>0</v>
      </c>
      <c r="I8177" s="105">
        <v>18</v>
      </c>
      <c r="J8177" s="31"/>
      <c r="K8177" s="32"/>
      <c r="L8177" s="105"/>
      <c r="M8177" s="105"/>
      <c r="N8177" s="106"/>
      <c r="O8177" s="107"/>
      <c r="P8177" s="113"/>
      <c r="Q8177" s="113"/>
      <c r="R8177" s="106">
        <v>11000</v>
      </c>
      <c r="S8177" s="107">
        <v>0</v>
      </c>
      <c r="T8177" s="105">
        <v>0</v>
      </c>
      <c r="U8177" s="105">
        <v>1000</v>
      </c>
      <c r="V8177" s="106">
        <v>0</v>
      </c>
      <c r="W8177" s="107">
        <v>1000</v>
      </c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1713</v>
      </c>
      <c r="B8178" s="111" t="s">
        <v>118</v>
      </c>
      <c r="C8178" s="112" t="s">
        <v>119</v>
      </c>
      <c r="D8178" s="21">
        <f t="shared" si="254"/>
        <v>0</v>
      </c>
      <c r="E8178" s="24">
        <f t="shared" si="25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1713</v>
      </c>
      <c r="B8179" s="111" t="s">
        <v>120</v>
      </c>
      <c r="C8179" s="112" t="s">
        <v>121</v>
      </c>
      <c r="D8179" s="21">
        <f t="shared" si="254"/>
        <v>0</v>
      </c>
      <c r="E8179" s="24">
        <f t="shared" si="255"/>
        <v>0</v>
      </c>
      <c r="F8179" s="104"/>
      <c r="G8179" s="104"/>
      <c r="H8179" s="113"/>
      <c r="I8179" s="113"/>
      <c r="J8179" s="106"/>
      <c r="K8179" s="107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1713</v>
      </c>
      <c r="B8180" s="111" t="s">
        <v>122</v>
      </c>
      <c r="C8180" s="112" t="s">
        <v>123</v>
      </c>
      <c r="D8180" s="21">
        <f t="shared" si="254"/>
        <v>0</v>
      </c>
      <c r="E8180" s="24">
        <f t="shared" si="25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1713</v>
      </c>
      <c r="B8181" s="111" t="s">
        <v>124</v>
      </c>
      <c r="C8181" s="112" t="s">
        <v>125</v>
      </c>
      <c r="D8181" s="21">
        <f t="shared" si="254"/>
        <v>0</v>
      </c>
      <c r="E8181" s="24">
        <f t="shared" si="25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1713</v>
      </c>
      <c r="B8182" s="111" t="s">
        <v>126</v>
      </c>
      <c r="C8182" s="112" t="s">
        <v>127</v>
      </c>
      <c r="D8182" s="21">
        <f t="shared" si="254"/>
        <v>0</v>
      </c>
      <c r="E8182" s="24">
        <f t="shared" si="25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1713</v>
      </c>
      <c r="B8183" s="111" t="s">
        <v>128</v>
      </c>
      <c r="C8183" s="112" t="s">
        <v>129</v>
      </c>
      <c r="D8183" s="21">
        <f t="shared" si="254"/>
        <v>0</v>
      </c>
      <c r="E8183" s="24">
        <f t="shared" si="255"/>
        <v>0</v>
      </c>
      <c r="F8183" s="104"/>
      <c r="G8183" s="104"/>
      <c r="H8183" s="105"/>
      <c r="I8183" s="105"/>
      <c r="J8183" s="31"/>
      <c r="K8183" s="32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1713</v>
      </c>
      <c r="B8184" s="111" t="s">
        <v>130</v>
      </c>
      <c r="C8184" s="112" t="s">
        <v>131</v>
      </c>
      <c r="D8184" s="21">
        <f t="shared" si="254"/>
        <v>0</v>
      </c>
      <c r="E8184" s="24">
        <f t="shared" si="25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>
        <v>0</v>
      </c>
      <c r="Q8184" s="105">
        <v>0</v>
      </c>
      <c r="R8184" s="106">
        <v>0</v>
      </c>
      <c r="S8184" s="107">
        <v>0</v>
      </c>
      <c r="T8184" s="105">
        <v>0</v>
      </c>
      <c r="U8184" s="105">
        <v>0</v>
      </c>
      <c r="V8184" s="106">
        <v>0</v>
      </c>
      <c r="W8184" s="107">
        <v>0</v>
      </c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1713</v>
      </c>
      <c r="B8185" s="111" t="s">
        <v>132</v>
      </c>
      <c r="C8185" s="112" t="s">
        <v>133</v>
      </c>
      <c r="D8185" s="21">
        <f t="shared" si="254"/>
        <v>0</v>
      </c>
      <c r="E8185" s="24">
        <f t="shared" si="255"/>
        <v>57826.73</v>
      </c>
      <c r="F8185" s="104"/>
      <c r="G8185" s="104"/>
      <c r="H8185" s="113"/>
      <c r="I8185" s="113"/>
      <c r="J8185" s="106"/>
      <c r="K8185" s="107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1713</v>
      </c>
      <c r="B8186" s="111" t="s">
        <v>134</v>
      </c>
      <c r="C8186" s="112" t="s">
        <v>135</v>
      </c>
      <c r="D8186" s="21">
        <f t="shared" si="254"/>
        <v>0</v>
      </c>
      <c r="E8186" s="24">
        <f t="shared" si="255"/>
        <v>462613.83999999997</v>
      </c>
      <c r="F8186" s="104">
        <v>0</v>
      </c>
      <c r="G8186" s="104">
        <v>57826.73</v>
      </c>
      <c r="H8186" s="113">
        <v>0</v>
      </c>
      <c r="I8186" s="113">
        <v>57826.73</v>
      </c>
      <c r="J8186" s="31">
        <v>0</v>
      </c>
      <c r="K8186" s="32">
        <v>57826.73</v>
      </c>
      <c r="L8186" s="113">
        <v>0</v>
      </c>
      <c r="M8186" s="113">
        <v>57826.73</v>
      </c>
      <c r="N8186" s="31">
        <v>0</v>
      </c>
      <c r="O8186" s="32">
        <v>57826.73</v>
      </c>
      <c r="P8186" s="113">
        <v>0</v>
      </c>
      <c r="Q8186" s="113">
        <v>57826.73</v>
      </c>
      <c r="R8186" s="31">
        <v>0</v>
      </c>
      <c r="S8186" s="32">
        <v>57826.73</v>
      </c>
      <c r="T8186" s="113">
        <v>0</v>
      </c>
      <c r="U8186" s="113">
        <v>57826.73</v>
      </c>
      <c r="V8186" s="31">
        <v>0</v>
      </c>
      <c r="W8186" s="32">
        <v>57826.73</v>
      </c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1713</v>
      </c>
      <c r="B8187" s="111" t="s">
        <v>136</v>
      </c>
      <c r="C8187" s="112" t="s">
        <v>137</v>
      </c>
      <c r="D8187" s="21">
        <f t="shared" si="254"/>
        <v>7198000</v>
      </c>
      <c r="E8187" s="24">
        <f t="shared" si="25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>
        <v>0</v>
      </c>
      <c r="K8187" s="32">
        <v>0</v>
      </c>
      <c r="L8187" s="113">
        <v>0</v>
      </c>
      <c r="M8187" s="113">
        <v>0</v>
      </c>
      <c r="N8187" s="31">
        <v>0</v>
      </c>
      <c r="O8187" s="32">
        <v>0</v>
      </c>
      <c r="P8187" s="113">
        <v>0</v>
      </c>
      <c r="Q8187" s="113">
        <v>0</v>
      </c>
      <c r="R8187" s="31">
        <v>7198000</v>
      </c>
      <c r="S8187" s="32">
        <v>0</v>
      </c>
      <c r="T8187" s="113">
        <v>0</v>
      </c>
      <c r="U8187" s="113">
        <v>0</v>
      </c>
      <c r="V8187" s="31">
        <v>0</v>
      </c>
      <c r="W8187" s="32">
        <v>0</v>
      </c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1713</v>
      </c>
      <c r="B8188" s="111" t="s">
        <v>138</v>
      </c>
      <c r="C8188" s="112" t="s">
        <v>139</v>
      </c>
      <c r="D8188" s="21">
        <f t="shared" si="254"/>
        <v>0</v>
      </c>
      <c r="E8188" s="24">
        <f t="shared" si="255"/>
        <v>26885.360000000001</v>
      </c>
      <c r="F8188" s="104"/>
      <c r="G8188" s="104"/>
      <c r="H8188" s="105"/>
      <c r="I8188" s="105"/>
      <c r="J8188" s="31"/>
      <c r="K8188" s="32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1713</v>
      </c>
      <c r="B8189" s="111" t="s">
        <v>140</v>
      </c>
      <c r="C8189" s="112" t="s">
        <v>141</v>
      </c>
      <c r="D8189" s="21">
        <f t="shared" si="254"/>
        <v>0</v>
      </c>
      <c r="E8189" s="24">
        <f t="shared" si="255"/>
        <v>287062.87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>
        <v>0</v>
      </c>
      <c r="K8189" s="107">
        <v>26885.360000000001</v>
      </c>
      <c r="L8189" s="105">
        <v>0</v>
      </c>
      <c r="M8189" s="105">
        <v>26885.360000000001</v>
      </c>
      <c r="N8189" s="106">
        <v>0</v>
      </c>
      <c r="O8189" s="107">
        <v>26885.360000000001</v>
      </c>
      <c r="P8189" s="105">
        <v>0</v>
      </c>
      <c r="Q8189" s="105">
        <v>26885.360000000001</v>
      </c>
      <c r="R8189" s="106">
        <v>0</v>
      </c>
      <c r="S8189" s="107">
        <v>50878.69</v>
      </c>
      <c r="T8189" s="105">
        <v>0</v>
      </c>
      <c r="U8189" s="105">
        <v>50878.69</v>
      </c>
      <c r="V8189" s="106">
        <v>0</v>
      </c>
      <c r="W8189" s="107">
        <v>50878.69</v>
      </c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1713</v>
      </c>
      <c r="B8190" s="111" t="s">
        <v>142</v>
      </c>
      <c r="C8190" s="112" t="s">
        <v>143</v>
      </c>
      <c r="D8190" s="21">
        <f t="shared" si="254"/>
        <v>0</v>
      </c>
      <c r="E8190" s="24">
        <f t="shared" si="255"/>
        <v>0</v>
      </c>
      <c r="F8190" s="104">
        <v>0</v>
      </c>
      <c r="G8190" s="104">
        <v>0</v>
      </c>
      <c r="H8190" s="113">
        <v>0</v>
      </c>
      <c r="I8190" s="113">
        <v>0</v>
      </c>
      <c r="J8190" s="106">
        <v>0</v>
      </c>
      <c r="K8190" s="107">
        <v>0</v>
      </c>
      <c r="L8190" s="113">
        <v>0</v>
      </c>
      <c r="M8190" s="113">
        <v>0</v>
      </c>
      <c r="N8190" s="31">
        <v>0</v>
      </c>
      <c r="O8190" s="32">
        <v>0</v>
      </c>
      <c r="P8190" s="105">
        <v>0</v>
      </c>
      <c r="Q8190" s="105">
        <v>0</v>
      </c>
      <c r="R8190" s="31">
        <v>0</v>
      </c>
      <c r="S8190" s="32">
        <v>0</v>
      </c>
      <c r="T8190" s="113">
        <v>0</v>
      </c>
      <c r="U8190" s="113">
        <v>0</v>
      </c>
      <c r="V8190" s="31">
        <v>0</v>
      </c>
      <c r="W8190" s="32">
        <v>0</v>
      </c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1713</v>
      </c>
      <c r="B8191" s="111" t="s">
        <v>144</v>
      </c>
      <c r="C8191" s="112" t="s">
        <v>145</v>
      </c>
      <c r="D8191" s="21">
        <f t="shared" si="254"/>
        <v>0</v>
      </c>
      <c r="E8191" s="24">
        <f t="shared" si="255"/>
        <v>7703.02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1713</v>
      </c>
      <c r="B8192" s="111" t="s">
        <v>146</v>
      </c>
      <c r="C8192" s="112" t="s">
        <v>147</v>
      </c>
      <c r="D8192" s="21">
        <f t="shared" si="254"/>
        <v>0</v>
      </c>
      <c r="E8192" s="24">
        <f t="shared" si="255"/>
        <v>61624.160000000018</v>
      </c>
      <c r="F8192" s="104">
        <v>0</v>
      </c>
      <c r="G8192" s="104">
        <v>7703.02</v>
      </c>
      <c r="H8192" s="105">
        <v>0</v>
      </c>
      <c r="I8192" s="105">
        <v>7703.02</v>
      </c>
      <c r="J8192" s="31">
        <v>0</v>
      </c>
      <c r="K8192" s="32">
        <v>7703.02</v>
      </c>
      <c r="L8192" s="105">
        <v>0</v>
      </c>
      <c r="M8192" s="105">
        <v>7703.02</v>
      </c>
      <c r="N8192" s="106">
        <v>0</v>
      </c>
      <c r="O8192" s="107">
        <v>7703.02</v>
      </c>
      <c r="P8192" s="113">
        <v>0</v>
      </c>
      <c r="Q8192" s="113">
        <v>7703.02</v>
      </c>
      <c r="R8192" s="106">
        <v>0</v>
      </c>
      <c r="S8192" s="107">
        <v>7703.02</v>
      </c>
      <c r="T8192" s="105">
        <v>0</v>
      </c>
      <c r="U8192" s="105">
        <v>7703.02</v>
      </c>
      <c r="V8192" s="106">
        <v>0</v>
      </c>
      <c r="W8192" s="107">
        <v>7703.02</v>
      </c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1713</v>
      </c>
      <c r="B8193" s="111" t="s">
        <v>148</v>
      </c>
      <c r="C8193" s="112" t="s">
        <v>149</v>
      </c>
      <c r="D8193" s="21">
        <f t="shared" si="254"/>
        <v>0</v>
      </c>
      <c r="E8193" s="24">
        <f t="shared" si="255"/>
        <v>0</v>
      </c>
      <c r="F8193" s="104"/>
      <c r="G8193" s="104"/>
      <c r="H8193" s="113"/>
      <c r="I8193" s="113"/>
      <c r="J8193" s="106"/>
      <c r="K8193" s="107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1713</v>
      </c>
      <c r="B8194" s="111" t="s">
        <v>150</v>
      </c>
      <c r="C8194" s="112" t="s">
        <v>151</v>
      </c>
      <c r="D8194" s="21">
        <f t="shared" si="254"/>
        <v>0</v>
      </c>
      <c r="E8194" s="24">
        <f t="shared" si="255"/>
        <v>0</v>
      </c>
      <c r="F8194" s="104"/>
      <c r="G8194" s="104"/>
      <c r="H8194" s="105"/>
      <c r="I8194" s="105"/>
      <c r="J8194" s="31"/>
      <c r="K8194" s="32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1713</v>
      </c>
      <c r="B8195" s="111" t="s">
        <v>152</v>
      </c>
      <c r="C8195" s="112" t="s">
        <v>153</v>
      </c>
      <c r="D8195" s="21">
        <f t="shared" ref="D8195:D8258" si="256">F8195+H8195+J8196+L8195+N8195+P8195+R8195+T8195+V8195+X8195+Z8195+AB8195</f>
        <v>0</v>
      </c>
      <c r="E8195" s="24">
        <f t="shared" ref="E8195:E8258" si="257">G8195+I8195+K8196+M8195+O8195+Q8195+S8195+U8195+W8195+Y8195+AA8195+AC8195</f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1713</v>
      </c>
      <c r="B8196" s="111" t="s">
        <v>154</v>
      </c>
      <c r="C8196" s="112" t="s">
        <v>155</v>
      </c>
      <c r="D8196" s="21">
        <f t="shared" si="256"/>
        <v>0</v>
      </c>
      <c r="E8196" s="24">
        <f t="shared" si="257"/>
        <v>0</v>
      </c>
      <c r="F8196" s="104">
        <v>0</v>
      </c>
      <c r="G8196" s="104">
        <v>0</v>
      </c>
      <c r="H8196" s="113">
        <v>0</v>
      </c>
      <c r="I8196" s="113">
        <v>0</v>
      </c>
      <c r="J8196" s="106">
        <v>0</v>
      </c>
      <c r="K8196" s="107">
        <v>0</v>
      </c>
      <c r="L8196" s="113">
        <v>0</v>
      </c>
      <c r="M8196" s="113">
        <v>0</v>
      </c>
      <c r="N8196" s="31">
        <v>0</v>
      </c>
      <c r="O8196" s="32">
        <v>0</v>
      </c>
      <c r="P8196" s="105">
        <v>0</v>
      </c>
      <c r="Q8196" s="105">
        <v>0</v>
      </c>
      <c r="R8196" s="31">
        <v>0</v>
      </c>
      <c r="S8196" s="32">
        <v>0</v>
      </c>
      <c r="T8196" s="113">
        <v>0</v>
      </c>
      <c r="U8196" s="113">
        <v>0</v>
      </c>
      <c r="V8196" s="31">
        <v>0</v>
      </c>
      <c r="W8196" s="32">
        <v>0</v>
      </c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1713</v>
      </c>
      <c r="B8197" s="111" t="s">
        <v>156</v>
      </c>
      <c r="C8197" s="112" t="s">
        <v>157</v>
      </c>
      <c r="D8197" s="21">
        <f t="shared" si="256"/>
        <v>0</v>
      </c>
      <c r="E8197" s="24">
        <f t="shared" si="257"/>
        <v>0</v>
      </c>
      <c r="F8197" s="104">
        <v>0</v>
      </c>
      <c r="G8197" s="104">
        <v>0</v>
      </c>
      <c r="H8197" s="105">
        <v>0</v>
      </c>
      <c r="I8197" s="105">
        <v>0</v>
      </c>
      <c r="J8197" s="31">
        <v>0</v>
      </c>
      <c r="K8197" s="32">
        <v>0</v>
      </c>
      <c r="L8197" s="105">
        <v>0</v>
      </c>
      <c r="M8197" s="105">
        <v>0</v>
      </c>
      <c r="N8197" s="106">
        <v>0</v>
      </c>
      <c r="O8197" s="107">
        <v>0</v>
      </c>
      <c r="P8197" s="113">
        <v>0</v>
      </c>
      <c r="Q8197" s="113">
        <v>0</v>
      </c>
      <c r="R8197" s="106">
        <v>0</v>
      </c>
      <c r="S8197" s="107">
        <v>0</v>
      </c>
      <c r="T8197" s="105">
        <v>0</v>
      </c>
      <c r="U8197" s="105">
        <v>0</v>
      </c>
      <c r="V8197" s="106">
        <v>0</v>
      </c>
      <c r="W8197" s="107">
        <v>0</v>
      </c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1713</v>
      </c>
      <c r="B8198" s="111" t="s">
        <v>158</v>
      </c>
      <c r="C8198" s="112" t="s">
        <v>159</v>
      </c>
      <c r="D8198" s="21">
        <f t="shared" si="256"/>
        <v>0</v>
      </c>
      <c r="E8198" s="24">
        <f t="shared" si="257"/>
        <v>0</v>
      </c>
      <c r="F8198" s="104">
        <v>0</v>
      </c>
      <c r="G8198" s="104">
        <v>0</v>
      </c>
      <c r="H8198" s="113">
        <v>0</v>
      </c>
      <c r="I8198" s="113">
        <v>0</v>
      </c>
      <c r="J8198" s="106">
        <v>0</v>
      </c>
      <c r="K8198" s="107">
        <v>0</v>
      </c>
      <c r="L8198" s="113">
        <v>0</v>
      </c>
      <c r="M8198" s="113">
        <v>0</v>
      </c>
      <c r="N8198" s="31">
        <v>0</v>
      </c>
      <c r="O8198" s="32">
        <v>0</v>
      </c>
      <c r="P8198" s="105">
        <v>0</v>
      </c>
      <c r="Q8198" s="105">
        <v>0</v>
      </c>
      <c r="R8198" s="31">
        <v>0</v>
      </c>
      <c r="S8198" s="32">
        <v>0</v>
      </c>
      <c r="T8198" s="113">
        <v>0</v>
      </c>
      <c r="U8198" s="113">
        <v>0</v>
      </c>
      <c r="V8198" s="31">
        <v>0</v>
      </c>
      <c r="W8198" s="32">
        <v>0</v>
      </c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1713</v>
      </c>
      <c r="B8199" s="111" t="s">
        <v>160</v>
      </c>
      <c r="C8199" s="112" t="s">
        <v>161</v>
      </c>
      <c r="D8199" s="21">
        <f t="shared" si="256"/>
        <v>0</v>
      </c>
      <c r="E8199" s="24">
        <f t="shared" si="257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>
        <v>0</v>
      </c>
      <c r="Q8199" s="113">
        <v>0</v>
      </c>
      <c r="R8199" s="31">
        <v>0</v>
      </c>
      <c r="S8199" s="32">
        <v>0</v>
      </c>
      <c r="T8199" s="113">
        <v>0</v>
      </c>
      <c r="U8199" s="113">
        <v>0</v>
      </c>
      <c r="V8199" s="31">
        <v>0</v>
      </c>
      <c r="W8199" s="32">
        <v>0</v>
      </c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1713</v>
      </c>
      <c r="B8200" s="111" t="s">
        <v>162</v>
      </c>
      <c r="C8200" s="112" t="s">
        <v>163</v>
      </c>
      <c r="D8200" s="21">
        <f t="shared" si="256"/>
        <v>0</v>
      </c>
      <c r="E8200" s="24">
        <f t="shared" si="257"/>
        <v>0</v>
      </c>
      <c r="F8200" s="104">
        <v>0</v>
      </c>
      <c r="G8200" s="104">
        <v>0</v>
      </c>
      <c r="H8200" s="105">
        <v>0</v>
      </c>
      <c r="I8200" s="105">
        <v>0</v>
      </c>
      <c r="J8200" s="31">
        <v>0</v>
      </c>
      <c r="K8200" s="32">
        <v>0</v>
      </c>
      <c r="L8200" s="105">
        <v>0</v>
      </c>
      <c r="M8200" s="105">
        <v>0</v>
      </c>
      <c r="N8200" s="106">
        <v>0</v>
      </c>
      <c r="O8200" s="107">
        <v>0</v>
      </c>
      <c r="P8200" s="113">
        <v>0</v>
      </c>
      <c r="Q8200" s="113">
        <v>0</v>
      </c>
      <c r="R8200" s="106">
        <v>0</v>
      </c>
      <c r="S8200" s="107">
        <v>0</v>
      </c>
      <c r="T8200" s="105">
        <v>0</v>
      </c>
      <c r="U8200" s="105">
        <v>0</v>
      </c>
      <c r="V8200" s="106">
        <v>0</v>
      </c>
      <c r="W8200" s="107">
        <v>0</v>
      </c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1713</v>
      </c>
      <c r="B8201" s="111" t="s">
        <v>164</v>
      </c>
      <c r="C8201" s="112" t="s">
        <v>165</v>
      </c>
      <c r="D8201" s="21">
        <f t="shared" si="256"/>
        <v>0</v>
      </c>
      <c r="E8201" s="24">
        <f t="shared" si="257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1713</v>
      </c>
      <c r="B8202" s="111" t="s">
        <v>166</v>
      </c>
      <c r="C8202" s="112" t="s">
        <v>167</v>
      </c>
      <c r="D8202" s="21">
        <f t="shared" si="256"/>
        <v>0</v>
      </c>
      <c r="E8202" s="24">
        <f t="shared" si="257"/>
        <v>0</v>
      </c>
      <c r="F8202" s="104"/>
      <c r="G8202" s="104"/>
      <c r="H8202" s="113"/>
      <c r="I8202" s="113"/>
      <c r="J8202" s="106"/>
      <c r="K8202" s="107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1713</v>
      </c>
      <c r="B8203" s="111" t="s">
        <v>168</v>
      </c>
      <c r="C8203" s="112" t="s">
        <v>169</v>
      </c>
      <c r="D8203" s="21">
        <f t="shared" si="256"/>
        <v>0</v>
      </c>
      <c r="E8203" s="24">
        <f t="shared" si="257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1713</v>
      </c>
      <c r="B8204" s="111" t="s">
        <v>170</v>
      </c>
      <c r="C8204" s="112" t="s">
        <v>171</v>
      </c>
      <c r="D8204" s="21">
        <f t="shared" si="256"/>
        <v>0</v>
      </c>
      <c r="E8204" s="24">
        <f t="shared" si="257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1713</v>
      </c>
      <c r="B8205" s="111" t="s">
        <v>172</v>
      </c>
      <c r="C8205" s="112" t="s">
        <v>173</v>
      </c>
      <c r="D8205" s="21">
        <f t="shared" si="256"/>
        <v>0</v>
      </c>
      <c r="E8205" s="24">
        <f t="shared" si="257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1713</v>
      </c>
      <c r="B8206" s="111" t="s">
        <v>174</v>
      </c>
      <c r="C8206" s="112" t="s">
        <v>175</v>
      </c>
      <c r="D8206" s="21">
        <f t="shared" si="256"/>
        <v>0</v>
      </c>
      <c r="E8206" s="24">
        <f t="shared" si="257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1713</v>
      </c>
      <c r="B8207" s="111" t="s">
        <v>176</v>
      </c>
      <c r="C8207" s="112" t="s">
        <v>177</v>
      </c>
      <c r="D8207" s="21">
        <f t="shared" si="256"/>
        <v>0</v>
      </c>
      <c r="E8207" s="24">
        <f t="shared" si="257"/>
        <v>566.66999999999996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1713</v>
      </c>
      <c r="B8208" s="111" t="s">
        <v>178</v>
      </c>
      <c r="C8208" s="112" t="s">
        <v>179</v>
      </c>
      <c r="D8208" s="21">
        <f t="shared" si="256"/>
        <v>0</v>
      </c>
      <c r="E8208" s="24">
        <f t="shared" si="257"/>
        <v>4533.3599999999997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>
        <v>0</v>
      </c>
      <c r="K8208" s="32">
        <v>566.66999999999996</v>
      </c>
      <c r="L8208" s="113">
        <v>0</v>
      </c>
      <c r="M8208" s="113">
        <v>566.66999999999996</v>
      </c>
      <c r="N8208" s="31">
        <v>0</v>
      </c>
      <c r="O8208" s="32">
        <v>566.66999999999996</v>
      </c>
      <c r="P8208" s="113">
        <v>0</v>
      </c>
      <c r="Q8208" s="113">
        <v>566.66999999999996</v>
      </c>
      <c r="R8208" s="31">
        <v>0</v>
      </c>
      <c r="S8208" s="32">
        <v>566.66999999999996</v>
      </c>
      <c r="T8208" s="113">
        <v>0</v>
      </c>
      <c r="U8208" s="113">
        <v>566.66999999999996</v>
      </c>
      <c r="V8208" s="31">
        <v>0</v>
      </c>
      <c r="W8208" s="32">
        <v>566.66999999999996</v>
      </c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1713</v>
      </c>
      <c r="B8209" s="111" t="s">
        <v>180</v>
      </c>
      <c r="C8209" s="112" t="s">
        <v>181</v>
      </c>
      <c r="D8209" s="21">
        <f t="shared" si="256"/>
        <v>0</v>
      </c>
      <c r="E8209" s="24">
        <f t="shared" si="257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>
        <v>0</v>
      </c>
      <c r="K8209" s="32">
        <v>0</v>
      </c>
      <c r="L8209" s="113">
        <v>0</v>
      </c>
      <c r="M8209" s="113">
        <v>0</v>
      </c>
      <c r="N8209" s="31">
        <v>0</v>
      </c>
      <c r="O8209" s="32">
        <v>0</v>
      </c>
      <c r="P8209" s="113">
        <v>0</v>
      </c>
      <c r="Q8209" s="113">
        <v>0</v>
      </c>
      <c r="R8209" s="31">
        <v>0</v>
      </c>
      <c r="S8209" s="32">
        <v>0</v>
      </c>
      <c r="T8209" s="113">
        <v>0</v>
      </c>
      <c r="U8209" s="113">
        <v>0</v>
      </c>
      <c r="V8209" s="31">
        <v>0</v>
      </c>
      <c r="W8209" s="32">
        <v>0</v>
      </c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1713</v>
      </c>
      <c r="B8210" s="111" t="s">
        <v>182</v>
      </c>
      <c r="C8210" s="112" t="s">
        <v>183</v>
      </c>
      <c r="D8210" s="21">
        <f t="shared" si="256"/>
        <v>0</v>
      </c>
      <c r="E8210" s="24">
        <f t="shared" si="257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>
        <v>0</v>
      </c>
      <c r="K8210" s="32">
        <v>0</v>
      </c>
      <c r="L8210" s="113">
        <v>0</v>
      </c>
      <c r="M8210" s="113">
        <v>0</v>
      </c>
      <c r="N8210" s="31">
        <v>0</v>
      </c>
      <c r="O8210" s="32">
        <v>0</v>
      </c>
      <c r="P8210" s="113">
        <v>0</v>
      </c>
      <c r="Q8210" s="113">
        <v>0</v>
      </c>
      <c r="R8210" s="31">
        <v>0</v>
      </c>
      <c r="S8210" s="32">
        <v>0</v>
      </c>
      <c r="T8210" s="113">
        <v>0</v>
      </c>
      <c r="U8210" s="113">
        <v>0</v>
      </c>
      <c r="V8210" s="31">
        <v>0</v>
      </c>
      <c r="W8210" s="32">
        <v>0</v>
      </c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1713</v>
      </c>
      <c r="B8211" s="111" t="s">
        <v>184</v>
      </c>
      <c r="C8211" s="112" t="s">
        <v>185</v>
      </c>
      <c r="D8211" s="21">
        <f t="shared" si="256"/>
        <v>0</v>
      </c>
      <c r="E8211" s="24">
        <f t="shared" si="257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>
        <v>0</v>
      </c>
      <c r="Q8211" s="113">
        <v>0</v>
      </c>
      <c r="R8211" s="31">
        <v>0</v>
      </c>
      <c r="S8211" s="32">
        <v>0</v>
      </c>
      <c r="T8211" s="113">
        <v>0</v>
      </c>
      <c r="U8211" s="113">
        <v>0</v>
      </c>
      <c r="V8211" s="31">
        <v>0</v>
      </c>
      <c r="W8211" s="32">
        <v>0</v>
      </c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1713</v>
      </c>
      <c r="B8212" s="111" t="s">
        <v>186</v>
      </c>
      <c r="C8212" s="112" t="s">
        <v>187</v>
      </c>
      <c r="D8212" s="21">
        <f t="shared" si="256"/>
        <v>0</v>
      </c>
      <c r="E8212" s="24">
        <f t="shared" si="257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>
        <v>0</v>
      </c>
      <c r="K8212" s="32">
        <v>0</v>
      </c>
      <c r="L8212" s="113">
        <v>0</v>
      </c>
      <c r="M8212" s="113">
        <v>0</v>
      </c>
      <c r="N8212" s="31">
        <v>0</v>
      </c>
      <c r="O8212" s="32">
        <v>0</v>
      </c>
      <c r="P8212" s="113">
        <v>0</v>
      </c>
      <c r="Q8212" s="113">
        <v>0</v>
      </c>
      <c r="R8212" s="31">
        <v>0</v>
      </c>
      <c r="S8212" s="32">
        <v>0</v>
      </c>
      <c r="T8212" s="113">
        <v>0</v>
      </c>
      <c r="U8212" s="113">
        <v>0</v>
      </c>
      <c r="V8212" s="31">
        <v>0</v>
      </c>
      <c r="W8212" s="32">
        <v>0</v>
      </c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1713</v>
      </c>
      <c r="B8213" s="111" t="s">
        <v>188</v>
      </c>
      <c r="C8213" s="112" t="s">
        <v>189</v>
      </c>
      <c r="D8213" s="21">
        <f t="shared" si="256"/>
        <v>0</v>
      </c>
      <c r="E8213" s="24">
        <f t="shared" si="257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1713</v>
      </c>
      <c r="B8214" s="111" t="s">
        <v>190</v>
      </c>
      <c r="C8214" s="112" t="s">
        <v>191</v>
      </c>
      <c r="D8214" s="21">
        <f t="shared" si="256"/>
        <v>0</v>
      </c>
      <c r="E8214" s="24">
        <f t="shared" si="257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>
        <v>0</v>
      </c>
      <c r="Q8214" s="113">
        <v>0</v>
      </c>
      <c r="R8214" s="31">
        <v>0</v>
      </c>
      <c r="S8214" s="32">
        <v>0</v>
      </c>
      <c r="T8214" s="113">
        <v>0</v>
      </c>
      <c r="U8214" s="113">
        <v>0</v>
      </c>
      <c r="V8214" s="31">
        <v>0</v>
      </c>
      <c r="W8214" s="32">
        <v>0</v>
      </c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1713</v>
      </c>
      <c r="B8215" s="111" t="s">
        <v>192</v>
      </c>
      <c r="C8215" s="112" t="s">
        <v>193</v>
      </c>
      <c r="D8215" s="21">
        <f t="shared" si="256"/>
        <v>0</v>
      </c>
      <c r="E8215" s="24">
        <f t="shared" si="257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>
        <v>0</v>
      </c>
      <c r="Q8215" s="113">
        <v>0</v>
      </c>
      <c r="R8215" s="31">
        <v>0</v>
      </c>
      <c r="S8215" s="32">
        <v>0</v>
      </c>
      <c r="T8215" s="113">
        <v>0</v>
      </c>
      <c r="U8215" s="113">
        <v>0</v>
      </c>
      <c r="V8215" s="31">
        <v>0</v>
      </c>
      <c r="W8215" s="32">
        <v>0</v>
      </c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1713</v>
      </c>
      <c r="B8216" s="111" t="s">
        <v>194</v>
      </c>
      <c r="C8216" s="112" t="s">
        <v>195</v>
      </c>
      <c r="D8216" s="21">
        <f t="shared" si="256"/>
        <v>0</v>
      </c>
      <c r="E8216" s="24">
        <f t="shared" si="257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>
        <v>0</v>
      </c>
      <c r="K8216" s="32">
        <v>0</v>
      </c>
      <c r="L8216" s="113">
        <v>0</v>
      </c>
      <c r="M8216" s="113">
        <v>0</v>
      </c>
      <c r="N8216" s="31">
        <v>0</v>
      </c>
      <c r="O8216" s="32">
        <v>0</v>
      </c>
      <c r="P8216" s="113">
        <v>0</v>
      </c>
      <c r="Q8216" s="113">
        <v>0</v>
      </c>
      <c r="R8216" s="31">
        <v>0</v>
      </c>
      <c r="S8216" s="32">
        <v>0</v>
      </c>
      <c r="T8216" s="113">
        <v>0</v>
      </c>
      <c r="U8216" s="113">
        <v>0</v>
      </c>
      <c r="V8216" s="31">
        <v>0</v>
      </c>
      <c r="W8216" s="32">
        <v>0</v>
      </c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1713</v>
      </c>
      <c r="B8217" s="111" t="s">
        <v>196</v>
      </c>
      <c r="C8217" s="112" t="s">
        <v>197</v>
      </c>
      <c r="D8217" s="21">
        <f t="shared" si="256"/>
        <v>0</v>
      </c>
      <c r="E8217" s="24">
        <f t="shared" si="257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>
        <v>0</v>
      </c>
      <c r="Q8217" s="113">
        <v>0</v>
      </c>
      <c r="R8217" s="31">
        <v>0</v>
      </c>
      <c r="S8217" s="32">
        <v>0</v>
      </c>
      <c r="T8217" s="113">
        <v>0</v>
      </c>
      <c r="U8217" s="113">
        <v>0</v>
      </c>
      <c r="V8217" s="31">
        <v>0</v>
      </c>
      <c r="W8217" s="32">
        <v>0</v>
      </c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1713</v>
      </c>
      <c r="B8218" s="111" t="s">
        <v>198</v>
      </c>
      <c r="C8218" s="112" t="s">
        <v>199</v>
      </c>
      <c r="D8218" s="21">
        <f t="shared" si="256"/>
        <v>0</v>
      </c>
      <c r="E8218" s="24">
        <f t="shared" si="257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>
        <v>0</v>
      </c>
      <c r="K8218" s="32">
        <v>0</v>
      </c>
      <c r="L8218" s="113">
        <v>0</v>
      </c>
      <c r="M8218" s="113">
        <v>0</v>
      </c>
      <c r="N8218" s="31">
        <v>0</v>
      </c>
      <c r="O8218" s="32">
        <v>0</v>
      </c>
      <c r="P8218" s="113">
        <v>0</v>
      </c>
      <c r="Q8218" s="113">
        <v>0</v>
      </c>
      <c r="R8218" s="31">
        <v>0</v>
      </c>
      <c r="S8218" s="32">
        <v>0</v>
      </c>
      <c r="T8218" s="113">
        <v>0</v>
      </c>
      <c r="U8218" s="113">
        <v>0</v>
      </c>
      <c r="V8218" s="31">
        <v>0</v>
      </c>
      <c r="W8218" s="32">
        <v>0</v>
      </c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1713</v>
      </c>
      <c r="B8219" s="111" t="s">
        <v>200</v>
      </c>
      <c r="C8219" s="112" t="s">
        <v>201</v>
      </c>
      <c r="D8219" s="21">
        <f t="shared" si="256"/>
        <v>0</v>
      </c>
      <c r="E8219" s="24">
        <f t="shared" si="257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1713</v>
      </c>
      <c r="B8220" s="111" t="s">
        <v>202</v>
      </c>
      <c r="C8220" s="112" t="s">
        <v>203</v>
      </c>
      <c r="D8220" s="21">
        <f t="shared" si="256"/>
        <v>0</v>
      </c>
      <c r="E8220" s="24">
        <f t="shared" si="257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1713</v>
      </c>
      <c r="B8221" s="111" t="s">
        <v>204</v>
      </c>
      <c r="C8221" s="112" t="s">
        <v>205</v>
      </c>
      <c r="D8221" s="21">
        <f t="shared" si="256"/>
        <v>0</v>
      </c>
      <c r="E8221" s="24">
        <f t="shared" si="257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1713</v>
      </c>
      <c r="B8222" s="111" t="s">
        <v>206</v>
      </c>
      <c r="C8222" s="112" t="s">
        <v>207</v>
      </c>
      <c r="D8222" s="21">
        <f t="shared" si="256"/>
        <v>0</v>
      </c>
      <c r="E8222" s="24">
        <f t="shared" si="257"/>
        <v>183.33</v>
      </c>
      <c r="F8222" s="104">
        <v>0</v>
      </c>
      <c r="G8222" s="104">
        <v>0</v>
      </c>
      <c r="H8222" s="105">
        <v>0</v>
      </c>
      <c r="I8222" s="105">
        <v>0</v>
      </c>
      <c r="J8222" s="31">
        <v>0</v>
      </c>
      <c r="K8222" s="32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>
        <v>0</v>
      </c>
      <c r="Q8222" s="113">
        <v>0</v>
      </c>
      <c r="R8222" s="106">
        <v>0</v>
      </c>
      <c r="S8222" s="107">
        <v>0</v>
      </c>
      <c r="T8222" s="105">
        <v>0</v>
      </c>
      <c r="U8222" s="105">
        <v>0</v>
      </c>
      <c r="V8222" s="106">
        <v>0</v>
      </c>
      <c r="W8222" s="107">
        <v>0</v>
      </c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1713</v>
      </c>
      <c r="B8223" s="111" t="s">
        <v>208</v>
      </c>
      <c r="C8223" s="112" t="s">
        <v>209</v>
      </c>
      <c r="D8223" s="21">
        <f t="shared" si="256"/>
        <v>0</v>
      </c>
      <c r="E8223" s="24">
        <f t="shared" si="257"/>
        <v>18578.580000000009</v>
      </c>
      <c r="F8223" s="104">
        <v>0</v>
      </c>
      <c r="G8223" s="104">
        <v>183.33</v>
      </c>
      <c r="H8223" s="113">
        <v>0</v>
      </c>
      <c r="I8223" s="113">
        <v>183.33</v>
      </c>
      <c r="J8223" s="106">
        <v>0</v>
      </c>
      <c r="K8223" s="107">
        <v>183.33</v>
      </c>
      <c r="L8223" s="113">
        <v>0</v>
      </c>
      <c r="M8223" s="113">
        <v>183.33</v>
      </c>
      <c r="N8223" s="31">
        <v>0</v>
      </c>
      <c r="O8223" s="32">
        <v>183.33</v>
      </c>
      <c r="P8223" s="105">
        <v>0</v>
      </c>
      <c r="Q8223" s="105">
        <v>183.33</v>
      </c>
      <c r="R8223" s="31">
        <v>0</v>
      </c>
      <c r="S8223" s="32">
        <v>183.33</v>
      </c>
      <c r="T8223" s="113">
        <v>0</v>
      </c>
      <c r="U8223" s="113">
        <v>183</v>
      </c>
      <c r="V8223" s="31">
        <v>0</v>
      </c>
      <c r="W8223" s="32">
        <v>183.33</v>
      </c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1713</v>
      </c>
      <c r="B8224" s="111" t="s">
        <v>210</v>
      </c>
      <c r="C8224" s="112" t="s">
        <v>211</v>
      </c>
      <c r="D8224" s="21">
        <f t="shared" si="256"/>
        <v>0</v>
      </c>
      <c r="E8224" s="24">
        <f t="shared" si="257"/>
        <v>145726.16</v>
      </c>
      <c r="F8224" s="104">
        <v>0</v>
      </c>
      <c r="G8224" s="104">
        <v>17112.27</v>
      </c>
      <c r="H8224" s="105">
        <v>0</v>
      </c>
      <c r="I8224" s="105">
        <v>17112.27</v>
      </c>
      <c r="J8224" s="31">
        <v>0</v>
      </c>
      <c r="K8224" s="32">
        <v>17112.27</v>
      </c>
      <c r="L8224" s="105">
        <v>0</v>
      </c>
      <c r="M8224" s="105">
        <v>17112.27</v>
      </c>
      <c r="N8224" s="106">
        <v>0</v>
      </c>
      <c r="O8224" s="107">
        <v>17112.27</v>
      </c>
      <c r="P8224" s="113">
        <v>0</v>
      </c>
      <c r="Q8224" s="113">
        <v>17112.27</v>
      </c>
      <c r="R8224" s="106">
        <v>0</v>
      </c>
      <c r="S8224" s="107">
        <v>17112.27</v>
      </c>
      <c r="T8224" s="105">
        <v>0</v>
      </c>
      <c r="U8224" s="105">
        <v>17112.27</v>
      </c>
      <c r="V8224" s="106">
        <v>0</v>
      </c>
      <c r="W8224" s="107">
        <v>17112.27</v>
      </c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1713</v>
      </c>
      <c r="B8225" s="111" t="s">
        <v>212</v>
      </c>
      <c r="C8225" s="112" t="s">
        <v>213</v>
      </c>
      <c r="D8225" s="21">
        <f t="shared" si="256"/>
        <v>0</v>
      </c>
      <c r="E8225" s="24">
        <f t="shared" si="257"/>
        <v>72728.33</v>
      </c>
      <c r="F8225" s="104">
        <v>0</v>
      </c>
      <c r="G8225" s="104">
        <v>8828</v>
      </c>
      <c r="H8225" s="113">
        <v>0</v>
      </c>
      <c r="I8225" s="113">
        <v>8828</v>
      </c>
      <c r="J8225" s="106">
        <v>0</v>
      </c>
      <c r="K8225" s="107">
        <v>8828</v>
      </c>
      <c r="L8225" s="113">
        <v>0</v>
      </c>
      <c r="M8225" s="113">
        <v>8828</v>
      </c>
      <c r="N8225" s="31">
        <v>0</v>
      </c>
      <c r="O8225" s="32">
        <v>8828</v>
      </c>
      <c r="P8225" s="105">
        <v>0</v>
      </c>
      <c r="Q8225" s="105">
        <v>8828</v>
      </c>
      <c r="R8225" s="31">
        <v>0</v>
      </c>
      <c r="S8225" s="32">
        <v>8828</v>
      </c>
      <c r="T8225" s="113">
        <v>0</v>
      </c>
      <c r="U8225" s="113">
        <v>8828</v>
      </c>
      <c r="V8225" s="31">
        <v>0</v>
      </c>
      <c r="W8225" s="32">
        <v>8828</v>
      </c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1713</v>
      </c>
      <c r="B8226" s="111" t="s">
        <v>214</v>
      </c>
      <c r="C8226" s="112" t="s">
        <v>215</v>
      </c>
      <c r="D8226" s="21">
        <f t="shared" si="256"/>
        <v>0</v>
      </c>
      <c r="E8226" s="24">
        <f t="shared" si="257"/>
        <v>16834.64</v>
      </c>
      <c r="F8226" s="104">
        <v>0</v>
      </c>
      <c r="G8226" s="104">
        <v>2104.33</v>
      </c>
      <c r="H8226" s="105">
        <v>0</v>
      </c>
      <c r="I8226" s="105">
        <v>2104.33</v>
      </c>
      <c r="J8226" s="31">
        <v>0</v>
      </c>
      <c r="K8226" s="32">
        <v>2104.33</v>
      </c>
      <c r="L8226" s="105">
        <v>0</v>
      </c>
      <c r="M8226" s="105">
        <v>2104.33</v>
      </c>
      <c r="N8226" s="106">
        <v>0</v>
      </c>
      <c r="O8226" s="107">
        <v>2104.33</v>
      </c>
      <c r="P8226" s="113">
        <v>0</v>
      </c>
      <c r="Q8226" s="113">
        <v>2104.33</v>
      </c>
      <c r="R8226" s="106">
        <v>0</v>
      </c>
      <c r="S8226" s="107">
        <v>2104.33</v>
      </c>
      <c r="T8226" s="105">
        <v>0</v>
      </c>
      <c r="U8226" s="105">
        <v>2104.33</v>
      </c>
      <c r="V8226" s="106">
        <v>0</v>
      </c>
      <c r="W8226" s="107">
        <v>2104.33</v>
      </c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1713</v>
      </c>
      <c r="B8227" s="111" t="s">
        <v>216</v>
      </c>
      <c r="C8227" s="112" t="s">
        <v>217</v>
      </c>
      <c r="D8227" s="21">
        <f t="shared" si="256"/>
        <v>0</v>
      </c>
      <c r="E8227" s="24">
        <f t="shared" si="257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>
        <v>0</v>
      </c>
      <c r="K8227" s="107">
        <v>0</v>
      </c>
      <c r="L8227" s="105">
        <v>0</v>
      </c>
      <c r="M8227" s="105">
        <v>0</v>
      </c>
      <c r="N8227" s="106">
        <v>0</v>
      </c>
      <c r="O8227" s="107">
        <v>0</v>
      </c>
      <c r="P8227" s="105">
        <v>0</v>
      </c>
      <c r="Q8227" s="105">
        <v>0</v>
      </c>
      <c r="R8227" s="106">
        <v>0</v>
      </c>
      <c r="S8227" s="107">
        <v>0</v>
      </c>
      <c r="T8227" s="105">
        <v>0</v>
      </c>
      <c r="U8227" s="105">
        <v>0</v>
      </c>
      <c r="V8227" s="106">
        <v>0</v>
      </c>
      <c r="W8227" s="107">
        <v>0</v>
      </c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1713</v>
      </c>
      <c r="B8228" s="111" t="s">
        <v>218</v>
      </c>
      <c r="C8228" s="112" t="s">
        <v>1564</v>
      </c>
      <c r="D8228" s="21">
        <f t="shared" si="256"/>
        <v>0</v>
      </c>
      <c r="E8228" s="24">
        <f t="shared" si="257"/>
        <v>0</v>
      </c>
      <c r="F8228" s="104"/>
      <c r="G8228" s="104"/>
      <c r="H8228" s="113"/>
      <c r="I8228" s="113"/>
      <c r="J8228" s="106"/>
      <c r="K8228" s="107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1713</v>
      </c>
      <c r="B8229" s="111" t="s">
        <v>219</v>
      </c>
      <c r="C8229" s="112" t="s">
        <v>1565</v>
      </c>
      <c r="D8229" s="21">
        <f t="shared" si="256"/>
        <v>0</v>
      </c>
      <c r="E8229" s="24">
        <f t="shared" si="257"/>
        <v>0</v>
      </c>
      <c r="F8229" s="104"/>
      <c r="G8229" s="104"/>
      <c r="H8229" s="105"/>
      <c r="I8229" s="105"/>
      <c r="J8229" s="31"/>
      <c r="K8229" s="32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1713</v>
      </c>
      <c r="B8230" s="111" t="s">
        <v>220</v>
      </c>
      <c r="C8230" s="112" t="s">
        <v>221</v>
      </c>
      <c r="D8230" s="21">
        <f t="shared" si="256"/>
        <v>0</v>
      </c>
      <c r="E8230" s="24">
        <f t="shared" si="257"/>
        <v>2412.25</v>
      </c>
      <c r="F8230" s="104"/>
      <c r="G8230" s="104"/>
      <c r="H8230" s="113"/>
      <c r="I8230" s="113"/>
      <c r="J8230" s="106"/>
      <c r="K8230" s="107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1713</v>
      </c>
      <c r="B8231" s="111" t="s">
        <v>222</v>
      </c>
      <c r="C8231" s="112" t="s">
        <v>223</v>
      </c>
      <c r="D8231" s="21">
        <f t="shared" si="256"/>
        <v>0</v>
      </c>
      <c r="E8231" s="24">
        <f t="shared" si="257"/>
        <v>19298</v>
      </c>
      <c r="F8231" s="104">
        <v>0</v>
      </c>
      <c r="G8231" s="104">
        <v>2412.25</v>
      </c>
      <c r="H8231" s="113">
        <v>0</v>
      </c>
      <c r="I8231" s="113">
        <v>2412.25</v>
      </c>
      <c r="J8231" s="31">
        <v>0</v>
      </c>
      <c r="K8231" s="32">
        <v>2412.25</v>
      </c>
      <c r="L8231" s="113">
        <v>0</v>
      </c>
      <c r="M8231" s="113">
        <v>2412.25</v>
      </c>
      <c r="N8231" s="31">
        <v>0</v>
      </c>
      <c r="O8231" s="32">
        <v>2412.25</v>
      </c>
      <c r="P8231" s="113">
        <v>0</v>
      </c>
      <c r="Q8231" s="113">
        <v>2412.25</v>
      </c>
      <c r="R8231" s="31">
        <v>0</v>
      </c>
      <c r="S8231" s="32">
        <v>2412.25</v>
      </c>
      <c r="T8231" s="113">
        <v>0</v>
      </c>
      <c r="U8231" s="113">
        <v>2412.25</v>
      </c>
      <c r="V8231" s="31">
        <v>0</v>
      </c>
      <c r="W8231" s="32">
        <v>2412.25</v>
      </c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1713</v>
      </c>
      <c r="B8232" s="111" t="s">
        <v>224</v>
      </c>
      <c r="C8232" s="112" t="s">
        <v>225</v>
      </c>
      <c r="D8232" s="21">
        <f t="shared" si="256"/>
        <v>0</v>
      </c>
      <c r="E8232" s="24">
        <f t="shared" si="25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1713</v>
      </c>
      <c r="B8233" s="111" t="s">
        <v>226</v>
      </c>
      <c r="C8233" s="112" t="s">
        <v>227</v>
      </c>
      <c r="D8233" s="21">
        <f t="shared" si="256"/>
        <v>0</v>
      </c>
      <c r="E8233" s="24">
        <f t="shared" si="257"/>
        <v>0</v>
      </c>
      <c r="F8233" s="104"/>
      <c r="G8233" s="104"/>
      <c r="H8233" s="105"/>
      <c r="I8233" s="105"/>
      <c r="J8233" s="31"/>
      <c r="K8233" s="32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1713</v>
      </c>
      <c r="B8234" s="111" t="s">
        <v>228</v>
      </c>
      <c r="C8234" s="112" t="s">
        <v>229</v>
      </c>
      <c r="D8234" s="21">
        <f t="shared" si="256"/>
        <v>0</v>
      </c>
      <c r="E8234" s="24">
        <f t="shared" si="257"/>
        <v>0</v>
      </c>
      <c r="F8234" s="104">
        <v>0</v>
      </c>
      <c r="G8234" s="104">
        <v>0</v>
      </c>
      <c r="H8234" s="113">
        <v>0</v>
      </c>
      <c r="I8234" s="113">
        <v>0</v>
      </c>
      <c r="J8234" s="106">
        <v>0</v>
      </c>
      <c r="K8234" s="107">
        <v>0</v>
      </c>
      <c r="L8234" s="113">
        <v>0</v>
      </c>
      <c r="M8234" s="113">
        <v>0</v>
      </c>
      <c r="N8234" s="31">
        <v>0</v>
      </c>
      <c r="O8234" s="32">
        <v>0</v>
      </c>
      <c r="P8234" s="105">
        <v>0</v>
      </c>
      <c r="Q8234" s="105">
        <v>0</v>
      </c>
      <c r="R8234" s="31">
        <v>0</v>
      </c>
      <c r="S8234" s="32">
        <v>0</v>
      </c>
      <c r="T8234" s="113">
        <v>0</v>
      </c>
      <c r="U8234" s="113">
        <v>0</v>
      </c>
      <c r="V8234" s="31">
        <v>0</v>
      </c>
      <c r="W8234" s="32">
        <v>0</v>
      </c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1713</v>
      </c>
      <c r="B8235" s="111" t="s">
        <v>230</v>
      </c>
      <c r="C8235" s="112" t="s">
        <v>231</v>
      </c>
      <c r="D8235" s="21">
        <f t="shared" si="256"/>
        <v>0</v>
      </c>
      <c r="E8235" s="24">
        <f t="shared" si="25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1713</v>
      </c>
      <c r="B8236" s="111" t="s">
        <v>232</v>
      </c>
      <c r="C8236" s="112" t="s">
        <v>233</v>
      </c>
      <c r="D8236" s="21">
        <f t="shared" si="256"/>
        <v>0</v>
      </c>
      <c r="E8236" s="24">
        <f t="shared" si="25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>
        <v>0</v>
      </c>
      <c r="Q8236" s="113">
        <v>0</v>
      </c>
      <c r="R8236" s="31">
        <v>0</v>
      </c>
      <c r="S8236" s="32">
        <v>0</v>
      </c>
      <c r="T8236" s="113">
        <v>0</v>
      </c>
      <c r="U8236" s="113">
        <v>0</v>
      </c>
      <c r="V8236" s="31">
        <v>0</v>
      </c>
      <c r="W8236" s="32">
        <v>0</v>
      </c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1713</v>
      </c>
      <c r="B8237" s="111" t="s">
        <v>234</v>
      </c>
      <c r="C8237" s="112" t="s">
        <v>235</v>
      </c>
      <c r="D8237" s="21">
        <f t="shared" si="256"/>
        <v>0</v>
      </c>
      <c r="E8237" s="24">
        <f t="shared" si="25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>
        <v>0</v>
      </c>
      <c r="Q8237" s="113">
        <v>0</v>
      </c>
      <c r="R8237" s="31">
        <v>0</v>
      </c>
      <c r="S8237" s="32">
        <v>0</v>
      </c>
      <c r="T8237" s="113">
        <v>0</v>
      </c>
      <c r="U8237" s="113">
        <v>0</v>
      </c>
      <c r="V8237" s="31">
        <v>0</v>
      </c>
      <c r="W8237" s="32">
        <v>0</v>
      </c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1713</v>
      </c>
      <c r="B8238" s="111" t="s">
        <v>236</v>
      </c>
      <c r="C8238" s="112" t="s">
        <v>237</v>
      </c>
      <c r="D8238" s="21">
        <f t="shared" si="256"/>
        <v>0</v>
      </c>
      <c r="E8238" s="24">
        <f t="shared" si="25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1713</v>
      </c>
      <c r="B8239" s="111" t="s">
        <v>238</v>
      </c>
      <c r="C8239" s="112" t="s">
        <v>239</v>
      </c>
      <c r="D8239" s="21">
        <f t="shared" si="256"/>
        <v>0</v>
      </c>
      <c r="E8239" s="24">
        <f t="shared" si="25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>
        <v>0</v>
      </c>
      <c r="K8239" s="32">
        <v>0</v>
      </c>
      <c r="L8239" s="113">
        <v>0</v>
      </c>
      <c r="M8239" s="113">
        <v>0</v>
      </c>
      <c r="N8239" s="31">
        <v>0</v>
      </c>
      <c r="O8239" s="32">
        <v>0</v>
      </c>
      <c r="P8239" s="113">
        <v>0</v>
      </c>
      <c r="Q8239" s="113">
        <v>0</v>
      </c>
      <c r="R8239" s="31">
        <v>0</v>
      </c>
      <c r="S8239" s="32">
        <v>0</v>
      </c>
      <c r="T8239" s="113">
        <v>0</v>
      </c>
      <c r="U8239" s="113">
        <v>0</v>
      </c>
      <c r="V8239" s="31">
        <v>0</v>
      </c>
      <c r="W8239" s="32">
        <v>0</v>
      </c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1713</v>
      </c>
      <c r="B8240" s="111" t="s">
        <v>240</v>
      </c>
      <c r="C8240" s="112" t="s">
        <v>241</v>
      </c>
      <c r="D8240" s="21">
        <f t="shared" si="256"/>
        <v>0</v>
      </c>
      <c r="E8240" s="24">
        <f t="shared" si="25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>
        <v>0</v>
      </c>
      <c r="Q8240" s="113">
        <v>0</v>
      </c>
      <c r="R8240" s="31">
        <v>0</v>
      </c>
      <c r="S8240" s="32">
        <v>0</v>
      </c>
      <c r="T8240" s="113">
        <v>0</v>
      </c>
      <c r="U8240" s="113">
        <v>0</v>
      </c>
      <c r="V8240" s="31">
        <v>0</v>
      </c>
      <c r="W8240" s="32">
        <v>0</v>
      </c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1713</v>
      </c>
      <c r="B8241" s="111" t="s">
        <v>242</v>
      </c>
      <c r="C8241" s="112" t="s">
        <v>243</v>
      </c>
      <c r="D8241" s="21">
        <f t="shared" si="256"/>
        <v>0</v>
      </c>
      <c r="E8241" s="24">
        <f t="shared" si="257"/>
        <v>16854.169999999998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1713</v>
      </c>
      <c r="B8242" s="111" t="s">
        <v>244</v>
      </c>
      <c r="C8242" s="112" t="s">
        <v>245</v>
      </c>
      <c r="D8242" s="21">
        <f t="shared" si="256"/>
        <v>0</v>
      </c>
      <c r="E8242" s="24">
        <f t="shared" si="257"/>
        <v>134833.35999999999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>
        <v>0</v>
      </c>
      <c r="K8242" s="32">
        <v>16854.169999999998</v>
      </c>
      <c r="L8242" s="113">
        <v>0</v>
      </c>
      <c r="M8242" s="113">
        <v>16854.169999999998</v>
      </c>
      <c r="N8242" s="31">
        <v>0</v>
      </c>
      <c r="O8242" s="32">
        <v>16854.169999999998</v>
      </c>
      <c r="P8242" s="113">
        <v>0</v>
      </c>
      <c r="Q8242" s="113">
        <v>0</v>
      </c>
      <c r="R8242" s="31">
        <v>0</v>
      </c>
      <c r="S8242" s="32">
        <v>33708.339999999997</v>
      </c>
      <c r="T8242" s="113">
        <v>0</v>
      </c>
      <c r="U8242" s="113">
        <v>16854.169999999998</v>
      </c>
      <c r="V8242" s="31">
        <v>0</v>
      </c>
      <c r="W8242" s="32">
        <v>16854.169999999998</v>
      </c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1713</v>
      </c>
      <c r="B8243" s="111" t="s">
        <v>246</v>
      </c>
      <c r="C8243" s="112" t="s">
        <v>247</v>
      </c>
      <c r="D8243" s="21">
        <f t="shared" si="256"/>
        <v>0</v>
      </c>
      <c r="E8243" s="24">
        <f t="shared" si="25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>
        <v>0</v>
      </c>
      <c r="Q8243" s="113">
        <v>0</v>
      </c>
      <c r="R8243" s="31">
        <v>0</v>
      </c>
      <c r="S8243" s="32">
        <v>0</v>
      </c>
      <c r="T8243" s="113">
        <v>0</v>
      </c>
      <c r="U8243" s="113">
        <v>0</v>
      </c>
      <c r="V8243" s="31">
        <v>0</v>
      </c>
      <c r="W8243" s="32">
        <v>0</v>
      </c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1713</v>
      </c>
      <c r="B8244" s="111" t="s">
        <v>248</v>
      </c>
      <c r="C8244" s="112" t="s">
        <v>249</v>
      </c>
      <c r="D8244" s="21">
        <f t="shared" si="256"/>
        <v>0</v>
      </c>
      <c r="E8244" s="24">
        <f t="shared" si="25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1713</v>
      </c>
      <c r="B8245" s="111" t="s">
        <v>250</v>
      </c>
      <c r="C8245" s="112" t="s">
        <v>251</v>
      </c>
      <c r="D8245" s="21">
        <f t="shared" si="256"/>
        <v>0</v>
      </c>
      <c r="E8245" s="24">
        <f t="shared" si="25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>
        <v>0</v>
      </c>
      <c r="Q8245" s="113">
        <v>0</v>
      </c>
      <c r="R8245" s="31">
        <v>0</v>
      </c>
      <c r="S8245" s="32">
        <v>0</v>
      </c>
      <c r="T8245" s="113">
        <v>0</v>
      </c>
      <c r="U8245" s="113">
        <v>0</v>
      </c>
      <c r="V8245" s="31">
        <v>0</v>
      </c>
      <c r="W8245" s="32">
        <v>0</v>
      </c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1713</v>
      </c>
      <c r="B8246" s="111" t="s">
        <v>252</v>
      </c>
      <c r="C8246" s="112" t="s">
        <v>253</v>
      </c>
      <c r="D8246" s="21">
        <f t="shared" si="256"/>
        <v>0</v>
      </c>
      <c r="E8246" s="24">
        <f t="shared" si="25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>
        <v>0</v>
      </c>
      <c r="Q8246" s="113">
        <v>0</v>
      </c>
      <c r="R8246" s="31">
        <v>0</v>
      </c>
      <c r="S8246" s="32">
        <v>0</v>
      </c>
      <c r="T8246" s="113">
        <v>0</v>
      </c>
      <c r="U8246" s="113">
        <v>0</v>
      </c>
      <c r="V8246" s="31">
        <v>0</v>
      </c>
      <c r="W8246" s="32">
        <v>0</v>
      </c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1713</v>
      </c>
      <c r="B8247" s="111" t="s">
        <v>254</v>
      </c>
      <c r="C8247" s="112" t="s">
        <v>255</v>
      </c>
      <c r="D8247" s="21">
        <f t="shared" si="256"/>
        <v>0</v>
      </c>
      <c r="E8247" s="24">
        <f t="shared" si="25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1713</v>
      </c>
      <c r="B8248" s="111" t="s">
        <v>256</v>
      </c>
      <c r="C8248" s="112" t="s">
        <v>257</v>
      </c>
      <c r="D8248" s="21">
        <f t="shared" si="256"/>
        <v>0</v>
      </c>
      <c r="E8248" s="24">
        <f t="shared" si="25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>
        <v>0</v>
      </c>
      <c r="Q8248" s="113">
        <v>0</v>
      </c>
      <c r="R8248" s="31">
        <v>0</v>
      </c>
      <c r="S8248" s="32">
        <v>0</v>
      </c>
      <c r="T8248" s="113">
        <v>0</v>
      </c>
      <c r="U8248" s="113">
        <v>0</v>
      </c>
      <c r="V8248" s="31">
        <v>0</v>
      </c>
      <c r="W8248" s="32">
        <v>0</v>
      </c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1713</v>
      </c>
      <c r="B8249" s="111" t="s">
        <v>258</v>
      </c>
      <c r="C8249" s="112" t="s">
        <v>259</v>
      </c>
      <c r="D8249" s="21">
        <f t="shared" si="256"/>
        <v>0</v>
      </c>
      <c r="E8249" s="24">
        <f t="shared" si="257"/>
        <v>0</v>
      </c>
      <c r="F8249" s="104"/>
      <c r="G8249" s="104"/>
      <c r="H8249" s="105"/>
      <c r="I8249" s="105"/>
      <c r="J8249" s="31"/>
      <c r="K8249" s="32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1713</v>
      </c>
      <c r="B8250" s="111" t="s">
        <v>260</v>
      </c>
      <c r="C8250" s="112" t="s">
        <v>261</v>
      </c>
      <c r="D8250" s="21">
        <f t="shared" si="256"/>
        <v>0</v>
      </c>
      <c r="E8250" s="24">
        <f t="shared" si="257"/>
        <v>0</v>
      </c>
      <c r="F8250" s="104"/>
      <c r="G8250" s="104"/>
      <c r="H8250" s="113"/>
      <c r="I8250" s="113"/>
      <c r="J8250" s="106"/>
      <c r="K8250" s="107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1713</v>
      </c>
      <c r="B8251" s="111" t="s">
        <v>262</v>
      </c>
      <c r="C8251" s="112" t="s">
        <v>263</v>
      </c>
      <c r="D8251" s="21">
        <f t="shared" si="256"/>
        <v>0</v>
      </c>
      <c r="E8251" s="24">
        <f t="shared" si="25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1713</v>
      </c>
      <c r="B8252" s="111" t="s">
        <v>264</v>
      </c>
      <c r="C8252" s="112" t="s">
        <v>265</v>
      </c>
      <c r="D8252" s="21">
        <f t="shared" si="256"/>
        <v>314800</v>
      </c>
      <c r="E8252" s="24">
        <f t="shared" si="25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31">
        <v>0</v>
      </c>
      <c r="K8252" s="32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>
        <v>0</v>
      </c>
      <c r="Q8252" s="113">
        <v>0</v>
      </c>
      <c r="R8252" s="106">
        <v>254800</v>
      </c>
      <c r="S8252" s="107">
        <v>0</v>
      </c>
      <c r="T8252" s="105">
        <v>0</v>
      </c>
      <c r="U8252" s="105">
        <v>0</v>
      </c>
      <c r="V8252" s="106">
        <v>0</v>
      </c>
      <c r="W8252" s="107">
        <v>0</v>
      </c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1713</v>
      </c>
      <c r="B8253" s="111" t="s">
        <v>266</v>
      </c>
      <c r="C8253" s="112" t="s">
        <v>267</v>
      </c>
      <c r="D8253" s="21">
        <f t="shared" si="256"/>
        <v>0</v>
      </c>
      <c r="E8253" s="24">
        <f t="shared" si="257"/>
        <v>188874.33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1713</v>
      </c>
      <c r="B8254" s="111" t="s">
        <v>268</v>
      </c>
      <c r="C8254" s="112" t="s">
        <v>269</v>
      </c>
      <c r="D8254" s="21">
        <f t="shared" si="256"/>
        <v>188874.33</v>
      </c>
      <c r="E8254" s="24">
        <f t="shared" si="257"/>
        <v>12740.01</v>
      </c>
      <c r="F8254" s="104">
        <v>0</v>
      </c>
      <c r="G8254" s="104">
        <v>0</v>
      </c>
      <c r="H8254" s="105">
        <v>0</v>
      </c>
      <c r="I8254" s="105">
        <v>0</v>
      </c>
      <c r="J8254" s="106">
        <v>0</v>
      </c>
      <c r="K8254" s="107">
        <v>188874.33</v>
      </c>
      <c r="L8254" s="105">
        <v>188874.33</v>
      </c>
      <c r="M8254" s="105">
        <v>0</v>
      </c>
      <c r="N8254" s="106">
        <v>0</v>
      </c>
      <c r="O8254" s="107">
        <v>0</v>
      </c>
      <c r="P8254" s="105">
        <v>0</v>
      </c>
      <c r="Q8254" s="105">
        <v>0</v>
      </c>
      <c r="R8254" s="106">
        <v>0</v>
      </c>
      <c r="S8254" s="107">
        <v>4246.67</v>
      </c>
      <c r="T8254" s="105">
        <v>0</v>
      </c>
      <c r="U8254" s="105">
        <v>4246.67</v>
      </c>
      <c r="V8254" s="106">
        <v>0</v>
      </c>
      <c r="W8254" s="107">
        <v>4246.67</v>
      </c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1713</v>
      </c>
      <c r="B8255" s="111" t="s">
        <v>270</v>
      </c>
      <c r="C8255" s="112" t="s">
        <v>271</v>
      </c>
      <c r="D8255" s="21">
        <f t="shared" si="256"/>
        <v>0</v>
      </c>
      <c r="E8255" s="24">
        <f t="shared" si="257"/>
        <v>0</v>
      </c>
      <c r="F8255" s="104">
        <v>0</v>
      </c>
      <c r="G8255" s="104">
        <v>0</v>
      </c>
      <c r="H8255" s="113">
        <v>0</v>
      </c>
      <c r="I8255" s="113">
        <v>0</v>
      </c>
      <c r="J8255" s="106">
        <v>0</v>
      </c>
      <c r="K8255" s="107">
        <v>0</v>
      </c>
      <c r="L8255" s="113">
        <v>0</v>
      </c>
      <c r="M8255" s="113">
        <v>0</v>
      </c>
      <c r="N8255" s="31">
        <v>0</v>
      </c>
      <c r="O8255" s="32">
        <v>0</v>
      </c>
      <c r="P8255" s="105">
        <v>0</v>
      </c>
      <c r="Q8255" s="105">
        <v>0</v>
      </c>
      <c r="R8255" s="31">
        <v>0</v>
      </c>
      <c r="S8255" s="32">
        <v>0</v>
      </c>
      <c r="T8255" s="113">
        <v>0</v>
      </c>
      <c r="U8255" s="113">
        <v>0</v>
      </c>
      <c r="V8255" s="31">
        <v>0</v>
      </c>
      <c r="W8255" s="32">
        <v>0</v>
      </c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1713</v>
      </c>
      <c r="B8256" s="111" t="s">
        <v>272</v>
      </c>
      <c r="C8256" s="112" t="s">
        <v>273</v>
      </c>
      <c r="D8256" s="21">
        <f t="shared" si="256"/>
        <v>0</v>
      </c>
      <c r="E8256" s="24">
        <f t="shared" si="25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1713</v>
      </c>
      <c r="B8257" s="111" t="s">
        <v>274</v>
      </c>
      <c r="C8257" s="112" t="s">
        <v>275</v>
      </c>
      <c r="D8257" s="21">
        <f t="shared" si="256"/>
        <v>0</v>
      </c>
      <c r="E8257" s="24">
        <f t="shared" si="25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>
        <v>0</v>
      </c>
      <c r="Q8257" s="113">
        <v>0</v>
      </c>
      <c r="R8257" s="31">
        <v>0</v>
      </c>
      <c r="S8257" s="32">
        <v>0</v>
      </c>
      <c r="T8257" s="113">
        <v>0</v>
      </c>
      <c r="U8257" s="113">
        <v>0</v>
      </c>
      <c r="V8257" s="31">
        <v>0</v>
      </c>
      <c r="W8257" s="32">
        <v>0</v>
      </c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1713</v>
      </c>
      <c r="B8258" s="111" t="s">
        <v>276</v>
      </c>
      <c r="C8258" s="112" t="s">
        <v>277</v>
      </c>
      <c r="D8258" s="21">
        <f t="shared" si="256"/>
        <v>0</v>
      </c>
      <c r="E8258" s="24">
        <f t="shared" si="25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1713</v>
      </c>
      <c r="B8259" s="111" t="s">
        <v>278</v>
      </c>
      <c r="C8259" s="112" t="s">
        <v>279</v>
      </c>
      <c r="D8259" s="21">
        <f t="shared" ref="D8259:D8322" si="258">F8259+H8259+J8260+L8259+N8259+P8259+R8259+T8259+V8259+X8259+Z8259+AB8259</f>
        <v>0</v>
      </c>
      <c r="E8259" s="24">
        <f t="shared" ref="E8259:E8322" si="259">G8259+I8259+K8260+M8259+O8259+Q8259+S8259+U8259+W8259+Y8259+AA8259+AC8259</f>
        <v>0</v>
      </c>
      <c r="F8259" s="104"/>
      <c r="G8259" s="104"/>
      <c r="H8259" s="105"/>
      <c r="I8259" s="105"/>
      <c r="J8259" s="31"/>
      <c r="K8259" s="32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1713</v>
      </c>
      <c r="B8260" s="111" t="s">
        <v>280</v>
      </c>
      <c r="C8260" s="112" t="s">
        <v>1566</v>
      </c>
      <c r="D8260" s="21">
        <f t="shared" si="258"/>
        <v>0</v>
      </c>
      <c r="E8260" s="24">
        <f t="shared" si="259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1713</v>
      </c>
      <c r="B8261" s="111" t="s">
        <v>281</v>
      </c>
      <c r="C8261" s="112" t="s">
        <v>282</v>
      </c>
      <c r="D8261" s="21">
        <f t="shared" si="258"/>
        <v>0</v>
      </c>
      <c r="E8261" s="24">
        <f t="shared" si="259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>
        <v>0</v>
      </c>
      <c r="Q8261" s="105">
        <v>0</v>
      </c>
      <c r="R8261" s="106">
        <v>0</v>
      </c>
      <c r="S8261" s="107">
        <v>0</v>
      </c>
      <c r="T8261" s="105">
        <v>0</v>
      </c>
      <c r="U8261" s="105">
        <v>0</v>
      </c>
      <c r="V8261" s="106">
        <v>0</v>
      </c>
      <c r="W8261" s="107">
        <v>0</v>
      </c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1713</v>
      </c>
      <c r="B8262" s="111" t="s">
        <v>283</v>
      </c>
      <c r="C8262" s="112" t="s">
        <v>284</v>
      </c>
      <c r="D8262" s="21">
        <f t="shared" si="258"/>
        <v>0</v>
      </c>
      <c r="E8262" s="24">
        <f t="shared" si="259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1713</v>
      </c>
      <c r="B8263" s="111" t="s">
        <v>285</v>
      </c>
      <c r="C8263" s="112" t="s">
        <v>286</v>
      </c>
      <c r="D8263" s="21">
        <f t="shared" si="258"/>
        <v>0</v>
      </c>
      <c r="E8263" s="24">
        <f t="shared" si="259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>
        <v>0</v>
      </c>
      <c r="Q8263" s="105">
        <v>0</v>
      </c>
      <c r="R8263" s="106">
        <v>0</v>
      </c>
      <c r="S8263" s="107">
        <v>0</v>
      </c>
      <c r="T8263" s="105">
        <v>0</v>
      </c>
      <c r="U8263" s="105">
        <v>0</v>
      </c>
      <c r="V8263" s="106">
        <v>0</v>
      </c>
      <c r="W8263" s="107">
        <v>0</v>
      </c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1713</v>
      </c>
      <c r="B8264" s="111" t="s">
        <v>287</v>
      </c>
      <c r="C8264" s="112" t="s">
        <v>288</v>
      </c>
      <c r="D8264" s="21">
        <f t="shared" si="258"/>
        <v>0</v>
      </c>
      <c r="E8264" s="24">
        <f t="shared" si="259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1713</v>
      </c>
      <c r="B8265" s="111" t="s">
        <v>289</v>
      </c>
      <c r="C8265" s="112" t="s">
        <v>290</v>
      </c>
      <c r="D8265" s="21">
        <f t="shared" si="258"/>
        <v>0</v>
      </c>
      <c r="E8265" s="24">
        <f t="shared" si="259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1713</v>
      </c>
      <c r="B8266" s="111" t="s">
        <v>291</v>
      </c>
      <c r="C8266" s="112" t="s">
        <v>1567</v>
      </c>
      <c r="D8266" s="21">
        <f t="shared" si="258"/>
        <v>0</v>
      </c>
      <c r="E8266" s="24">
        <f t="shared" si="259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1713</v>
      </c>
      <c r="B8267" s="111" t="s">
        <v>292</v>
      </c>
      <c r="C8267" s="112" t="s">
        <v>293</v>
      </c>
      <c r="D8267" s="21">
        <f t="shared" si="258"/>
        <v>0</v>
      </c>
      <c r="E8267" s="24">
        <f t="shared" si="259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1713</v>
      </c>
      <c r="B8268" s="111" t="s">
        <v>294</v>
      </c>
      <c r="C8268" s="112" t="s">
        <v>295</v>
      </c>
      <c r="D8268" s="21">
        <f t="shared" si="258"/>
        <v>0</v>
      </c>
      <c r="E8268" s="24">
        <f t="shared" si="259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1713</v>
      </c>
      <c r="B8269" s="111" t="s">
        <v>296</v>
      </c>
      <c r="C8269" s="112" t="s">
        <v>1568</v>
      </c>
      <c r="D8269" s="21">
        <f t="shared" si="258"/>
        <v>0</v>
      </c>
      <c r="E8269" s="24">
        <f t="shared" si="259"/>
        <v>0</v>
      </c>
      <c r="F8269" s="104"/>
      <c r="G8269" s="104"/>
      <c r="H8269" s="113"/>
      <c r="I8269" s="113"/>
      <c r="J8269" s="106"/>
      <c r="K8269" s="107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1713</v>
      </c>
      <c r="B8270" s="111" t="s">
        <v>297</v>
      </c>
      <c r="C8270" s="112" t="s">
        <v>298</v>
      </c>
      <c r="D8270" s="21">
        <f t="shared" si="258"/>
        <v>0</v>
      </c>
      <c r="E8270" s="24">
        <f t="shared" si="259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1713</v>
      </c>
      <c r="B8271" s="111" t="s">
        <v>299</v>
      </c>
      <c r="C8271" s="112" t="s">
        <v>300</v>
      </c>
      <c r="D8271" s="21">
        <f t="shared" si="258"/>
        <v>0</v>
      </c>
      <c r="E8271" s="24">
        <f t="shared" si="259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1713</v>
      </c>
      <c r="B8272" s="111" t="s">
        <v>301</v>
      </c>
      <c r="C8272" s="112" t="s">
        <v>1569</v>
      </c>
      <c r="D8272" s="21">
        <f t="shared" si="258"/>
        <v>0</v>
      </c>
      <c r="E8272" s="24">
        <f t="shared" si="259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1713</v>
      </c>
      <c r="B8273" s="111" t="s">
        <v>302</v>
      </c>
      <c r="C8273" s="112" t="s">
        <v>303</v>
      </c>
      <c r="D8273" s="21">
        <f t="shared" si="258"/>
        <v>0</v>
      </c>
      <c r="E8273" s="24">
        <f t="shared" si="259"/>
        <v>0</v>
      </c>
      <c r="F8273" s="104">
        <v>0</v>
      </c>
      <c r="G8273" s="104">
        <v>0</v>
      </c>
      <c r="H8273" s="105">
        <v>0</v>
      </c>
      <c r="I8273" s="105">
        <v>0</v>
      </c>
      <c r="J8273" s="31">
        <v>0</v>
      </c>
      <c r="K8273" s="32">
        <v>0</v>
      </c>
      <c r="L8273" s="105">
        <v>0</v>
      </c>
      <c r="M8273" s="105">
        <v>0</v>
      </c>
      <c r="N8273" s="106">
        <v>0</v>
      </c>
      <c r="O8273" s="107">
        <v>0</v>
      </c>
      <c r="P8273" s="113">
        <v>0</v>
      </c>
      <c r="Q8273" s="113">
        <v>0</v>
      </c>
      <c r="R8273" s="106">
        <v>0</v>
      </c>
      <c r="S8273" s="107">
        <v>0</v>
      </c>
      <c r="T8273" s="105">
        <v>0</v>
      </c>
      <c r="U8273" s="105">
        <v>0</v>
      </c>
      <c r="V8273" s="106">
        <v>0</v>
      </c>
      <c r="W8273" s="107">
        <v>0</v>
      </c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1713</v>
      </c>
      <c r="B8274" s="111" t="s">
        <v>304</v>
      </c>
      <c r="C8274" s="112" t="s">
        <v>305</v>
      </c>
      <c r="D8274" s="21">
        <f t="shared" si="258"/>
        <v>0</v>
      </c>
      <c r="E8274" s="24">
        <f t="shared" si="259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1713</v>
      </c>
      <c r="B8275" s="111" t="s">
        <v>306</v>
      </c>
      <c r="C8275" s="112" t="s">
        <v>307</v>
      </c>
      <c r="D8275" s="21">
        <f t="shared" si="258"/>
        <v>215600</v>
      </c>
      <c r="E8275" s="24">
        <f t="shared" si="259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>
        <v>0</v>
      </c>
      <c r="K8275" s="107">
        <v>0</v>
      </c>
      <c r="L8275" s="105">
        <v>0</v>
      </c>
      <c r="M8275" s="105">
        <v>0</v>
      </c>
      <c r="N8275" s="106">
        <v>0</v>
      </c>
      <c r="O8275" s="107">
        <v>0</v>
      </c>
      <c r="P8275" s="105">
        <v>0</v>
      </c>
      <c r="Q8275" s="105">
        <v>0</v>
      </c>
      <c r="R8275" s="106">
        <v>0</v>
      </c>
      <c r="S8275" s="107">
        <v>0</v>
      </c>
      <c r="T8275" s="105">
        <v>0</v>
      </c>
      <c r="U8275" s="105">
        <v>0</v>
      </c>
      <c r="V8275" s="106">
        <v>0</v>
      </c>
      <c r="W8275" s="107">
        <v>0</v>
      </c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1713</v>
      </c>
      <c r="B8276" s="111" t="s">
        <v>308</v>
      </c>
      <c r="C8276" s="112" t="s">
        <v>309</v>
      </c>
      <c r="D8276" s="21">
        <f t="shared" si="258"/>
        <v>946280</v>
      </c>
      <c r="E8276" s="24">
        <f t="shared" si="259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106">
        <v>215600</v>
      </c>
      <c r="K8276" s="107">
        <v>0</v>
      </c>
      <c r="L8276" s="113">
        <v>131400</v>
      </c>
      <c r="M8276" s="113">
        <v>0</v>
      </c>
      <c r="N8276" s="31">
        <v>584880</v>
      </c>
      <c r="O8276" s="32">
        <v>0</v>
      </c>
      <c r="P8276" s="105">
        <v>0</v>
      </c>
      <c r="Q8276" s="105">
        <v>0</v>
      </c>
      <c r="R8276" s="31">
        <v>0</v>
      </c>
      <c r="S8276" s="32">
        <v>0</v>
      </c>
      <c r="T8276" s="113">
        <v>0</v>
      </c>
      <c r="U8276" s="113">
        <v>0</v>
      </c>
      <c r="V8276" s="31">
        <v>0</v>
      </c>
      <c r="W8276" s="32">
        <v>0</v>
      </c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1713</v>
      </c>
      <c r="B8277" s="111" t="s">
        <v>310</v>
      </c>
      <c r="C8277" s="112" t="s">
        <v>311</v>
      </c>
      <c r="D8277" s="21">
        <f t="shared" si="258"/>
        <v>62760</v>
      </c>
      <c r="E8277" s="24">
        <f t="shared" si="259"/>
        <v>0</v>
      </c>
      <c r="F8277" s="104">
        <v>0</v>
      </c>
      <c r="G8277" s="104">
        <v>0</v>
      </c>
      <c r="H8277" s="105">
        <v>0</v>
      </c>
      <c r="I8277" s="105">
        <v>0</v>
      </c>
      <c r="J8277" s="31">
        <v>0</v>
      </c>
      <c r="K8277" s="32">
        <v>0</v>
      </c>
      <c r="L8277" s="105">
        <v>0</v>
      </c>
      <c r="M8277" s="105">
        <v>0</v>
      </c>
      <c r="N8277" s="106">
        <v>0</v>
      </c>
      <c r="O8277" s="107">
        <v>0</v>
      </c>
      <c r="P8277" s="113">
        <v>0</v>
      </c>
      <c r="Q8277" s="113">
        <v>0</v>
      </c>
      <c r="R8277" s="106">
        <v>0</v>
      </c>
      <c r="S8277" s="107">
        <v>0</v>
      </c>
      <c r="T8277" s="105">
        <v>0</v>
      </c>
      <c r="U8277" s="105">
        <v>0</v>
      </c>
      <c r="V8277" s="106">
        <v>0</v>
      </c>
      <c r="W8277" s="107">
        <v>0</v>
      </c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1713</v>
      </c>
      <c r="B8278" s="111" t="s">
        <v>312</v>
      </c>
      <c r="C8278" s="112" t="s">
        <v>313</v>
      </c>
      <c r="D8278" s="21">
        <f t="shared" si="258"/>
        <v>199800</v>
      </c>
      <c r="E8278" s="24">
        <f t="shared" si="259"/>
        <v>0</v>
      </c>
      <c r="F8278" s="104">
        <v>0</v>
      </c>
      <c r="G8278" s="104">
        <v>0</v>
      </c>
      <c r="H8278" s="113">
        <v>0</v>
      </c>
      <c r="I8278" s="113">
        <v>0</v>
      </c>
      <c r="J8278" s="106">
        <v>62760</v>
      </c>
      <c r="K8278" s="107">
        <v>0</v>
      </c>
      <c r="L8278" s="113">
        <v>0</v>
      </c>
      <c r="M8278" s="113">
        <v>0</v>
      </c>
      <c r="N8278" s="31">
        <v>0</v>
      </c>
      <c r="O8278" s="32">
        <v>0</v>
      </c>
      <c r="P8278" s="105">
        <v>30800</v>
      </c>
      <c r="Q8278" s="105">
        <v>0</v>
      </c>
      <c r="R8278" s="31">
        <v>0</v>
      </c>
      <c r="S8278" s="32">
        <v>0</v>
      </c>
      <c r="T8278" s="113">
        <v>29000</v>
      </c>
      <c r="U8278" s="113">
        <v>0</v>
      </c>
      <c r="V8278" s="31">
        <v>140000</v>
      </c>
      <c r="W8278" s="32">
        <v>0</v>
      </c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1713</v>
      </c>
      <c r="B8279" s="111" t="s">
        <v>314</v>
      </c>
      <c r="C8279" s="112" t="s">
        <v>315</v>
      </c>
      <c r="D8279" s="21">
        <f t="shared" si="258"/>
        <v>74500</v>
      </c>
      <c r="E8279" s="24">
        <f t="shared" si="259"/>
        <v>0</v>
      </c>
      <c r="F8279" s="104">
        <v>0</v>
      </c>
      <c r="G8279" s="104">
        <v>0</v>
      </c>
      <c r="H8279" s="105">
        <v>0</v>
      </c>
      <c r="I8279" s="105">
        <v>0</v>
      </c>
      <c r="J8279" s="31">
        <v>0</v>
      </c>
      <c r="K8279" s="32">
        <v>0</v>
      </c>
      <c r="L8279" s="105">
        <v>0</v>
      </c>
      <c r="M8279" s="105">
        <v>0</v>
      </c>
      <c r="N8279" s="106">
        <v>0</v>
      </c>
      <c r="O8279" s="107">
        <v>0</v>
      </c>
      <c r="P8279" s="113">
        <v>0</v>
      </c>
      <c r="Q8279" s="113">
        <v>0</v>
      </c>
      <c r="R8279" s="106">
        <v>0</v>
      </c>
      <c r="S8279" s="107">
        <v>0</v>
      </c>
      <c r="T8279" s="105">
        <v>74500</v>
      </c>
      <c r="U8279" s="105">
        <v>0</v>
      </c>
      <c r="V8279" s="106">
        <v>0</v>
      </c>
      <c r="W8279" s="107">
        <v>0</v>
      </c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1713</v>
      </c>
      <c r="B8280" s="111" t="s">
        <v>316</v>
      </c>
      <c r="C8280" s="112" t="s">
        <v>317</v>
      </c>
      <c r="D8280" s="21">
        <f t="shared" si="258"/>
        <v>82000</v>
      </c>
      <c r="E8280" s="24">
        <f t="shared" si="259"/>
        <v>3452.08</v>
      </c>
      <c r="F8280" s="104">
        <v>0</v>
      </c>
      <c r="G8280" s="104">
        <v>0</v>
      </c>
      <c r="H8280" s="113">
        <v>0</v>
      </c>
      <c r="I8280" s="113">
        <v>0</v>
      </c>
      <c r="J8280" s="106">
        <v>0</v>
      </c>
      <c r="K8280" s="107">
        <v>0</v>
      </c>
      <c r="L8280" s="113">
        <v>0</v>
      </c>
      <c r="M8280" s="113">
        <v>0</v>
      </c>
      <c r="N8280" s="31">
        <v>0</v>
      </c>
      <c r="O8280" s="32">
        <v>0</v>
      </c>
      <c r="P8280" s="105">
        <v>0</v>
      </c>
      <c r="Q8280" s="105">
        <v>0</v>
      </c>
      <c r="R8280" s="31">
        <v>0</v>
      </c>
      <c r="S8280" s="32">
        <v>0</v>
      </c>
      <c r="T8280" s="113">
        <v>0</v>
      </c>
      <c r="U8280" s="113">
        <v>0</v>
      </c>
      <c r="V8280" s="31">
        <v>0</v>
      </c>
      <c r="W8280" s="32">
        <v>0</v>
      </c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1713</v>
      </c>
      <c r="B8281" s="111" t="s">
        <v>318</v>
      </c>
      <c r="C8281" s="112" t="s">
        <v>319</v>
      </c>
      <c r="D8281" s="21">
        <f t="shared" si="258"/>
        <v>526910.07999999996</v>
      </c>
      <c r="E8281" s="24">
        <f t="shared" si="259"/>
        <v>0</v>
      </c>
      <c r="F8281" s="104"/>
      <c r="G8281" s="104"/>
      <c r="H8281" s="105"/>
      <c r="I8281" s="105"/>
      <c r="J8281" s="31">
        <v>82000</v>
      </c>
      <c r="K8281" s="32">
        <v>3452.08</v>
      </c>
      <c r="L8281" s="105">
        <v>3452.08</v>
      </c>
      <c r="M8281" s="105">
        <v>0</v>
      </c>
      <c r="N8281" s="106">
        <v>0</v>
      </c>
      <c r="O8281" s="107">
        <v>0</v>
      </c>
      <c r="P8281" s="113">
        <v>0</v>
      </c>
      <c r="Q8281" s="113">
        <v>0</v>
      </c>
      <c r="R8281" s="106">
        <v>0</v>
      </c>
      <c r="S8281" s="107">
        <v>0</v>
      </c>
      <c r="T8281" s="105">
        <v>0</v>
      </c>
      <c r="U8281" s="105">
        <v>0</v>
      </c>
      <c r="V8281" s="106">
        <v>0</v>
      </c>
      <c r="W8281" s="107">
        <v>0</v>
      </c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1713</v>
      </c>
      <c r="B8282" s="111" t="s">
        <v>320</v>
      </c>
      <c r="C8282" s="112" t="s">
        <v>321</v>
      </c>
      <c r="D8282" s="21">
        <f t="shared" si="258"/>
        <v>1741200</v>
      </c>
      <c r="E8282" s="24">
        <f t="shared" si="259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>
        <v>523458</v>
      </c>
      <c r="K8282" s="107">
        <v>0</v>
      </c>
      <c r="L8282" s="105">
        <v>0</v>
      </c>
      <c r="M8282" s="105">
        <v>0</v>
      </c>
      <c r="N8282" s="106">
        <v>0</v>
      </c>
      <c r="O8282" s="107">
        <v>0</v>
      </c>
      <c r="P8282" s="105">
        <v>551400</v>
      </c>
      <c r="Q8282" s="105">
        <v>0</v>
      </c>
      <c r="R8282" s="106">
        <v>0</v>
      </c>
      <c r="S8282" s="107">
        <v>0</v>
      </c>
      <c r="T8282" s="105">
        <v>634000</v>
      </c>
      <c r="U8282" s="105">
        <v>0</v>
      </c>
      <c r="V8282" s="106">
        <v>240000</v>
      </c>
      <c r="W8282" s="107">
        <v>0</v>
      </c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1713</v>
      </c>
      <c r="B8283" s="111" t="s">
        <v>322</v>
      </c>
      <c r="C8283" s="112" t="s">
        <v>323</v>
      </c>
      <c r="D8283" s="21">
        <f t="shared" si="258"/>
        <v>147500</v>
      </c>
      <c r="E8283" s="24">
        <f t="shared" si="259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>
        <v>130800</v>
      </c>
      <c r="K8283" s="107">
        <v>0</v>
      </c>
      <c r="L8283" s="105">
        <v>89100</v>
      </c>
      <c r="M8283" s="105">
        <v>0</v>
      </c>
      <c r="N8283" s="106">
        <v>16500</v>
      </c>
      <c r="O8283" s="107">
        <v>0</v>
      </c>
      <c r="P8283" s="105">
        <v>0</v>
      </c>
      <c r="Q8283" s="105">
        <v>0</v>
      </c>
      <c r="R8283" s="106">
        <v>0</v>
      </c>
      <c r="S8283" s="107">
        <v>0</v>
      </c>
      <c r="T8283" s="105">
        <v>0</v>
      </c>
      <c r="U8283" s="105">
        <v>0</v>
      </c>
      <c r="V8283" s="106">
        <v>0</v>
      </c>
      <c r="W8283" s="107">
        <v>0</v>
      </c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1713</v>
      </c>
      <c r="B8284" s="111" t="s">
        <v>324</v>
      </c>
      <c r="C8284" s="112" t="s">
        <v>325</v>
      </c>
      <c r="D8284" s="21">
        <f t="shared" si="258"/>
        <v>576490</v>
      </c>
      <c r="E8284" s="24">
        <f t="shared" si="259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>
        <v>6000</v>
      </c>
      <c r="K8284" s="107">
        <v>0</v>
      </c>
      <c r="L8284" s="105">
        <v>11990</v>
      </c>
      <c r="M8284" s="105">
        <v>0</v>
      </c>
      <c r="N8284" s="106">
        <v>268000</v>
      </c>
      <c r="O8284" s="107">
        <v>0</v>
      </c>
      <c r="P8284" s="105">
        <v>0</v>
      </c>
      <c r="Q8284" s="105">
        <v>0</v>
      </c>
      <c r="R8284" s="106">
        <v>0</v>
      </c>
      <c r="S8284" s="107">
        <v>0</v>
      </c>
      <c r="T8284" s="105">
        <v>0</v>
      </c>
      <c r="U8284" s="105">
        <v>0</v>
      </c>
      <c r="V8284" s="106">
        <v>296500</v>
      </c>
      <c r="W8284" s="107">
        <v>0</v>
      </c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1713</v>
      </c>
      <c r="B8285" s="111" t="s">
        <v>326</v>
      </c>
      <c r="C8285" s="112" t="s">
        <v>327</v>
      </c>
      <c r="D8285" s="21">
        <f t="shared" si="258"/>
        <v>0</v>
      </c>
      <c r="E8285" s="24">
        <f t="shared" si="259"/>
        <v>27269.439999999999</v>
      </c>
      <c r="F8285" s="104">
        <v>0</v>
      </c>
      <c r="G8285" s="104">
        <v>0</v>
      </c>
      <c r="H8285" s="113">
        <v>0</v>
      </c>
      <c r="I8285" s="113">
        <v>0</v>
      </c>
      <c r="J8285" s="106">
        <v>0</v>
      </c>
      <c r="K8285" s="107">
        <v>0</v>
      </c>
      <c r="L8285" s="113">
        <v>0</v>
      </c>
      <c r="M8285" s="113">
        <v>0</v>
      </c>
      <c r="N8285" s="31">
        <v>0</v>
      </c>
      <c r="O8285" s="32">
        <v>0</v>
      </c>
      <c r="P8285" s="105">
        <v>0</v>
      </c>
      <c r="Q8285" s="105">
        <v>0</v>
      </c>
      <c r="R8285" s="31">
        <v>0</v>
      </c>
      <c r="S8285" s="32">
        <v>0</v>
      </c>
      <c r="T8285" s="113">
        <v>0</v>
      </c>
      <c r="U8285" s="113">
        <v>0</v>
      </c>
      <c r="V8285" s="31">
        <v>0</v>
      </c>
      <c r="W8285" s="32">
        <v>0</v>
      </c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1713</v>
      </c>
      <c r="B8286" s="111" t="s">
        <v>328</v>
      </c>
      <c r="C8286" s="112" t="s">
        <v>329</v>
      </c>
      <c r="D8286" s="21">
        <f t="shared" si="258"/>
        <v>0</v>
      </c>
      <c r="E8286" s="24">
        <f t="shared" si="259"/>
        <v>364377.77</v>
      </c>
      <c r="F8286" s="104">
        <v>0</v>
      </c>
      <c r="G8286" s="104">
        <v>20463.89</v>
      </c>
      <c r="H8286" s="105">
        <v>0</v>
      </c>
      <c r="I8286" s="105">
        <v>24297.22</v>
      </c>
      <c r="J8286" s="31">
        <v>0</v>
      </c>
      <c r="K8286" s="32">
        <v>27269.439999999999</v>
      </c>
      <c r="L8286" s="105">
        <v>0</v>
      </c>
      <c r="M8286" s="105">
        <v>29255.56</v>
      </c>
      <c r="N8286" s="106">
        <v>0</v>
      </c>
      <c r="O8286" s="107">
        <v>44422.22</v>
      </c>
      <c r="P8286" s="113">
        <v>0</v>
      </c>
      <c r="Q8286" s="113">
        <v>44422.22</v>
      </c>
      <c r="R8286" s="106">
        <v>0</v>
      </c>
      <c r="S8286" s="107">
        <v>44422.22</v>
      </c>
      <c r="T8286" s="105">
        <v>0</v>
      </c>
      <c r="U8286" s="105">
        <v>44422.22</v>
      </c>
      <c r="V8286" s="106">
        <v>0</v>
      </c>
      <c r="W8286" s="107">
        <v>44422.22</v>
      </c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1713</v>
      </c>
      <c r="B8287" s="111" t="s">
        <v>330</v>
      </c>
      <c r="C8287" s="112" t="s">
        <v>331</v>
      </c>
      <c r="D8287" s="21">
        <f t="shared" si="258"/>
        <v>0</v>
      </c>
      <c r="E8287" s="24">
        <f t="shared" si="259"/>
        <v>451142.32999999996</v>
      </c>
      <c r="F8287" s="104">
        <v>0</v>
      </c>
      <c r="G8287" s="104">
        <v>68250</v>
      </c>
      <c r="H8287" s="105">
        <v>0</v>
      </c>
      <c r="I8287" s="105">
        <v>68250</v>
      </c>
      <c r="J8287" s="106">
        <v>0</v>
      </c>
      <c r="K8287" s="107">
        <v>68250</v>
      </c>
      <c r="L8287" s="105">
        <v>0</v>
      </c>
      <c r="M8287" s="105">
        <v>68250</v>
      </c>
      <c r="N8287" s="106">
        <v>0</v>
      </c>
      <c r="O8287" s="107">
        <v>68250</v>
      </c>
      <c r="P8287" s="105">
        <v>0</v>
      </c>
      <c r="Q8287" s="105">
        <v>68249</v>
      </c>
      <c r="R8287" s="106">
        <v>0</v>
      </c>
      <c r="S8287" s="107">
        <v>35000</v>
      </c>
      <c r="T8287" s="105">
        <v>0</v>
      </c>
      <c r="U8287" s="105">
        <v>35000</v>
      </c>
      <c r="V8287" s="106">
        <v>0</v>
      </c>
      <c r="W8287" s="107">
        <v>35000</v>
      </c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1713</v>
      </c>
      <c r="B8288" s="111" t="s">
        <v>332</v>
      </c>
      <c r="C8288" s="112" t="s">
        <v>333</v>
      </c>
      <c r="D8288" s="21">
        <f t="shared" si="258"/>
        <v>16854.169999999998</v>
      </c>
      <c r="E8288" s="24">
        <f t="shared" si="259"/>
        <v>63560.17</v>
      </c>
      <c r="F8288" s="104">
        <v>0</v>
      </c>
      <c r="G8288" s="104">
        <v>3955.67</v>
      </c>
      <c r="H8288" s="105">
        <v>0</v>
      </c>
      <c r="I8288" s="105">
        <v>3955.67</v>
      </c>
      <c r="J8288" s="106">
        <v>0</v>
      </c>
      <c r="K8288" s="107">
        <v>4893.33</v>
      </c>
      <c r="L8288" s="105">
        <v>0</v>
      </c>
      <c r="M8288" s="105">
        <v>4565</v>
      </c>
      <c r="N8288" s="106">
        <v>0</v>
      </c>
      <c r="O8288" s="107">
        <v>4564</v>
      </c>
      <c r="P8288" s="105">
        <v>0</v>
      </c>
      <c r="Q8288" s="105">
        <v>21732.5</v>
      </c>
      <c r="R8288" s="106">
        <v>16854.169999999998</v>
      </c>
      <c r="S8288" s="107">
        <v>4878.33</v>
      </c>
      <c r="T8288" s="105">
        <v>0</v>
      </c>
      <c r="U8288" s="105">
        <v>5361.67</v>
      </c>
      <c r="V8288" s="106">
        <v>0</v>
      </c>
      <c r="W8288" s="107">
        <v>7694</v>
      </c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1713</v>
      </c>
      <c r="B8289" s="111" t="s">
        <v>334</v>
      </c>
      <c r="C8289" s="112" t="s">
        <v>335</v>
      </c>
      <c r="D8289" s="21">
        <f t="shared" si="258"/>
        <v>0</v>
      </c>
      <c r="E8289" s="24">
        <f t="shared" si="259"/>
        <v>41878.730000000003</v>
      </c>
      <c r="F8289" s="104">
        <v>0</v>
      </c>
      <c r="G8289" s="104">
        <v>6853.33</v>
      </c>
      <c r="H8289" s="105">
        <v>0</v>
      </c>
      <c r="I8289" s="105">
        <v>6853.33</v>
      </c>
      <c r="J8289" s="106">
        <v>0</v>
      </c>
      <c r="K8289" s="107">
        <v>6853.33</v>
      </c>
      <c r="L8289" s="105">
        <v>0</v>
      </c>
      <c r="M8289" s="105">
        <v>3178.33</v>
      </c>
      <c r="N8289" s="106">
        <v>0</v>
      </c>
      <c r="O8289" s="107">
        <v>3178.33</v>
      </c>
      <c r="P8289" s="105">
        <v>0</v>
      </c>
      <c r="Q8289" s="105">
        <v>3178.33</v>
      </c>
      <c r="R8289" s="106">
        <v>0</v>
      </c>
      <c r="S8289" s="107">
        <v>3178.33</v>
      </c>
      <c r="T8289" s="105">
        <v>0</v>
      </c>
      <c r="U8289" s="105">
        <v>4420</v>
      </c>
      <c r="V8289" s="106">
        <v>0</v>
      </c>
      <c r="W8289" s="107">
        <v>4420</v>
      </c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1713</v>
      </c>
      <c r="B8290" s="111" t="s">
        <v>336</v>
      </c>
      <c r="C8290" s="112" t="s">
        <v>337</v>
      </c>
      <c r="D8290" s="21">
        <f t="shared" si="258"/>
        <v>0</v>
      </c>
      <c r="E8290" s="24">
        <f t="shared" si="259"/>
        <v>52950</v>
      </c>
      <c r="F8290" s="104">
        <v>0</v>
      </c>
      <c r="G8290" s="104">
        <v>6618.75</v>
      </c>
      <c r="H8290" s="105">
        <v>0</v>
      </c>
      <c r="I8290" s="105">
        <v>6618.75</v>
      </c>
      <c r="J8290" s="106">
        <v>0</v>
      </c>
      <c r="K8290" s="107">
        <v>6618.75</v>
      </c>
      <c r="L8290" s="105">
        <v>0</v>
      </c>
      <c r="M8290" s="105">
        <v>6618.75</v>
      </c>
      <c r="N8290" s="106">
        <v>0</v>
      </c>
      <c r="O8290" s="107">
        <v>6618.75</v>
      </c>
      <c r="P8290" s="105">
        <v>0</v>
      </c>
      <c r="Q8290" s="105">
        <v>6618.75</v>
      </c>
      <c r="R8290" s="106">
        <v>0</v>
      </c>
      <c r="S8290" s="107">
        <v>6618.75</v>
      </c>
      <c r="T8290" s="105">
        <v>0</v>
      </c>
      <c r="U8290" s="105">
        <v>6618.75</v>
      </c>
      <c r="V8290" s="106">
        <v>0</v>
      </c>
      <c r="W8290" s="107">
        <v>6618.75</v>
      </c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1713</v>
      </c>
      <c r="B8291" s="111" t="s">
        <v>338</v>
      </c>
      <c r="C8291" s="112" t="s">
        <v>339</v>
      </c>
      <c r="D8291" s="21">
        <f t="shared" si="258"/>
        <v>0</v>
      </c>
      <c r="E8291" s="24">
        <f t="shared" si="259"/>
        <v>254003.60999999993</v>
      </c>
      <c r="F8291" s="104"/>
      <c r="G8291" s="104"/>
      <c r="H8291" s="113"/>
      <c r="I8291" s="113"/>
      <c r="J8291" s="106"/>
      <c r="K8291" s="107"/>
      <c r="L8291" s="113">
        <v>0</v>
      </c>
      <c r="M8291" s="113">
        <v>16166.66</v>
      </c>
      <c r="N8291" s="31">
        <v>0</v>
      </c>
      <c r="O8291" s="32">
        <v>8083.33</v>
      </c>
      <c r="P8291" s="105">
        <v>0</v>
      </c>
      <c r="Q8291" s="105">
        <v>8083.33</v>
      </c>
      <c r="R8291" s="31">
        <v>0</v>
      </c>
      <c r="S8291" s="32">
        <v>8083.33</v>
      </c>
      <c r="T8291" s="113">
        <v>0</v>
      </c>
      <c r="U8291" s="113">
        <v>8083.33</v>
      </c>
      <c r="V8291" s="31">
        <v>0</v>
      </c>
      <c r="W8291" s="32">
        <v>8083.33</v>
      </c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1713</v>
      </c>
      <c r="B8292" s="111" t="s">
        <v>340</v>
      </c>
      <c r="C8292" s="112" t="s">
        <v>341</v>
      </c>
      <c r="D8292" s="21">
        <f t="shared" si="258"/>
        <v>0</v>
      </c>
      <c r="E8292" s="24">
        <f t="shared" si="259"/>
        <v>1607061.9000000004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>
        <v>0</v>
      </c>
      <c r="K8292" s="32">
        <v>197420.3</v>
      </c>
      <c r="L8292" s="113">
        <v>0</v>
      </c>
      <c r="M8292" s="113">
        <v>193203.63</v>
      </c>
      <c r="N8292" s="31">
        <v>0</v>
      </c>
      <c r="O8292" s="32">
        <v>192570.3</v>
      </c>
      <c r="P8292" s="113">
        <v>0</v>
      </c>
      <c r="Q8292" s="113">
        <v>201757.3</v>
      </c>
      <c r="R8292" s="31">
        <v>0</v>
      </c>
      <c r="S8292" s="32">
        <v>203742.63</v>
      </c>
      <c r="T8292" s="113">
        <v>0</v>
      </c>
      <c r="U8292" s="113">
        <v>208681.3</v>
      </c>
      <c r="V8292" s="31">
        <v>0</v>
      </c>
      <c r="W8292" s="32">
        <v>205858.63</v>
      </c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1713</v>
      </c>
      <c r="B8293" s="111" t="s">
        <v>342</v>
      </c>
      <c r="C8293" s="112" t="s">
        <v>343</v>
      </c>
      <c r="D8293" s="21">
        <f t="shared" si="258"/>
        <v>0</v>
      </c>
      <c r="E8293" s="24">
        <f t="shared" si="259"/>
        <v>225275.38</v>
      </c>
      <c r="F8293" s="104">
        <v>0</v>
      </c>
      <c r="G8293" s="104">
        <v>19652.23</v>
      </c>
      <c r="H8293" s="105">
        <v>0</v>
      </c>
      <c r="I8293" s="105">
        <v>20649.45</v>
      </c>
      <c r="J8293" s="31">
        <v>0</v>
      </c>
      <c r="K8293" s="32">
        <v>23499.45</v>
      </c>
      <c r="L8293" s="105">
        <v>0</v>
      </c>
      <c r="M8293" s="105">
        <v>27557.79</v>
      </c>
      <c r="N8293" s="106">
        <v>0</v>
      </c>
      <c r="O8293" s="107">
        <v>26681.79</v>
      </c>
      <c r="P8293" s="113">
        <v>0</v>
      </c>
      <c r="Q8293" s="113">
        <v>26431.78</v>
      </c>
      <c r="R8293" s="106">
        <v>0</v>
      </c>
      <c r="S8293" s="107">
        <v>25946.67</v>
      </c>
      <c r="T8293" s="105">
        <v>0</v>
      </c>
      <c r="U8293" s="105">
        <v>25946.67</v>
      </c>
      <c r="V8293" s="106">
        <v>0</v>
      </c>
      <c r="W8293" s="107">
        <v>25945.67</v>
      </c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1713</v>
      </c>
      <c r="B8294" s="111" t="s">
        <v>344</v>
      </c>
      <c r="C8294" s="112" t="s">
        <v>345</v>
      </c>
      <c r="D8294" s="21">
        <f t="shared" si="258"/>
        <v>0</v>
      </c>
      <c r="E8294" s="24">
        <f t="shared" si="259"/>
        <v>264004.99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>
        <v>0</v>
      </c>
      <c r="K8294" s="107">
        <v>26463.33</v>
      </c>
      <c r="L8294" s="105">
        <v>0</v>
      </c>
      <c r="M8294" s="105">
        <v>27124.17</v>
      </c>
      <c r="N8294" s="106">
        <v>0</v>
      </c>
      <c r="O8294" s="107">
        <v>27124.17</v>
      </c>
      <c r="P8294" s="105">
        <v>0</v>
      </c>
      <c r="Q8294" s="105">
        <v>42013.05</v>
      </c>
      <c r="R8294" s="106">
        <v>0</v>
      </c>
      <c r="S8294" s="107">
        <v>34568.61</v>
      </c>
      <c r="T8294" s="105">
        <v>0</v>
      </c>
      <c r="U8294" s="105">
        <v>34568.61</v>
      </c>
      <c r="V8294" s="106">
        <v>0</v>
      </c>
      <c r="W8294" s="107">
        <v>42804.72</v>
      </c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1713</v>
      </c>
      <c r="B8295" s="111" t="s">
        <v>346</v>
      </c>
      <c r="C8295" s="112" t="s">
        <v>347</v>
      </c>
      <c r="D8295" s="21">
        <f t="shared" si="258"/>
        <v>0</v>
      </c>
      <c r="E8295" s="24">
        <f t="shared" si="259"/>
        <v>23000</v>
      </c>
      <c r="F8295" s="104">
        <v>0</v>
      </c>
      <c r="G8295" s="104">
        <v>2875</v>
      </c>
      <c r="H8295" s="105">
        <v>0</v>
      </c>
      <c r="I8295" s="105">
        <v>2875</v>
      </c>
      <c r="J8295" s="106">
        <v>0</v>
      </c>
      <c r="K8295" s="107">
        <v>2875</v>
      </c>
      <c r="L8295" s="105">
        <v>0</v>
      </c>
      <c r="M8295" s="105">
        <v>2875</v>
      </c>
      <c r="N8295" s="106">
        <v>0</v>
      </c>
      <c r="O8295" s="107">
        <v>2875</v>
      </c>
      <c r="P8295" s="105">
        <v>0</v>
      </c>
      <c r="Q8295" s="105">
        <v>2875</v>
      </c>
      <c r="R8295" s="106">
        <v>0</v>
      </c>
      <c r="S8295" s="107">
        <v>2875</v>
      </c>
      <c r="T8295" s="105">
        <v>0</v>
      </c>
      <c r="U8295" s="105">
        <v>2875</v>
      </c>
      <c r="V8295" s="106">
        <v>0</v>
      </c>
      <c r="W8295" s="107">
        <v>2875</v>
      </c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1713</v>
      </c>
      <c r="B8296" s="111" t="s">
        <v>348</v>
      </c>
      <c r="C8296" s="112" t="s">
        <v>349</v>
      </c>
      <c r="D8296" s="21">
        <f t="shared" si="258"/>
        <v>0</v>
      </c>
      <c r="E8296" s="24">
        <f t="shared" si="259"/>
        <v>0</v>
      </c>
      <c r="F8296" s="104"/>
      <c r="G8296" s="104"/>
      <c r="H8296" s="113"/>
      <c r="I8296" s="113"/>
      <c r="J8296" s="106"/>
      <c r="K8296" s="107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1713</v>
      </c>
      <c r="B8297" s="111" t="s">
        <v>350</v>
      </c>
      <c r="C8297" s="112" t="s">
        <v>351</v>
      </c>
      <c r="D8297" s="21">
        <f t="shared" si="258"/>
        <v>0</v>
      </c>
      <c r="E8297" s="24">
        <f t="shared" si="25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1713</v>
      </c>
      <c r="B8298" s="111" t="s">
        <v>352</v>
      </c>
      <c r="C8298" s="112" t="s">
        <v>353</v>
      </c>
      <c r="D8298" s="21">
        <f t="shared" si="258"/>
        <v>0</v>
      </c>
      <c r="E8298" s="24">
        <f t="shared" si="25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1713</v>
      </c>
      <c r="B8299" s="111" t="s">
        <v>354</v>
      </c>
      <c r="C8299" s="112" t="s">
        <v>355</v>
      </c>
      <c r="D8299" s="21">
        <f t="shared" si="258"/>
        <v>0</v>
      </c>
      <c r="E8299" s="24">
        <f t="shared" si="25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1713</v>
      </c>
      <c r="B8300" s="111" t="s">
        <v>356</v>
      </c>
      <c r="C8300" s="112" t="s">
        <v>357</v>
      </c>
      <c r="D8300" s="21">
        <f t="shared" si="258"/>
        <v>0</v>
      </c>
      <c r="E8300" s="24">
        <f t="shared" si="25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1713</v>
      </c>
      <c r="B8301" s="111" t="s">
        <v>358</v>
      </c>
      <c r="C8301" s="112" t="s">
        <v>359</v>
      </c>
      <c r="D8301" s="21">
        <f t="shared" si="258"/>
        <v>0</v>
      </c>
      <c r="E8301" s="24">
        <f t="shared" si="25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>
        <v>0</v>
      </c>
      <c r="Q8301" s="113">
        <v>0</v>
      </c>
      <c r="R8301" s="31">
        <v>0</v>
      </c>
      <c r="S8301" s="32">
        <v>0</v>
      </c>
      <c r="T8301" s="113">
        <v>0</v>
      </c>
      <c r="U8301" s="113">
        <v>0</v>
      </c>
      <c r="V8301" s="31">
        <v>0</v>
      </c>
      <c r="W8301" s="32">
        <v>0</v>
      </c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1713</v>
      </c>
      <c r="B8302" s="111" t="s">
        <v>360</v>
      </c>
      <c r="C8302" s="112" t="s">
        <v>361</v>
      </c>
      <c r="D8302" s="21">
        <f t="shared" si="258"/>
        <v>0</v>
      </c>
      <c r="E8302" s="24">
        <f t="shared" si="25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1713</v>
      </c>
      <c r="B8303" s="111" t="s">
        <v>362</v>
      </c>
      <c r="C8303" s="112" t="s">
        <v>363</v>
      </c>
      <c r="D8303" s="21">
        <f t="shared" si="258"/>
        <v>0</v>
      </c>
      <c r="E8303" s="24">
        <f t="shared" si="259"/>
        <v>0</v>
      </c>
      <c r="F8303" s="104">
        <v>0</v>
      </c>
      <c r="G8303" s="104">
        <v>0</v>
      </c>
      <c r="H8303" s="105">
        <v>0</v>
      </c>
      <c r="I8303" s="105">
        <v>0</v>
      </c>
      <c r="J8303" s="31">
        <v>0</v>
      </c>
      <c r="K8303" s="32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>
        <v>0</v>
      </c>
      <c r="Q8303" s="113">
        <v>0</v>
      </c>
      <c r="R8303" s="106">
        <v>0</v>
      </c>
      <c r="S8303" s="107">
        <v>0</v>
      </c>
      <c r="T8303" s="105">
        <v>0</v>
      </c>
      <c r="U8303" s="105">
        <v>0</v>
      </c>
      <c r="V8303" s="106">
        <v>0</v>
      </c>
      <c r="W8303" s="107">
        <v>0</v>
      </c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1713</v>
      </c>
      <c r="B8304" s="111" t="s">
        <v>364</v>
      </c>
      <c r="C8304" s="112" t="s">
        <v>365</v>
      </c>
      <c r="D8304" s="21">
        <f t="shared" si="258"/>
        <v>0</v>
      </c>
      <c r="E8304" s="24">
        <f t="shared" si="25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1713</v>
      </c>
      <c r="B8305" s="111" t="s">
        <v>366</v>
      </c>
      <c r="C8305" s="112" t="s">
        <v>367</v>
      </c>
      <c r="D8305" s="21">
        <f t="shared" si="258"/>
        <v>0</v>
      </c>
      <c r="E8305" s="24">
        <f t="shared" si="25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1713</v>
      </c>
      <c r="B8306" s="111" t="s">
        <v>368</v>
      </c>
      <c r="C8306" s="112" t="s">
        <v>369</v>
      </c>
      <c r="D8306" s="21">
        <f t="shared" si="258"/>
        <v>0</v>
      </c>
      <c r="E8306" s="24">
        <f t="shared" si="259"/>
        <v>0</v>
      </c>
      <c r="F8306" s="104"/>
      <c r="G8306" s="104"/>
      <c r="H8306" s="113"/>
      <c r="I8306" s="113"/>
      <c r="J8306" s="106"/>
      <c r="K8306" s="107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1713</v>
      </c>
      <c r="B8307" s="111" t="s">
        <v>370</v>
      </c>
      <c r="C8307" s="112" t="s">
        <v>371</v>
      </c>
      <c r="D8307" s="21">
        <f t="shared" si="258"/>
        <v>0</v>
      </c>
      <c r="E8307" s="24">
        <f t="shared" si="259"/>
        <v>0</v>
      </c>
      <c r="F8307" s="104"/>
      <c r="G8307" s="104"/>
      <c r="H8307" s="105"/>
      <c r="I8307" s="105"/>
      <c r="J8307" s="31"/>
      <c r="K8307" s="32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1713</v>
      </c>
      <c r="B8308" s="111" t="s">
        <v>372</v>
      </c>
      <c r="C8308" s="112" t="s">
        <v>373</v>
      </c>
      <c r="D8308" s="21">
        <f t="shared" si="258"/>
        <v>0</v>
      </c>
      <c r="E8308" s="24">
        <f t="shared" si="25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1713</v>
      </c>
      <c r="B8309" s="111" t="s">
        <v>374</v>
      </c>
      <c r="C8309" s="112" t="s">
        <v>375</v>
      </c>
      <c r="D8309" s="21">
        <f t="shared" si="258"/>
        <v>0</v>
      </c>
      <c r="E8309" s="24">
        <f t="shared" si="259"/>
        <v>0</v>
      </c>
      <c r="F8309" s="104"/>
      <c r="G8309" s="104"/>
      <c r="H8309" s="113"/>
      <c r="I8309" s="113"/>
      <c r="J8309" s="106"/>
      <c r="K8309" s="107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1713</v>
      </c>
      <c r="B8310" s="111" t="s">
        <v>376</v>
      </c>
      <c r="C8310" s="112" t="s">
        <v>377</v>
      </c>
      <c r="D8310" s="21">
        <f t="shared" si="258"/>
        <v>0</v>
      </c>
      <c r="E8310" s="24">
        <f t="shared" si="259"/>
        <v>0</v>
      </c>
      <c r="F8310" s="104"/>
      <c r="G8310" s="104"/>
      <c r="H8310" s="105"/>
      <c r="I8310" s="105"/>
      <c r="J8310" s="31"/>
      <c r="K8310" s="32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1713</v>
      </c>
      <c r="B8311" s="111" t="s">
        <v>378</v>
      </c>
      <c r="C8311" s="112" t="s">
        <v>379</v>
      </c>
      <c r="D8311" s="21">
        <f t="shared" si="258"/>
        <v>0</v>
      </c>
      <c r="E8311" s="24">
        <f t="shared" si="25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1713</v>
      </c>
      <c r="B8312" s="111" t="s">
        <v>380</v>
      </c>
      <c r="C8312" s="112" t="s">
        <v>381</v>
      </c>
      <c r="D8312" s="21">
        <f t="shared" si="258"/>
        <v>0</v>
      </c>
      <c r="E8312" s="24">
        <f t="shared" si="25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1713</v>
      </c>
      <c r="B8313" s="111" t="s">
        <v>382</v>
      </c>
      <c r="C8313" s="112" t="s">
        <v>383</v>
      </c>
      <c r="D8313" s="21">
        <f t="shared" si="258"/>
        <v>0</v>
      </c>
      <c r="E8313" s="24">
        <f t="shared" si="259"/>
        <v>0</v>
      </c>
      <c r="F8313" s="104"/>
      <c r="G8313" s="104"/>
      <c r="H8313" s="113"/>
      <c r="I8313" s="113"/>
      <c r="J8313" s="106"/>
      <c r="K8313" s="107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1713</v>
      </c>
      <c r="B8314" s="111" t="s">
        <v>384</v>
      </c>
      <c r="C8314" s="112" t="s">
        <v>1570</v>
      </c>
      <c r="D8314" s="21">
        <f t="shared" si="258"/>
        <v>0</v>
      </c>
      <c r="E8314" s="24">
        <f t="shared" si="25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1713</v>
      </c>
      <c r="B8315" s="111" t="s">
        <v>386</v>
      </c>
      <c r="C8315" s="112" t="s">
        <v>1664</v>
      </c>
      <c r="D8315" s="21">
        <f t="shared" si="258"/>
        <v>0</v>
      </c>
      <c r="E8315" s="24">
        <f t="shared" si="259"/>
        <v>0</v>
      </c>
      <c r="F8315" s="104"/>
      <c r="G8315" s="104"/>
      <c r="H8315" s="105"/>
      <c r="I8315" s="105"/>
      <c r="J8315" s="31"/>
      <c r="K8315" s="32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1713</v>
      </c>
      <c r="B8316" s="111" t="s">
        <v>388</v>
      </c>
      <c r="C8316" s="112" t="s">
        <v>1665</v>
      </c>
      <c r="D8316" s="21">
        <f t="shared" si="258"/>
        <v>0</v>
      </c>
      <c r="E8316" s="24">
        <f t="shared" si="25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1713</v>
      </c>
      <c r="B8317" s="111" t="s">
        <v>390</v>
      </c>
      <c r="C8317" s="112" t="s">
        <v>391</v>
      </c>
      <c r="D8317" s="21">
        <f t="shared" si="258"/>
        <v>0</v>
      </c>
      <c r="E8317" s="24">
        <f t="shared" si="259"/>
        <v>0</v>
      </c>
      <c r="F8317" s="104"/>
      <c r="G8317" s="104"/>
      <c r="H8317" s="113"/>
      <c r="I8317" s="113"/>
      <c r="J8317" s="106"/>
      <c r="K8317" s="107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1713</v>
      </c>
      <c r="B8318" s="111" t="s">
        <v>392</v>
      </c>
      <c r="C8318" s="112" t="s">
        <v>393</v>
      </c>
      <c r="D8318" s="21">
        <f t="shared" si="258"/>
        <v>0</v>
      </c>
      <c r="E8318" s="24">
        <f t="shared" si="25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1713</v>
      </c>
      <c r="B8319" s="111" t="s">
        <v>394</v>
      </c>
      <c r="C8319" s="112" t="s">
        <v>395</v>
      </c>
      <c r="D8319" s="21">
        <f t="shared" si="258"/>
        <v>0</v>
      </c>
      <c r="E8319" s="24">
        <f t="shared" si="25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1713</v>
      </c>
      <c r="B8320" s="111" t="s">
        <v>396</v>
      </c>
      <c r="C8320" s="112" t="s">
        <v>397</v>
      </c>
      <c r="D8320" s="21">
        <f t="shared" si="258"/>
        <v>0</v>
      </c>
      <c r="E8320" s="24">
        <f t="shared" si="25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1713</v>
      </c>
      <c r="B8321" s="111" t="s">
        <v>398</v>
      </c>
      <c r="C8321" s="112" t="s">
        <v>1571</v>
      </c>
      <c r="D8321" s="21">
        <f t="shared" si="258"/>
        <v>0</v>
      </c>
      <c r="E8321" s="24">
        <f t="shared" si="25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1713</v>
      </c>
      <c r="B8322" s="111" t="s">
        <v>400</v>
      </c>
      <c r="C8322" s="112" t="s">
        <v>1666</v>
      </c>
      <c r="D8322" s="21">
        <f t="shared" si="258"/>
        <v>0</v>
      </c>
      <c r="E8322" s="24">
        <f t="shared" si="259"/>
        <v>0</v>
      </c>
      <c r="F8322" s="104"/>
      <c r="G8322" s="104"/>
      <c r="H8322" s="105"/>
      <c r="I8322" s="105"/>
      <c r="J8322" s="31"/>
      <c r="K8322" s="32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1713</v>
      </c>
      <c r="B8323" s="111" t="s">
        <v>402</v>
      </c>
      <c r="C8323" s="112" t="s">
        <v>403</v>
      </c>
      <c r="D8323" s="21">
        <f t="shared" ref="D8323:D8386" si="260">F8323+H8323+J8324+L8323+N8323+P8323+R8323+T8323+V8323+X8323+Z8323+AB8323</f>
        <v>0</v>
      </c>
      <c r="E8323" s="24">
        <f t="shared" ref="E8323:E8386" si="261">G8323+I8323+K8324+M8323+O8323+Q8323+S8323+U8323+W8323+Y8323+AA8323+AC8323</f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1713</v>
      </c>
      <c r="B8324" s="111" t="s">
        <v>404</v>
      </c>
      <c r="C8324" s="112" t="s">
        <v>1572</v>
      </c>
      <c r="D8324" s="21">
        <f t="shared" si="260"/>
        <v>0</v>
      </c>
      <c r="E8324" s="24">
        <f t="shared" si="261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1713</v>
      </c>
      <c r="B8325" s="111" t="s">
        <v>406</v>
      </c>
      <c r="C8325" s="112" t="s">
        <v>1573</v>
      </c>
      <c r="D8325" s="21">
        <f t="shared" si="260"/>
        <v>0</v>
      </c>
      <c r="E8325" s="24">
        <f t="shared" si="261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1713</v>
      </c>
      <c r="B8326" s="111" t="s">
        <v>408</v>
      </c>
      <c r="C8326" s="112" t="s">
        <v>1574</v>
      </c>
      <c r="D8326" s="21">
        <f t="shared" si="260"/>
        <v>0</v>
      </c>
      <c r="E8326" s="24">
        <f t="shared" si="261"/>
        <v>0</v>
      </c>
      <c r="F8326" s="104"/>
      <c r="G8326" s="104"/>
      <c r="H8326" s="113"/>
      <c r="I8326" s="113"/>
      <c r="J8326" s="106"/>
      <c r="K8326" s="107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1713</v>
      </c>
      <c r="B8327" s="111" t="s">
        <v>410</v>
      </c>
      <c r="C8327" s="112" t="s">
        <v>1575</v>
      </c>
      <c r="D8327" s="21">
        <f t="shared" si="260"/>
        <v>228911.2</v>
      </c>
      <c r="E8327" s="24">
        <f t="shared" si="261"/>
        <v>721125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1713</v>
      </c>
      <c r="B8328" s="111" t="s">
        <v>412</v>
      </c>
      <c r="C8328" s="112" t="s">
        <v>413</v>
      </c>
      <c r="D8328" s="21">
        <f t="shared" si="260"/>
        <v>7590366.2400000002</v>
      </c>
      <c r="E8328" s="24">
        <f t="shared" si="261"/>
        <v>7892126.1600000001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>
        <v>228911.2</v>
      </c>
      <c r="K8328" s="32">
        <v>721125</v>
      </c>
      <c r="L8328" s="113">
        <v>1170989.82</v>
      </c>
      <c r="M8328" s="113">
        <v>1157618.68</v>
      </c>
      <c r="N8328" s="31">
        <v>166750</v>
      </c>
      <c r="O8328" s="32">
        <v>1046077.4</v>
      </c>
      <c r="P8328" s="113">
        <v>886253.18</v>
      </c>
      <c r="Q8328" s="113">
        <v>953074.6</v>
      </c>
      <c r="R8328" s="31">
        <v>1242337.6000000001</v>
      </c>
      <c r="S8328" s="32">
        <v>849691.2</v>
      </c>
      <c r="T8328" s="113">
        <v>647414.4</v>
      </c>
      <c r="U8328" s="113">
        <v>651060.31999999995</v>
      </c>
      <c r="V8328" s="31">
        <v>584297</v>
      </c>
      <c r="W8328" s="32">
        <v>897735.6</v>
      </c>
      <c r="X8328" s="113"/>
      <c r="Y8328" s="113"/>
      <c r="Z8328" s="31"/>
      <c r="AA8328" s="32"/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1713</v>
      </c>
      <c r="B8329" s="111" t="s">
        <v>414</v>
      </c>
      <c r="C8329" s="112" t="s">
        <v>415</v>
      </c>
      <c r="D8329" s="21">
        <f t="shared" si="260"/>
        <v>3609623.3000000003</v>
      </c>
      <c r="E8329" s="24">
        <f t="shared" si="261"/>
        <v>3747116.38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>
        <v>169840.86</v>
      </c>
      <c r="K8329" s="32">
        <v>240688.2</v>
      </c>
      <c r="L8329" s="113">
        <v>390567.6</v>
      </c>
      <c r="M8329" s="113">
        <v>525830.40000000002</v>
      </c>
      <c r="N8329" s="31">
        <v>330571.2</v>
      </c>
      <c r="O8329" s="32">
        <v>418625.5</v>
      </c>
      <c r="P8329" s="113">
        <v>233420</v>
      </c>
      <c r="Q8329" s="113">
        <v>387955</v>
      </c>
      <c r="R8329" s="31">
        <v>229600</v>
      </c>
      <c r="S8329" s="32">
        <v>98690</v>
      </c>
      <c r="T8329" s="113">
        <v>404908.79999999999</v>
      </c>
      <c r="U8329" s="113">
        <v>694551.42</v>
      </c>
      <c r="V8329" s="31">
        <v>603563.12</v>
      </c>
      <c r="W8329" s="32">
        <v>564867</v>
      </c>
      <c r="X8329" s="113"/>
      <c r="Y8329" s="113"/>
      <c r="Z8329" s="31"/>
      <c r="AA8329" s="32"/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1713</v>
      </c>
      <c r="B8330" s="111" t="s">
        <v>416</v>
      </c>
      <c r="C8330" s="112" t="s">
        <v>417</v>
      </c>
      <c r="D8330" s="21">
        <f t="shared" si="260"/>
        <v>4993117.4000000004</v>
      </c>
      <c r="E8330" s="24">
        <f t="shared" si="261"/>
        <v>5844003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>
        <v>370338</v>
      </c>
      <c r="K8330" s="32">
        <v>526466</v>
      </c>
      <c r="L8330" s="113">
        <v>1263841</v>
      </c>
      <c r="M8330" s="113">
        <v>619423</v>
      </c>
      <c r="N8330" s="31">
        <v>21800</v>
      </c>
      <c r="O8330" s="32">
        <v>900487</v>
      </c>
      <c r="P8330" s="113">
        <v>686383</v>
      </c>
      <c r="Q8330" s="113">
        <v>798035</v>
      </c>
      <c r="R8330" s="31">
        <v>117570</v>
      </c>
      <c r="S8330" s="32">
        <v>718970</v>
      </c>
      <c r="T8330" s="113">
        <v>833334</v>
      </c>
      <c r="U8330" s="113">
        <v>551342</v>
      </c>
      <c r="V8330" s="31">
        <v>893530</v>
      </c>
      <c r="W8330" s="32">
        <v>383912</v>
      </c>
      <c r="X8330" s="113"/>
      <c r="Y8330" s="113"/>
      <c r="Z8330" s="31"/>
      <c r="AA8330" s="32"/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1713</v>
      </c>
      <c r="B8331" s="111" t="s">
        <v>418</v>
      </c>
      <c r="C8331" s="112" t="s">
        <v>419</v>
      </c>
      <c r="D8331" s="21">
        <f t="shared" si="260"/>
        <v>5361687.8499999996</v>
      </c>
      <c r="E8331" s="24">
        <f t="shared" si="261"/>
        <v>5056707.93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>
        <v>642621</v>
      </c>
      <c r="K8331" s="32">
        <v>785669</v>
      </c>
      <c r="L8331" s="113">
        <v>550238.9</v>
      </c>
      <c r="M8331" s="113">
        <v>327006</v>
      </c>
      <c r="N8331" s="31">
        <v>151446</v>
      </c>
      <c r="O8331" s="32">
        <v>537497</v>
      </c>
      <c r="P8331" s="113">
        <v>350681</v>
      </c>
      <c r="Q8331" s="113">
        <v>499573</v>
      </c>
      <c r="R8331" s="31">
        <v>539163</v>
      </c>
      <c r="S8331" s="32">
        <v>598505</v>
      </c>
      <c r="T8331" s="113">
        <v>819970</v>
      </c>
      <c r="U8331" s="113">
        <v>706415.8</v>
      </c>
      <c r="V8331" s="31">
        <v>894952.4</v>
      </c>
      <c r="W8331" s="32">
        <v>764405.1</v>
      </c>
      <c r="X8331" s="113"/>
      <c r="Y8331" s="113"/>
      <c r="Z8331" s="31"/>
      <c r="AA8331" s="32"/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1713</v>
      </c>
      <c r="B8332" s="111" t="s">
        <v>420</v>
      </c>
      <c r="C8332" s="112" t="s">
        <v>421</v>
      </c>
      <c r="D8332" s="21">
        <f t="shared" si="260"/>
        <v>6088026.2800000003</v>
      </c>
      <c r="E8332" s="24">
        <f t="shared" si="261"/>
        <v>6434293.0800000001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>
        <v>402598.9</v>
      </c>
      <c r="K8332" s="32">
        <v>274762.08</v>
      </c>
      <c r="L8332" s="113">
        <v>145986</v>
      </c>
      <c r="M8332" s="113">
        <v>677873.03</v>
      </c>
      <c r="N8332" s="31">
        <v>1442521.11</v>
      </c>
      <c r="O8332" s="32">
        <v>861356.97</v>
      </c>
      <c r="P8332" s="113">
        <v>52030</v>
      </c>
      <c r="Q8332" s="113">
        <v>135274.4</v>
      </c>
      <c r="R8332" s="31">
        <v>53302.9</v>
      </c>
      <c r="S8332" s="32">
        <v>31054</v>
      </c>
      <c r="T8332" s="113">
        <v>718946.5</v>
      </c>
      <c r="U8332" s="113">
        <v>676035.68</v>
      </c>
      <c r="V8332" s="31">
        <v>1924040.15</v>
      </c>
      <c r="W8332" s="32">
        <v>2076717.1</v>
      </c>
      <c r="X8332" s="113"/>
      <c r="Y8332" s="113"/>
      <c r="Z8332" s="31"/>
      <c r="AA8332" s="32"/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1713</v>
      </c>
      <c r="B8333" s="111" t="s">
        <v>422</v>
      </c>
      <c r="C8333" s="112" t="s">
        <v>423</v>
      </c>
      <c r="D8333" s="21">
        <f t="shared" si="260"/>
        <v>3703476</v>
      </c>
      <c r="E8333" s="24">
        <f t="shared" si="261"/>
        <v>3320975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>
        <v>568000</v>
      </c>
      <c r="K8333" s="32">
        <v>886160</v>
      </c>
      <c r="L8333" s="113">
        <v>261260</v>
      </c>
      <c r="M8333" s="113">
        <v>244290</v>
      </c>
      <c r="N8333" s="31">
        <v>908070</v>
      </c>
      <c r="O8333" s="32">
        <v>876380</v>
      </c>
      <c r="P8333" s="113">
        <v>285000</v>
      </c>
      <c r="Q8333" s="113">
        <v>111800</v>
      </c>
      <c r="R8333" s="31">
        <v>136400</v>
      </c>
      <c r="S8333" s="32">
        <v>0</v>
      </c>
      <c r="T8333" s="113">
        <v>375300</v>
      </c>
      <c r="U8333" s="113">
        <v>836150</v>
      </c>
      <c r="V8333" s="31">
        <v>966100</v>
      </c>
      <c r="W8333" s="32">
        <v>752250</v>
      </c>
      <c r="X8333" s="113"/>
      <c r="Y8333" s="113"/>
      <c r="Z8333" s="31"/>
      <c r="AA8333" s="32"/>
      <c r="AB8333" s="113"/>
      <c r="AC8333" s="113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1713</v>
      </c>
      <c r="B8334" s="111" t="s">
        <v>424</v>
      </c>
      <c r="C8334" s="112" t="s">
        <v>425</v>
      </c>
      <c r="D8334" s="21">
        <f t="shared" si="260"/>
        <v>0</v>
      </c>
      <c r="E8334" s="24">
        <f t="shared" si="261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1713</v>
      </c>
      <c r="B8335" s="111" t="s">
        <v>426</v>
      </c>
      <c r="C8335" s="112" t="s">
        <v>427</v>
      </c>
      <c r="D8335" s="21">
        <f t="shared" si="260"/>
        <v>0</v>
      </c>
      <c r="E8335" s="24">
        <f t="shared" si="261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1713</v>
      </c>
      <c r="B8336" s="111" t="s">
        <v>428</v>
      </c>
      <c r="C8336" s="112" t="s">
        <v>429</v>
      </c>
      <c r="D8336" s="21">
        <f t="shared" si="260"/>
        <v>0</v>
      </c>
      <c r="E8336" s="24">
        <f t="shared" si="261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1713</v>
      </c>
      <c r="B8337" s="111" t="s">
        <v>430</v>
      </c>
      <c r="C8337" s="112" t="s">
        <v>431</v>
      </c>
      <c r="D8337" s="21">
        <f t="shared" si="260"/>
        <v>54650</v>
      </c>
      <c r="E8337" s="24">
        <f t="shared" si="261"/>
        <v>33369.199999999997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1713</v>
      </c>
      <c r="B8338" s="111" t="s">
        <v>432</v>
      </c>
      <c r="C8338" s="112" t="s">
        <v>433</v>
      </c>
      <c r="D8338" s="21">
        <f t="shared" si="260"/>
        <v>264204.36</v>
      </c>
      <c r="E8338" s="24">
        <f t="shared" si="261"/>
        <v>254830.40999999997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>
        <v>54650</v>
      </c>
      <c r="K8338" s="32">
        <v>33369.199999999997</v>
      </c>
      <c r="L8338" s="113">
        <v>44922.8</v>
      </c>
      <c r="M8338" s="113">
        <v>24574</v>
      </c>
      <c r="N8338" s="31">
        <v>68880</v>
      </c>
      <c r="O8338" s="32">
        <v>13991.27</v>
      </c>
      <c r="P8338" s="113">
        <v>22398.400000000001</v>
      </c>
      <c r="Q8338" s="113">
        <v>38150</v>
      </c>
      <c r="R8338" s="31">
        <v>0</v>
      </c>
      <c r="S8338" s="32">
        <v>29142.74</v>
      </c>
      <c r="T8338" s="113">
        <v>48305.27</v>
      </c>
      <c r="U8338" s="113">
        <v>0</v>
      </c>
      <c r="V8338" s="31">
        <v>29142.74</v>
      </c>
      <c r="W8338" s="32">
        <v>45015.4</v>
      </c>
      <c r="X8338" s="113"/>
      <c r="Y8338" s="113"/>
      <c r="Z8338" s="31"/>
      <c r="AA8338" s="32"/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1713</v>
      </c>
      <c r="B8339" s="111" t="s">
        <v>434</v>
      </c>
      <c r="C8339" s="112" t="s">
        <v>435</v>
      </c>
      <c r="D8339" s="21">
        <f t="shared" si="260"/>
        <v>0</v>
      </c>
      <c r="E8339" s="24">
        <f t="shared" si="261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1713</v>
      </c>
      <c r="B8340" s="111" t="s">
        <v>436</v>
      </c>
      <c r="C8340" s="112" t="s">
        <v>437</v>
      </c>
      <c r="D8340" s="21">
        <f t="shared" si="260"/>
        <v>29077.3</v>
      </c>
      <c r="E8340" s="24">
        <f t="shared" si="261"/>
        <v>84912.3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1713</v>
      </c>
      <c r="B8341" s="111" t="s">
        <v>438</v>
      </c>
      <c r="C8341" s="112" t="s">
        <v>1576</v>
      </c>
      <c r="D8341" s="21">
        <f t="shared" si="260"/>
        <v>696060</v>
      </c>
      <c r="E8341" s="24">
        <f t="shared" si="261"/>
        <v>600466.6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>
        <v>29077.3</v>
      </c>
      <c r="K8341" s="32">
        <v>84912.3</v>
      </c>
      <c r="L8341" s="113">
        <v>126723</v>
      </c>
      <c r="M8341" s="113">
        <v>6932.5</v>
      </c>
      <c r="N8341" s="31">
        <v>6000</v>
      </c>
      <c r="O8341" s="32">
        <v>9052.2000000000007</v>
      </c>
      <c r="P8341" s="113">
        <v>27907.3</v>
      </c>
      <c r="Q8341" s="113">
        <v>298845.59999999998</v>
      </c>
      <c r="R8341" s="31">
        <v>230845</v>
      </c>
      <c r="S8341" s="32">
        <v>81212.100000000006</v>
      </c>
      <c r="T8341" s="113">
        <v>22204.7</v>
      </c>
      <c r="U8341" s="113">
        <v>78904.7</v>
      </c>
      <c r="V8341" s="31">
        <v>123435</v>
      </c>
      <c r="W8341" s="32">
        <v>61261.5</v>
      </c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1713</v>
      </c>
      <c r="B8342" s="111" t="s">
        <v>439</v>
      </c>
      <c r="C8342" s="112" t="s">
        <v>1577</v>
      </c>
      <c r="D8342" s="21">
        <f t="shared" si="260"/>
        <v>0</v>
      </c>
      <c r="E8342" s="24">
        <f t="shared" si="261"/>
        <v>0</v>
      </c>
      <c r="F8342" s="104"/>
      <c r="G8342" s="104"/>
      <c r="H8342" s="105"/>
      <c r="I8342" s="105"/>
      <c r="J8342" s="31"/>
      <c r="K8342" s="32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1713</v>
      </c>
      <c r="B8343" s="111" t="s">
        <v>440</v>
      </c>
      <c r="C8343" s="112" t="s">
        <v>441</v>
      </c>
      <c r="D8343" s="21">
        <f t="shared" si="260"/>
        <v>0</v>
      </c>
      <c r="E8343" s="24">
        <f t="shared" si="261"/>
        <v>0</v>
      </c>
      <c r="F8343" s="104"/>
      <c r="G8343" s="104"/>
      <c r="H8343" s="113"/>
      <c r="I8343" s="113"/>
      <c r="J8343" s="106"/>
      <c r="K8343" s="107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1713</v>
      </c>
      <c r="B8344" s="111" t="s">
        <v>442</v>
      </c>
      <c r="C8344" s="112" t="s">
        <v>443</v>
      </c>
      <c r="D8344" s="21">
        <f t="shared" si="260"/>
        <v>0</v>
      </c>
      <c r="E8344" s="24">
        <f t="shared" si="261"/>
        <v>0</v>
      </c>
      <c r="F8344" s="104"/>
      <c r="G8344" s="104"/>
      <c r="H8344" s="105"/>
      <c r="I8344" s="105"/>
      <c r="J8344" s="31"/>
      <c r="K8344" s="32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1713</v>
      </c>
      <c r="B8345" s="111" t="s">
        <v>1578</v>
      </c>
      <c r="C8345" s="112" t="s">
        <v>1579</v>
      </c>
      <c r="D8345" s="21">
        <f t="shared" si="260"/>
        <v>60000</v>
      </c>
      <c r="E8345" s="24">
        <f t="shared" si="261"/>
        <v>0</v>
      </c>
      <c r="F8345" s="104"/>
      <c r="G8345" s="104"/>
      <c r="H8345" s="113"/>
      <c r="I8345" s="113"/>
      <c r="J8345" s="106"/>
      <c r="K8345" s="107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1713</v>
      </c>
      <c r="B8346" s="111" t="s">
        <v>444</v>
      </c>
      <c r="C8346" s="112" t="s">
        <v>445</v>
      </c>
      <c r="D8346" s="21">
        <f t="shared" si="260"/>
        <v>1141900</v>
      </c>
      <c r="E8346" s="24">
        <f t="shared" si="261"/>
        <v>1201900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>
        <v>60000</v>
      </c>
      <c r="K8346" s="32">
        <v>0</v>
      </c>
      <c r="L8346" s="113"/>
      <c r="M8346" s="113"/>
      <c r="N8346" s="31"/>
      <c r="O8346" s="32"/>
      <c r="P8346" s="113">
        <v>470400</v>
      </c>
      <c r="Q8346" s="113">
        <v>470400</v>
      </c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1713</v>
      </c>
      <c r="B8347" s="111" t="s">
        <v>446</v>
      </c>
      <c r="C8347" s="112" t="s">
        <v>447</v>
      </c>
      <c r="D8347" s="21">
        <f t="shared" si="260"/>
        <v>1483900</v>
      </c>
      <c r="E8347" s="24">
        <f t="shared" si="261"/>
        <v>1483900</v>
      </c>
      <c r="F8347" s="104"/>
      <c r="G8347" s="104"/>
      <c r="H8347" s="113"/>
      <c r="I8347" s="113"/>
      <c r="J8347" s="31">
        <v>250900</v>
      </c>
      <c r="K8347" s="32">
        <v>250900</v>
      </c>
      <c r="L8347" s="113">
        <v>0</v>
      </c>
      <c r="M8347" s="113">
        <v>235200</v>
      </c>
      <c r="N8347" s="31">
        <v>458100</v>
      </c>
      <c r="O8347" s="32">
        <v>222900</v>
      </c>
      <c r="P8347" s="113">
        <v>312200</v>
      </c>
      <c r="Q8347" s="113">
        <v>312200</v>
      </c>
      <c r="R8347" s="31">
        <v>245900</v>
      </c>
      <c r="S8347" s="32">
        <v>245900</v>
      </c>
      <c r="T8347" s="113">
        <v>217700</v>
      </c>
      <c r="U8347" s="113">
        <v>217700</v>
      </c>
      <c r="V8347" s="31">
        <v>250000</v>
      </c>
      <c r="W8347" s="32">
        <v>250000</v>
      </c>
      <c r="X8347" s="113"/>
      <c r="Y8347" s="113"/>
      <c r="Z8347" s="31"/>
      <c r="AA8347" s="32"/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1713</v>
      </c>
      <c r="B8348" s="111" t="s">
        <v>448</v>
      </c>
      <c r="C8348" s="112" t="s">
        <v>449</v>
      </c>
      <c r="D8348" s="21">
        <f t="shared" si="260"/>
        <v>0</v>
      </c>
      <c r="E8348" s="24">
        <f t="shared" si="261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1713</v>
      </c>
      <c r="B8349" s="111" t="s">
        <v>450</v>
      </c>
      <c r="C8349" s="112" t="s">
        <v>1580</v>
      </c>
      <c r="D8349" s="21">
        <f t="shared" si="260"/>
        <v>0</v>
      </c>
      <c r="E8349" s="24">
        <f t="shared" si="261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1713</v>
      </c>
      <c r="B8350" s="111" t="s">
        <v>452</v>
      </c>
      <c r="C8350" s="112" t="s">
        <v>453</v>
      </c>
      <c r="D8350" s="21">
        <f t="shared" si="260"/>
        <v>0</v>
      </c>
      <c r="E8350" s="24">
        <f t="shared" si="261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1713</v>
      </c>
      <c r="B8351" s="111" t="s">
        <v>454</v>
      </c>
      <c r="C8351" s="112" t="s">
        <v>1581</v>
      </c>
      <c r="D8351" s="21">
        <f t="shared" si="260"/>
        <v>0</v>
      </c>
      <c r="E8351" s="24">
        <f t="shared" si="261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1713</v>
      </c>
      <c r="B8352" s="111" t="s">
        <v>456</v>
      </c>
      <c r="C8352" s="112" t="s">
        <v>1582</v>
      </c>
      <c r="D8352" s="21">
        <f t="shared" si="260"/>
        <v>0</v>
      </c>
      <c r="E8352" s="24">
        <f t="shared" si="261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1713</v>
      </c>
      <c r="B8353" s="111" t="s">
        <v>458</v>
      </c>
      <c r="C8353" s="112" t="s">
        <v>459</v>
      </c>
      <c r="D8353" s="21">
        <f t="shared" si="260"/>
        <v>0</v>
      </c>
      <c r="E8353" s="24">
        <f t="shared" si="261"/>
        <v>0</v>
      </c>
      <c r="F8353" s="104"/>
      <c r="G8353" s="104"/>
      <c r="H8353" s="105"/>
      <c r="I8353" s="105"/>
      <c r="J8353" s="31"/>
      <c r="K8353" s="32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1713</v>
      </c>
      <c r="B8354" s="111" t="s">
        <v>460</v>
      </c>
      <c r="C8354" s="112" t="s">
        <v>461</v>
      </c>
      <c r="D8354" s="21">
        <f t="shared" si="260"/>
        <v>127000</v>
      </c>
      <c r="E8354" s="24">
        <f t="shared" si="261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1713</v>
      </c>
      <c r="B8355" s="111" t="s">
        <v>462</v>
      </c>
      <c r="C8355" s="112" t="s">
        <v>463</v>
      </c>
      <c r="D8355" s="21">
        <f t="shared" si="260"/>
        <v>682665.51</v>
      </c>
      <c r="E8355" s="24">
        <f t="shared" si="261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106">
        <v>127000</v>
      </c>
      <c r="K8355" s="107">
        <v>0</v>
      </c>
      <c r="L8355" s="113">
        <v>0</v>
      </c>
      <c r="M8355" s="113">
        <v>0</v>
      </c>
      <c r="N8355" s="31">
        <v>0</v>
      </c>
      <c r="O8355" s="32">
        <v>0</v>
      </c>
      <c r="P8355" s="105">
        <v>0</v>
      </c>
      <c r="Q8355" s="105">
        <v>0</v>
      </c>
      <c r="R8355" s="31">
        <v>4615</v>
      </c>
      <c r="S8355" s="32">
        <v>0</v>
      </c>
      <c r="T8355" s="113">
        <v>15370</v>
      </c>
      <c r="U8355" s="113">
        <v>0</v>
      </c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1713</v>
      </c>
      <c r="B8356" s="111" t="s">
        <v>464</v>
      </c>
      <c r="C8356" s="112" t="s">
        <v>465</v>
      </c>
      <c r="D8356" s="21">
        <f t="shared" si="260"/>
        <v>0</v>
      </c>
      <c r="E8356" s="24">
        <f t="shared" si="261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1713</v>
      </c>
      <c r="B8357" s="111" t="s">
        <v>466</v>
      </c>
      <c r="C8357" s="112" t="s">
        <v>467</v>
      </c>
      <c r="D8357" s="21">
        <f t="shared" si="260"/>
        <v>0</v>
      </c>
      <c r="E8357" s="24">
        <f t="shared" si="261"/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1713</v>
      </c>
      <c r="B8358" s="111" t="s">
        <v>468</v>
      </c>
      <c r="C8358" s="112" t="s">
        <v>469</v>
      </c>
      <c r="D8358" s="21">
        <f t="shared" si="260"/>
        <v>0</v>
      </c>
      <c r="E8358" s="24">
        <f t="shared" si="26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1713</v>
      </c>
      <c r="B8359" s="111" t="s">
        <v>470</v>
      </c>
      <c r="C8359" s="112" t="s">
        <v>471</v>
      </c>
      <c r="D8359" s="21">
        <f t="shared" si="260"/>
        <v>0</v>
      </c>
      <c r="E8359" s="24">
        <f t="shared" si="26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1713</v>
      </c>
      <c r="B8360" s="111" t="s">
        <v>472</v>
      </c>
      <c r="C8360" s="112" t="s">
        <v>473</v>
      </c>
      <c r="D8360" s="21">
        <f t="shared" si="260"/>
        <v>4</v>
      </c>
      <c r="E8360" s="24">
        <f t="shared" si="261"/>
        <v>4</v>
      </c>
      <c r="F8360" s="104">
        <v>0</v>
      </c>
      <c r="G8360" s="104">
        <v>4</v>
      </c>
      <c r="H8360" s="105">
        <v>4</v>
      </c>
      <c r="I8360" s="105">
        <v>0</v>
      </c>
      <c r="J8360" s="31"/>
      <c r="K8360" s="32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1713</v>
      </c>
      <c r="B8361" s="111" t="s">
        <v>474</v>
      </c>
      <c r="C8361" s="112" t="s">
        <v>475</v>
      </c>
      <c r="D8361" s="21">
        <f t="shared" si="260"/>
        <v>0</v>
      </c>
      <c r="E8361" s="24">
        <f t="shared" si="261"/>
        <v>0</v>
      </c>
      <c r="F8361" s="104"/>
      <c r="G8361" s="104"/>
      <c r="H8361" s="113"/>
      <c r="I8361" s="113"/>
      <c r="J8361" s="106"/>
      <c r="K8361" s="107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1713</v>
      </c>
      <c r="B8362" s="111" t="s">
        <v>476</v>
      </c>
      <c r="C8362" s="112" t="s">
        <v>477</v>
      </c>
      <c r="D8362" s="21">
        <f t="shared" si="260"/>
        <v>302487</v>
      </c>
      <c r="E8362" s="24">
        <f t="shared" si="261"/>
        <v>152645</v>
      </c>
      <c r="F8362" s="104"/>
      <c r="G8362" s="104"/>
      <c r="H8362" s="105"/>
      <c r="I8362" s="105"/>
      <c r="J8362" s="31"/>
      <c r="K8362" s="32"/>
      <c r="L8362" s="105">
        <v>0</v>
      </c>
      <c r="M8362" s="105">
        <v>152645</v>
      </c>
      <c r="N8362" s="106">
        <v>152645</v>
      </c>
      <c r="O8362" s="107">
        <v>0</v>
      </c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1713</v>
      </c>
      <c r="B8363" s="111" t="s">
        <v>478</v>
      </c>
      <c r="C8363" s="112" t="s">
        <v>479</v>
      </c>
      <c r="D8363" s="21">
        <f t="shared" si="260"/>
        <v>957809.5</v>
      </c>
      <c r="E8363" s="24">
        <f t="shared" si="261"/>
        <v>1161174.5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106">
        <v>149842</v>
      </c>
      <c r="K8363" s="107">
        <v>0</v>
      </c>
      <c r="L8363" s="113">
        <v>0</v>
      </c>
      <c r="M8363" s="113">
        <v>16935</v>
      </c>
      <c r="N8363" s="31">
        <v>16935</v>
      </c>
      <c r="O8363" s="32">
        <v>181693</v>
      </c>
      <c r="P8363" s="105">
        <v>182606</v>
      </c>
      <c r="Q8363" s="105">
        <v>220300</v>
      </c>
      <c r="R8363" s="31">
        <v>220300</v>
      </c>
      <c r="S8363" s="32">
        <v>913</v>
      </c>
      <c r="T8363" s="113">
        <v>0</v>
      </c>
      <c r="U8363" s="113">
        <v>178418.5</v>
      </c>
      <c r="V8363" s="31">
        <v>178418.5</v>
      </c>
      <c r="W8363" s="32">
        <v>216836</v>
      </c>
      <c r="X8363" s="113"/>
      <c r="Y8363" s="113"/>
      <c r="Z8363" s="31"/>
      <c r="AA8363" s="32"/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1713</v>
      </c>
      <c r="B8364" s="111" t="s">
        <v>480</v>
      </c>
      <c r="C8364" s="112" t="s">
        <v>481</v>
      </c>
      <c r="D8364" s="21">
        <f t="shared" si="260"/>
        <v>0</v>
      </c>
      <c r="E8364" s="24">
        <f t="shared" si="26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1713</v>
      </c>
      <c r="B8365" s="111" t="s">
        <v>482</v>
      </c>
      <c r="C8365" s="112" t="s">
        <v>483</v>
      </c>
      <c r="D8365" s="21">
        <f t="shared" si="260"/>
        <v>0</v>
      </c>
      <c r="E8365" s="24">
        <f t="shared" si="261"/>
        <v>0</v>
      </c>
      <c r="F8365" s="104"/>
      <c r="G8365" s="104"/>
      <c r="H8365" s="105"/>
      <c r="I8365" s="105"/>
      <c r="J8365" s="31"/>
      <c r="K8365" s="32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1713</v>
      </c>
      <c r="B8366" s="111" t="s">
        <v>484</v>
      </c>
      <c r="C8366" s="112" t="s">
        <v>485</v>
      </c>
      <c r="D8366" s="21">
        <f t="shared" si="260"/>
        <v>1275542.5</v>
      </c>
      <c r="E8366" s="24">
        <f t="shared" si="261"/>
        <v>1265542.5</v>
      </c>
      <c r="F8366" s="104">
        <v>95000</v>
      </c>
      <c r="G8366" s="104">
        <v>0</v>
      </c>
      <c r="H8366" s="113"/>
      <c r="I8366" s="113"/>
      <c r="J8366" s="106"/>
      <c r="K8366" s="107"/>
      <c r="L8366" s="113"/>
      <c r="M8366" s="113"/>
      <c r="N8366" s="31"/>
      <c r="O8366" s="32"/>
      <c r="P8366" s="105"/>
      <c r="Q8366" s="105"/>
      <c r="R8366" s="31">
        <v>0</v>
      </c>
      <c r="S8366" s="32">
        <v>95000</v>
      </c>
      <c r="T8366" s="113">
        <v>95000</v>
      </c>
      <c r="U8366" s="113">
        <v>95000</v>
      </c>
      <c r="V8366" s="31">
        <v>95000</v>
      </c>
      <c r="W8366" s="32">
        <v>85000</v>
      </c>
      <c r="X8366" s="113"/>
      <c r="Y8366" s="113"/>
      <c r="Z8366" s="31"/>
      <c r="AA8366" s="32"/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1713</v>
      </c>
      <c r="B8367" s="111" t="s">
        <v>486</v>
      </c>
      <c r="C8367" s="112" t="s">
        <v>1583</v>
      </c>
      <c r="D8367" s="21">
        <f t="shared" si="260"/>
        <v>8203950</v>
      </c>
      <c r="E8367" s="24">
        <f t="shared" si="261"/>
        <v>8035592.5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>
        <v>990542.5</v>
      </c>
      <c r="K8367" s="32">
        <v>990542.5</v>
      </c>
      <c r="L8367" s="113">
        <v>990542.5</v>
      </c>
      <c r="M8367" s="113">
        <v>1170385</v>
      </c>
      <c r="N8367" s="31">
        <v>1170385</v>
      </c>
      <c r="O8367" s="32">
        <v>952762.5</v>
      </c>
      <c r="P8367" s="113">
        <v>952762.5</v>
      </c>
      <c r="Q8367" s="113">
        <v>927295</v>
      </c>
      <c r="R8367" s="31">
        <v>927295</v>
      </c>
      <c r="S8367" s="32">
        <v>1416457.5</v>
      </c>
      <c r="T8367" s="113">
        <v>1416457.5</v>
      </c>
      <c r="U8367" s="113">
        <v>831450</v>
      </c>
      <c r="V8367" s="31">
        <v>831450</v>
      </c>
      <c r="W8367" s="32">
        <v>756157.5</v>
      </c>
      <c r="X8367" s="113"/>
      <c r="Y8367" s="113"/>
      <c r="Z8367" s="31"/>
      <c r="AA8367" s="32"/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1713</v>
      </c>
      <c r="B8368" s="111" t="s">
        <v>488</v>
      </c>
      <c r="C8368" s="112" t="s">
        <v>489</v>
      </c>
      <c r="D8368" s="21">
        <f t="shared" si="260"/>
        <v>63810</v>
      </c>
      <c r="E8368" s="24">
        <f t="shared" si="261"/>
        <v>281212.5</v>
      </c>
      <c r="F8368" s="104"/>
      <c r="G8368" s="104"/>
      <c r="H8368" s="113"/>
      <c r="I8368" s="113"/>
      <c r="J8368" s="31"/>
      <c r="K8368" s="32"/>
      <c r="L8368" s="113">
        <v>0</v>
      </c>
      <c r="M8368" s="113">
        <v>26700</v>
      </c>
      <c r="N8368" s="31">
        <v>26700</v>
      </c>
      <c r="O8368" s="32">
        <v>37110</v>
      </c>
      <c r="P8368" s="113">
        <v>37110</v>
      </c>
      <c r="Q8368" s="113">
        <v>0</v>
      </c>
      <c r="R8368" s="31"/>
      <c r="S8368" s="32"/>
      <c r="T8368" s="113"/>
      <c r="U8368" s="113"/>
      <c r="V8368" s="31">
        <v>0</v>
      </c>
      <c r="W8368" s="32">
        <v>217402.5</v>
      </c>
      <c r="X8368" s="113"/>
      <c r="Y8368" s="113"/>
      <c r="Z8368" s="31"/>
      <c r="AA8368" s="32"/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1713</v>
      </c>
      <c r="B8369" s="111" t="s">
        <v>490</v>
      </c>
      <c r="C8369" s="112" t="s">
        <v>1584</v>
      </c>
      <c r="D8369" s="21">
        <f t="shared" si="260"/>
        <v>23500</v>
      </c>
      <c r="E8369" s="24">
        <f t="shared" si="261"/>
        <v>27000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>
        <v>0</v>
      </c>
      <c r="S8369" s="32">
        <v>9000</v>
      </c>
      <c r="T8369" s="113">
        <v>9000</v>
      </c>
      <c r="U8369" s="113">
        <v>9000</v>
      </c>
      <c r="V8369" s="31">
        <v>9000</v>
      </c>
      <c r="W8369" s="32">
        <v>9000</v>
      </c>
      <c r="X8369" s="113"/>
      <c r="Y8369" s="113"/>
      <c r="Z8369" s="31"/>
      <c r="AA8369" s="32"/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1713</v>
      </c>
      <c r="B8370" s="111" t="s">
        <v>492</v>
      </c>
      <c r="C8370" s="112" t="s">
        <v>493</v>
      </c>
      <c r="D8370" s="21">
        <f t="shared" si="260"/>
        <v>0</v>
      </c>
      <c r="E8370" s="24">
        <f t="shared" si="261"/>
        <v>445600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1713</v>
      </c>
      <c r="B8371" s="111" t="s">
        <v>494</v>
      </c>
      <c r="C8371" s="112" t="s">
        <v>495</v>
      </c>
      <c r="D8371" s="21">
        <f t="shared" si="260"/>
        <v>2955420</v>
      </c>
      <c r="E8371" s="24">
        <f t="shared" si="261"/>
        <v>4203820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>
        <v>0</v>
      </c>
      <c r="K8371" s="32">
        <v>445600</v>
      </c>
      <c r="L8371" s="113">
        <v>0</v>
      </c>
      <c r="M8371" s="113">
        <v>452000</v>
      </c>
      <c r="N8371" s="31">
        <v>445600</v>
      </c>
      <c r="O8371" s="32">
        <v>326200</v>
      </c>
      <c r="P8371" s="113">
        <v>771800</v>
      </c>
      <c r="Q8371" s="113">
        <v>21000</v>
      </c>
      <c r="R8371" s="31">
        <v>21000</v>
      </c>
      <c r="S8371" s="32">
        <v>1306700</v>
      </c>
      <c r="T8371" s="113">
        <v>897600</v>
      </c>
      <c r="U8371" s="113">
        <v>609500</v>
      </c>
      <c r="V8371" s="31">
        <v>218800</v>
      </c>
      <c r="W8371" s="32">
        <v>568200</v>
      </c>
      <c r="X8371" s="113"/>
      <c r="Y8371" s="113"/>
      <c r="Z8371" s="31"/>
      <c r="AA8371" s="32"/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1713</v>
      </c>
      <c r="B8372" s="111" t="s">
        <v>496</v>
      </c>
      <c r="C8372" s="112" t="s">
        <v>497</v>
      </c>
      <c r="D8372" s="21">
        <f t="shared" si="260"/>
        <v>508112.94</v>
      </c>
      <c r="E8372" s="24">
        <f t="shared" si="261"/>
        <v>446688.32999999996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>
        <v>25320</v>
      </c>
      <c r="K8372" s="32">
        <v>25320</v>
      </c>
      <c r="L8372" s="113">
        <v>25320</v>
      </c>
      <c r="M8372" s="113">
        <v>0</v>
      </c>
      <c r="N8372" s="31"/>
      <c r="O8372" s="32"/>
      <c r="P8372" s="113"/>
      <c r="Q8372" s="113"/>
      <c r="R8372" s="31">
        <v>0</v>
      </c>
      <c r="S8372" s="32">
        <v>5000</v>
      </c>
      <c r="T8372" s="113">
        <v>5000</v>
      </c>
      <c r="U8372" s="113">
        <v>242335</v>
      </c>
      <c r="V8372" s="31">
        <v>242335</v>
      </c>
      <c r="W8372" s="32">
        <v>5000</v>
      </c>
      <c r="X8372" s="113"/>
      <c r="Y8372" s="113"/>
      <c r="Z8372" s="31"/>
      <c r="AA8372" s="32"/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1713</v>
      </c>
      <c r="B8373" s="111" t="s">
        <v>498</v>
      </c>
      <c r="C8373" s="112" t="s">
        <v>461</v>
      </c>
      <c r="D8373" s="21">
        <f t="shared" si="260"/>
        <v>1597435.9100000001</v>
      </c>
      <c r="E8373" s="24">
        <f t="shared" si="261"/>
        <v>1512746.67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>
        <v>175797.94</v>
      </c>
      <c r="K8373" s="32">
        <v>143713.32999999999</v>
      </c>
      <c r="L8373" s="113">
        <v>153513.32999999999</v>
      </c>
      <c r="M8373" s="113">
        <v>143993.43</v>
      </c>
      <c r="N8373" s="31">
        <v>0</v>
      </c>
      <c r="O8373" s="32">
        <v>154993.37</v>
      </c>
      <c r="P8373" s="113">
        <v>286353.65000000002</v>
      </c>
      <c r="Q8373" s="113">
        <v>231192.59</v>
      </c>
      <c r="R8373" s="31">
        <v>237937.22</v>
      </c>
      <c r="S8373" s="32">
        <v>196239.84</v>
      </c>
      <c r="T8373" s="113">
        <v>192297.84</v>
      </c>
      <c r="U8373" s="113">
        <v>233123.88</v>
      </c>
      <c r="V8373" s="31">
        <v>222962.78</v>
      </c>
      <c r="W8373" s="32">
        <v>213825.73</v>
      </c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1713</v>
      </c>
      <c r="B8374" s="111" t="s">
        <v>499</v>
      </c>
      <c r="C8374" s="112" t="s">
        <v>500</v>
      </c>
      <c r="D8374" s="21">
        <f t="shared" si="260"/>
        <v>0</v>
      </c>
      <c r="E8374" s="24">
        <f t="shared" si="26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1713</v>
      </c>
      <c r="B8375" s="111" t="s">
        <v>501</v>
      </c>
      <c r="C8375" s="112" t="s">
        <v>502</v>
      </c>
      <c r="D8375" s="21">
        <f t="shared" si="260"/>
        <v>0</v>
      </c>
      <c r="E8375" s="24">
        <f t="shared" si="26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1713</v>
      </c>
      <c r="B8376" s="111" t="s">
        <v>503</v>
      </c>
      <c r="C8376" s="112" t="s">
        <v>504</v>
      </c>
      <c r="D8376" s="21">
        <f t="shared" si="260"/>
        <v>16756.66</v>
      </c>
      <c r="E8376" s="24">
        <f t="shared" si="261"/>
        <v>23764</v>
      </c>
      <c r="F8376" s="104">
        <v>0</v>
      </c>
      <c r="G8376" s="104">
        <v>0</v>
      </c>
      <c r="H8376" s="113">
        <v>2310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7362.17</v>
      </c>
      <c r="O8376" s="32">
        <v>7312</v>
      </c>
      <c r="P8376" s="113">
        <v>2438.33</v>
      </c>
      <c r="Q8376" s="113">
        <v>10968</v>
      </c>
      <c r="R8376" s="31">
        <v>228.5</v>
      </c>
      <c r="S8376" s="32">
        <v>5484</v>
      </c>
      <c r="T8376" s="113">
        <v>2208.83</v>
      </c>
      <c r="U8376" s="113">
        <v>0</v>
      </c>
      <c r="V8376" s="31">
        <v>2208.83</v>
      </c>
      <c r="W8376" s="32">
        <v>0</v>
      </c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1713</v>
      </c>
      <c r="B8377" s="111" t="s">
        <v>505</v>
      </c>
      <c r="C8377" s="112" t="s">
        <v>506</v>
      </c>
      <c r="D8377" s="21">
        <f t="shared" si="260"/>
        <v>0</v>
      </c>
      <c r="E8377" s="24">
        <f t="shared" si="261"/>
        <v>0</v>
      </c>
      <c r="F8377" s="104"/>
      <c r="G8377" s="104"/>
      <c r="H8377" s="105"/>
      <c r="I8377" s="105"/>
      <c r="J8377" s="31"/>
      <c r="K8377" s="32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1713</v>
      </c>
      <c r="B8378" s="111" t="s">
        <v>507</v>
      </c>
      <c r="C8378" s="112" t="s">
        <v>508</v>
      </c>
      <c r="D8378" s="21">
        <f t="shared" si="260"/>
        <v>0</v>
      </c>
      <c r="E8378" s="24">
        <f t="shared" si="261"/>
        <v>0</v>
      </c>
      <c r="F8378" s="104">
        <v>0</v>
      </c>
      <c r="G8378" s="104">
        <v>0</v>
      </c>
      <c r="H8378" s="113">
        <v>0</v>
      </c>
      <c r="I8378" s="113">
        <v>0</v>
      </c>
      <c r="J8378" s="106">
        <v>0</v>
      </c>
      <c r="K8378" s="107">
        <v>0</v>
      </c>
      <c r="L8378" s="113">
        <v>0</v>
      </c>
      <c r="M8378" s="113">
        <v>0</v>
      </c>
      <c r="N8378" s="31">
        <v>0</v>
      </c>
      <c r="O8378" s="32">
        <v>0</v>
      </c>
      <c r="P8378" s="105">
        <v>0</v>
      </c>
      <c r="Q8378" s="105">
        <v>0</v>
      </c>
      <c r="R8378" s="31">
        <v>0</v>
      </c>
      <c r="S8378" s="32">
        <v>0</v>
      </c>
      <c r="T8378" s="113">
        <v>0</v>
      </c>
      <c r="U8378" s="113">
        <v>0</v>
      </c>
      <c r="V8378" s="31">
        <v>0</v>
      </c>
      <c r="W8378" s="32">
        <v>0</v>
      </c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1713</v>
      </c>
      <c r="B8379" s="111" t="s">
        <v>509</v>
      </c>
      <c r="C8379" s="112" t="s">
        <v>510</v>
      </c>
      <c r="D8379" s="21">
        <f t="shared" si="260"/>
        <v>0</v>
      </c>
      <c r="E8379" s="24">
        <f t="shared" si="26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1713</v>
      </c>
      <c r="B8380" s="111" t="s">
        <v>511</v>
      </c>
      <c r="C8380" s="112" t="s">
        <v>512</v>
      </c>
      <c r="D8380" s="21">
        <f t="shared" si="260"/>
        <v>0</v>
      </c>
      <c r="E8380" s="24">
        <f t="shared" si="261"/>
        <v>0</v>
      </c>
      <c r="F8380" s="104"/>
      <c r="G8380" s="104"/>
      <c r="H8380" s="105"/>
      <c r="I8380" s="105"/>
      <c r="J8380" s="31"/>
      <c r="K8380" s="32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1713</v>
      </c>
      <c r="B8381" s="111" t="s">
        <v>513</v>
      </c>
      <c r="C8381" s="112" t="s">
        <v>514</v>
      </c>
      <c r="D8381" s="21">
        <f t="shared" si="260"/>
        <v>0</v>
      </c>
      <c r="E8381" s="24">
        <f t="shared" si="261"/>
        <v>0</v>
      </c>
      <c r="F8381" s="104"/>
      <c r="G8381" s="104"/>
      <c r="H8381" s="113"/>
      <c r="I8381" s="113"/>
      <c r="J8381" s="106"/>
      <c r="K8381" s="107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1713</v>
      </c>
      <c r="B8382" s="111" t="s">
        <v>515</v>
      </c>
      <c r="C8382" s="112" t="s">
        <v>516</v>
      </c>
      <c r="D8382" s="21">
        <f t="shared" si="260"/>
        <v>129600</v>
      </c>
      <c r="E8382" s="24">
        <f t="shared" si="26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>
        <v>0</v>
      </c>
      <c r="K8382" s="32">
        <v>0</v>
      </c>
      <c r="L8382" s="113">
        <v>0</v>
      </c>
      <c r="M8382" s="113">
        <v>0</v>
      </c>
      <c r="N8382" s="31">
        <v>39000</v>
      </c>
      <c r="O8382" s="32">
        <v>0</v>
      </c>
      <c r="P8382" s="113">
        <v>7800</v>
      </c>
      <c r="Q8382" s="113">
        <v>0</v>
      </c>
      <c r="R8382" s="31">
        <v>0</v>
      </c>
      <c r="S8382" s="32">
        <v>0</v>
      </c>
      <c r="T8382" s="113">
        <v>23400</v>
      </c>
      <c r="U8382" s="113">
        <v>0</v>
      </c>
      <c r="V8382" s="31">
        <v>0</v>
      </c>
      <c r="W8382" s="32">
        <v>0</v>
      </c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1713</v>
      </c>
      <c r="B8383" s="111" t="s">
        <v>517</v>
      </c>
      <c r="C8383" s="112" t="s">
        <v>518</v>
      </c>
      <c r="D8383" s="21">
        <f t="shared" si="260"/>
        <v>42534.57</v>
      </c>
      <c r="E8383" s="24">
        <f t="shared" si="261"/>
        <v>25651.95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1713</v>
      </c>
      <c r="B8384" s="111" t="s">
        <v>519</v>
      </c>
      <c r="C8384" s="112" t="s">
        <v>520</v>
      </c>
      <c r="D8384" s="21">
        <f t="shared" si="260"/>
        <v>259269.76000000001</v>
      </c>
      <c r="E8384" s="24">
        <f t="shared" si="261"/>
        <v>312015.45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>
        <v>42534.57</v>
      </c>
      <c r="K8384" s="32">
        <v>25651.95</v>
      </c>
      <c r="L8384" s="113">
        <v>25651.95</v>
      </c>
      <c r="M8384" s="113">
        <v>33719.58</v>
      </c>
      <c r="N8384" s="31">
        <v>33719.58</v>
      </c>
      <c r="O8384" s="32">
        <v>29211.54</v>
      </c>
      <c r="P8384" s="113">
        <v>29211.54</v>
      </c>
      <c r="Q8384" s="113">
        <v>26683.43</v>
      </c>
      <c r="R8384" s="31">
        <v>26683.43</v>
      </c>
      <c r="S8384" s="32">
        <v>21003.27</v>
      </c>
      <c r="T8384" s="113">
        <v>21003.27</v>
      </c>
      <c r="U8384" s="113">
        <v>36165.980000000003</v>
      </c>
      <c r="V8384" s="31">
        <v>36165.980000000003</v>
      </c>
      <c r="W8384" s="32">
        <v>56572.53</v>
      </c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1713</v>
      </c>
      <c r="B8385" s="111" t="s">
        <v>521</v>
      </c>
      <c r="C8385" s="112" t="s">
        <v>1585</v>
      </c>
      <c r="D8385" s="21">
        <f t="shared" si="260"/>
        <v>499052.69999999995</v>
      </c>
      <c r="E8385" s="24">
        <f t="shared" si="261"/>
        <v>499052.69999999995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>
        <v>32440</v>
      </c>
      <c r="K8385" s="32">
        <v>32440</v>
      </c>
      <c r="L8385" s="113">
        <v>80165</v>
      </c>
      <c r="M8385" s="113">
        <v>80165</v>
      </c>
      <c r="N8385" s="31">
        <v>70230.740000000005</v>
      </c>
      <c r="O8385" s="32">
        <v>70230.740000000005</v>
      </c>
      <c r="P8385" s="113">
        <v>80107.740000000005</v>
      </c>
      <c r="Q8385" s="113">
        <v>80107.740000000005</v>
      </c>
      <c r="R8385" s="31">
        <v>72144.740000000005</v>
      </c>
      <c r="S8385" s="32">
        <v>72144.740000000005</v>
      </c>
      <c r="T8385" s="113">
        <v>72244.740000000005</v>
      </c>
      <c r="U8385" s="113">
        <v>72244.740000000005</v>
      </c>
      <c r="V8385" s="31">
        <v>71966.740000000005</v>
      </c>
      <c r="W8385" s="32">
        <v>71966.740000000005</v>
      </c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1713</v>
      </c>
      <c r="B8386" s="111" t="s">
        <v>522</v>
      </c>
      <c r="C8386" s="112" t="s">
        <v>1586</v>
      </c>
      <c r="D8386" s="21">
        <f t="shared" si="260"/>
        <v>11940</v>
      </c>
      <c r="E8386" s="24">
        <f t="shared" si="261"/>
        <v>29987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1713</v>
      </c>
      <c r="B8387" s="111" t="s">
        <v>523</v>
      </c>
      <c r="C8387" s="112" t="s">
        <v>1667</v>
      </c>
      <c r="D8387" s="21">
        <f t="shared" ref="D8387:D8450" si="262">F8387+H8387+J8388+L8387+N8387+P8387+R8387+T8387+V8387+X8387+Z8387+AB8387</f>
        <v>4661997.7699999996</v>
      </c>
      <c r="E8387" s="24">
        <f t="shared" ref="E8387:E8450" si="263">G8387+I8387+K8388+M8387+O8387+Q8387+S8387+U8387+W8387+Y8387+AA8387+AC8387</f>
        <v>4819025.7699999996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>
        <v>11940</v>
      </c>
      <c r="K8387" s="32">
        <v>29987</v>
      </c>
      <c r="L8387" s="113">
        <v>29987</v>
      </c>
      <c r="M8387" s="113">
        <v>12761</v>
      </c>
      <c r="N8387" s="31">
        <v>18005</v>
      </c>
      <c r="O8387" s="32">
        <v>11078</v>
      </c>
      <c r="P8387" s="113">
        <v>3341</v>
      </c>
      <c r="Q8387" s="113">
        <v>4220</v>
      </c>
      <c r="R8387" s="31">
        <v>20738</v>
      </c>
      <c r="S8387" s="32">
        <v>29846</v>
      </c>
      <c r="T8387" s="113">
        <v>29846</v>
      </c>
      <c r="U8387" s="113">
        <v>46982</v>
      </c>
      <c r="V8387" s="31">
        <v>46462</v>
      </c>
      <c r="W8387" s="32">
        <v>15999</v>
      </c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1713</v>
      </c>
      <c r="B8388" s="111" t="s">
        <v>524</v>
      </c>
      <c r="C8388" s="112" t="s">
        <v>525</v>
      </c>
      <c r="D8388" s="21">
        <f t="shared" si="262"/>
        <v>34457967.890000001</v>
      </c>
      <c r="E8388" s="24">
        <f t="shared" si="263"/>
        <v>35897967.890000001</v>
      </c>
      <c r="F8388" s="104"/>
      <c r="G8388" s="104"/>
      <c r="H8388" s="113">
        <v>15864292.59</v>
      </c>
      <c r="I8388" s="113">
        <v>15684292.59</v>
      </c>
      <c r="J8388" s="31">
        <v>4491301.7699999996</v>
      </c>
      <c r="K8388" s="32">
        <v>4671301.7699999996</v>
      </c>
      <c r="L8388" s="113">
        <v>0</v>
      </c>
      <c r="M8388" s="113">
        <v>10971910.66</v>
      </c>
      <c r="N8388" s="31">
        <v>18449001.300000001</v>
      </c>
      <c r="O8388" s="32">
        <v>7477090.6399999997</v>
      </c>
      <c r="P8388" s="113"/>
      <c r="Q8388" s="113"/>
      <c r="R8388" s="31"/>
      <c r="S8388" s="32"/>
      <c r="T8388" s="113">
        <v>144674</v>
      </c>
      <c r="U8388" s="113">
        <v>144674</v>
      </c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1713</v>
      </c>
      <c r="B8389" s="111" t="s">
        <v>526</v>
      </c>
      <c r="C8389" s="112" t="s">
        <v>527</v>
      </c>
      <c r="D8389" s="21">
        <f t="shared" si="262"/>
        <v>206710.59</v>
      </c>
      <c r="E8389" s="24">
        <f t="shared" si="263"/>
        <v>0</v>
      </c>
      <c r="F8389" s="104"/>
      <c r="G8389" s="104"/>
      <c r="H8389" s="113"/>
      <c r="I8389" s="113"/>
      <c r="J8389" s="31">
        <v>0</v>
      </c>
      <c r="K8389" s="32">
        <v>1620000</v>
      </c>
      <c r="L8389" s="113">
        <v>0</v>
      </c>
      <c r="M8389" s="113">
        <v>0</v>
      </c>
      <c r="N8389" s="31">
        <v>0</v>
      </c>
      <c r="O8389" s="32">
        <v>0</v>
      </c>
      <c r="P8389" s="113">
        <v>130000</v>
      </c>
      <c r="Q8389" s="113">
        <v>0</v>
      </c>
      <c r="R8389" s="31">
        <v>0</v>
      </c>
      <c r="S8389" s="32">
        <v>0</v>
      </c>
      <c r="T8389" s="113">
        <v>0</v>
      </c>
      <c r="U8389" s="113">
        <v>0</v>
      </c>
      <c r="V8389" s="31">
        <v>0</v>
      </c>
      <c r="W8389" s="32">
        <v>0</v>
      </c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1713</v>
      </c>
      <c r="B8390" s="111" t="s">
        <v>528</v>
      </c>
      <c r="C8390" s="112" t="s">
        <v>529</v>
      </c>
      <c r="D8390" s="21">
        <f t="shared" si="262"/>
        <v>698884.09</v>
      </c>
      <c r="E8390" s="24">
        <f t="shared" si="263"/>
        <v>988510</v>
      </c>
      <c r="F8390" s="104"/>
      <c r="G8390" s="104"/>
      <c r="H8390" s="105">
        <v>147107.45000000001</v>
      </c>
      <c r="I8390" s="105">
        <v>900000</v>
      </c>
      <c r="J8390" s="31">
        <v>76710.59</v>
      </c>
      <c r="K8390" s="32">
        <v>0</v>
      </c>
      <c r="L8390" s="105">
        <v>99740.4</v>
      </c>
      <c r="M8390" s="105">
        <v>0</v>
      </c>
      <c r="N8390" s="106">
        <v>70529.53</v>
      </c>
      <c r="O8390" s="107">
        <v>88510</v>
      </c>
      <c r="P8390" s="113">
        <v>119048.42</v>
      </c>
      <c r="Q8390" s="113">
        <v>0</v>
      </c>
      <c r="R8390" s="106">
        <v>90964.83</v>
      </c>
      <c r="S8390" s="107">
        <v>0</v>
      </c>
      <c r="T8390" s="105">
        <v>81400.759999999995</v>
      </c>
      <c r="U8390" s="105">
        <v>0</v>
      </c>
      <c r="V8390" s="106">
        <v>90092.7</v>
      </c>
      <c r="W8390" s="107">
        <v>0</v>
      </c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1713</v>
      </c>
      <c r="B8391" s="111" t="s">
        <v>530</v>
      </c>
      <c r="C8391" s="112" t="s">
        <v>531</v>
      </c>
      <c r="D8391" s="21">
        <f t="shared" si="262"/>
        <v>4092070</v>
      </c>
      <c r="E8391" s="24">
        <f t="shared" si="263"/>
        <v>6674330</v>
      </c>
      <c r="F8391" s="104"/>
      <c r="G8391" s="104"/>
      <c r="H8391" s="105">
        <v>0</v>
      </c>
      <c r="I8391" s="105">
        <v>3773870</v>
      </c>
      <c r="J8391" s="106">
        <v>0</v>
      </c>
      <c r="K8391" s="107">
        <v>0</v>
      </c>
      <c r="L8391" s="105">
        <v>1326820</v>
      </c>
      <c r="M8391" s="105">
        <v>0</v>
      </c>
      <c r="N8391" s="106">
        <v>0</v>
      </c>
      <c r="O8391" s="107">
        <v>2900460</v>
      </c>
      <c r="P8391" s="105">
        <v>0</v>
      </c>
      <c r="Q8391" s="105">
        <v>0</v>
      </c>
      <c r="R8391" s="106">
        <v>2101841</v>
      </c>
      <c r="S8391" s="107">
        <v>0</v>
      </c>
      <c r="T8391" s="105">
        <v>663409</v>
      </c>
      <c r="U8391" s="105">
        <v>0</v>
      </c>
      <c r="V8391" s="106">
        <v>0</v>
      </c>
      <c r="W8391" s="107">
        <v>0</v>
      </c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1713</v>
      </c>
      <c r="B8392" s="111" t="s">
        <v>532</v>
      </c>
      <c r="C8392" s="112" t="s">
        <v>533</v>
      </c>
      <c r="D8392" s="21">
        <f t="shared" si="262"/>
        <v>1864193.1400000001</v>
      </c>
      <c r="E8392" s="24">
        <f t="shared" si="263"/>
        <v>2355052.98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>
        <v>0</v>
      </c>
      <c r="K8392" s="107">
        <v>0</v>
      </c>
      <c r="L8392" s="105">
        <v>0</v>
      </c>
      <c r="M8392" s="105">
        <v>0</v>
      </c>
      <c r="N8392" s="106">
        <v>38510</v>
      </c>
      <c r="O8392" s="107">
        <v>0</v>
      </c>
      <c r="P8392" s="105">
        <v>1009140.16</v>
      </c>
      <c r="Q8392" s="105">
        <v>0</v>
      </c>
      <c r="R8392" s="106">
        <v>0</v>
      </c>
      <c r="S8392" s="107">
        <v>1500000</v>
      </c>
      <c r="T8392" s="105">
        <v>0</v>
      </c>
      <c r="U8392" s="105">
        <v>128485.5</v>
      </c>
      <c r="V8392" s="106">
        <v>128485.5</v>
      </c>
      <c r="W8392" s="107">
        <v>0</v>
      </c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1713</v>
      </c>
      <c r="B8393" s="111" t="s">
        <v>534</v>
      </c>
      <c r="C8393" s="112" t="s">
        <v>535</v>
      </c>
      <c r="D8393" s="21">
        <f t="shared" si="262"/>
        <v>0</v>
      </c>
      <c r="E8393" s="24">
        <f t="shared" si="263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1713</v>
      </c>
      <c r="B8394" s="111" t="s">
        <v>536</v>
      </c>
      <c r="C8394" s="112" t="s">
        <v>537</v>
      </c>
      <c r="D8394" s="21">
        <f t="shared" si="262"/>
        <v>0</v>
      </c>
      <c r="E8394" s="24">
        <f t="shared" si="263"/>
        <v>0</v>
      </c>
      <c r="F8394" s="104"/>
      <c r="G8394" s="104"/>
      <c r="H8394" s="113"/>
      <c r="I8394" s="113"/>
      <c r="J8394" s="106"/>
      <c r="K8394" s="107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1713</v>
      </c>
      <c r="B8395" s="111" t="s">
        <v>538</v>
      </c>
      <c r="C8395" s="112" t="s">
        <v>1668</v>
      </c>
      <c r="D8395" s="21">
        <f t="shared" si="262"/>
        <v>3340</v>
      </c>
      <c r="E8395" s="24">
        <f t="shared" si="263"/>
        <v>3340</v>
      </c>
      <c r="F8395" s="104"/>
      <c r="G8395" s="104"/>
      <c r="H8395" s="105"/>
      <c r="I8395" s="105"/>
      <c r="J8395" s="31"/>
      <c r="K8395" s="32"/>
      <c r="L8395" s="105"/>
      <c r="M8395" s="105"/>
      <c r="N8395" s="106">
        <v>1040</v>
      </c>
      <c r="O8395" s="107">
        <v>1040</v>
      </c>
      <c r="P8395" s="113">
        <v>260</v>
      </c>
      <c r="Q8395" s="113">
        <v>1520</v>
      </c>
      <c r="R8395" s="106">
        <v>2040</v>
      </c>
      <c r="S8395" s="107">
        <v>780</v>
      </c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1713</v>
      </c>
      <c r="B8396" s="111" t="s">
        <v>539</v>
      </c>
      <c r="C8396" s="112" t="s">
        <v>540</v>
      </c>
      <c r="D8396" s="21">
        <f t="shared" si="262"/>
        <v>9140</v>
      </c>
      <c r="E8396" s="24">
        <f t="shared" si="263"/>
        <v>9140</v>
      </c>
      <c r="F8396" s="104"/>
      <c r="G8396" s="104"/>
      <c r="H8396" s="105"/>
      <c r="I8396" s="105"/>
      <c r="J8396" s="106"/>
      <c r="K8396" s="107"/>
      <c r="L8396" s="105"/>
      <c r="M8396" s="105"/>
      <c r="N8396" s="106">
        <v>2800</v>
      </c>
      <c r="O8396" s="107">
        <v>2800</v>
      </c>
      <c r="P8396" s="105">
        <v>700</v>
      </c>
      <c r="Q8396" s="105">
        <v>4240</v>
      </c>
      <c r="R8396" s="106">
        <v>5640</v>
      </c>
      <c r="S8396" s="107">
        <v>2100</v>
      </c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1713</v>
      </c>
      <c r="B8397" s="111" t="s">
        <v>541</v>
      </c>
      <c r="C8397" s="112" t="s">
        <v>542</v>
      </c>
      <c r="D8397" s="21">
        <f t="shared" si="262"/>
        <v>5356</v>
      </c>
      <c r="E8397" s="24">
        <f t="shared" si="263"/>
        <v>5356</v>
      </c>
      <c r="F8397" s="104"/>
      <c r="G8397" s="104"/>
      <c r="H8397" s="113"/>
      <c r="I8397" s="113"/>
      <c r="J8397" s="106"/>
      <c r="K8397" s="107"/>
      <c r="L8397" s="113"/>
      <c r="M8397" s="113"/>
      <c r="N8397" s="31">
        <v>1648</v>
      </c>
      <c r="O8397" s="32">
        <v>1648</v>
      </c>
      <c r="P8397" s="105">
        <v>385</v>
      </c>
      <c r="Q8397" s="105">
        <v>2472</v>
      </c>
      <c r="R8397" s="31">
        <v>3323</v>
      </c>
      <c r="S8397" s="32">
        <v>1236</v>
      </c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1713</v>
      </c>
      <c r="B8398" s="111" t="s">
        <v>543</v>
      </c>
      <c r="C8398" s="112" t="s">
        <v>544</v>
      </c>
      <c r="D8398" s="21">
        <f t="shared" si="262"/>
        <v>0</v>
      </c>
      <c r="E8398" s="24">
        <f t="shared" si="263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1713</v>
      </c>
      <c r="B8399" s="111" t="s">
        <v>545</v>
      </c>
      <c r="C8399" s="112" t="s">
        <v>546</v>
      </c>
      <c r="D8399" s="21">
        <f t="shared" si="262"/>
        <v>0</v>
      </c>
      <c r="E8399" s="24">
        <f t="shared" si="263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1713</v>
      </c>
      <c r="B8400" s="111" t="s">
        <v>547</v>
      </c>
      <c r="C8400" s="112" t="s">
        <v>548</v>
      </c>
      <c r="D8400" s="21">
        <f t="shared" si="262"/>
        <v>0</v>
      </c>
      <c r="E8400" s="24">
        <f t="shared" si="263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1713</v>
      </c>
      <c r="B8401" s="111" t="s">
        <v>549</v>
      </c>
      <c r="C8401" s="112" t="s">
        <v>550</v>
      </c>
      <c r="D8401" s="21">
        <f t="shared" si="262"/>
        <v>6500</v>
      </c>
      <c r="E8401" s="24">
        <f t="shared" si="263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>
        <v>0</v>
      </c>
      <c r="K8401" s="32">
        <v>0</v>
      </c>
      <c r="L8401" s="113">
        <v>0</v>
      </c>
      <c r="M8401" s="113">
        <v>0</v>
      </c>
      <c r="N8401" s="31">
        <v>0</v>
      </c>
      <c r="O8401" s="32">
        <v>0</v>
      </c>
      <c r="P8401" s="113">
        <v>0</v>
      </c>
      <c r="Q8401" s="113">
        <v>0</v>
      </c>
      <c r="R8401" s="31">
        <v>0</v>
      </c>
      <c r="S8401" s="32">
        <v>0</v>
      </c>
      <c r="T8401" s="113">
        <v>0</v>
      </c>
      <c r="U8401" s="113">
        <v>0</v>
      </c>
      <c r="V8401" s="31">
        <v>0</v>
      </c>
      <c r="W8401" s="32">
        <v>0</v>
      </c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1713</v>
      </c>
      <c r="B8402" s="111" t="s">
        <v>551</v>
      </c>
      <c r="C8402" s="112" t="s">
        <v>552</v>
      </c>
      <c r="D8402" s="21">
        <f t="shared" si="262"/>
        <v>0</v>
      </c>
      <c r="E8402" s="24">
        <f t="shared" si="263"/>
        <v>0</v>
      </c>
      <c r="F8402" s="104"/>
      <c r="G8402" s="104"/>
      <c r="H8402" s="105"/>
      <c r="I8402" s="105"/>
      <c r="J8402" s="31"/>
      <c r="K8402" s="32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1713</v>
      </c>
      <c r="B8403" s="111" t="s">
        <v>553</v>
      </c>
      <c r="C8403" s="112" t="s">
        <v>554</v>
      </c>
      <c r="D8403" s="21">
        <f t="shared" si="262"/>
        <v>0</v>
      </c>
      <c r="E8403" s="24">
        <f t="shared" si="263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1713</v>
      </c>
      <c r="B8404" s="111" t="s">
        <v>555</v>
      </c>
      <c r="C8404" s="112" t="s">
        <v>556</v>
      </c>
      <c r="D8404" s="21">
        <f t="shared" si="262"/>
        <v>0</v>
      </c>
      <c r="E8404" s="24">
        <f t="shared" si="263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1713</v>
      </c>
      <c r="B8405" s="111" t="s">
        <v>557</v>
      </c>
      <c r="C8405" s="112" t="s">
        <v>558</v>
      </c>
      <c r="D8405" s="21">
        <f t="shared" si="262"/>
        <v>0</v>
      </c>
      <c r="E8405" s="24">
        <f t="shared" si="263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1713</v>
      </c>
      <c r="B8406" s="111" t="s">
        <v>559</v>
      </c>
      <c r="C8406" s="112" t="s">
        <v>560</v>
      </c>
      <c r="D8406" s="21">
        <f t="shared" si="262"/>
        <v>0</v>
      </c>
      <c r="E8406" s="24">
        <f t="shared" si="263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1713</v>
      </c>
      <c r="B8407" s="111" t="s">
        <v>561</v>
      </c>
      <c r="C8407" s="112" t="s">
        <v>562</v>
      </c>
      <c r="D8407" s="21">
        <f t="shared" si="262"/>
        <v>0</v>
      </c>
      <c r="E8407" s="24">
        <f t="shared" si="263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1713</v>
      </c>
      <c r="B8408" s="111" t="s">
        <v>563</v>
      </c>
      <c r="C8408" s="112" t="s">
        <v>564</v>
      </c>
      <c r="D8408" s="21">
        <f t="shared" si="262"/>
        <v>0</v>
      </c>
      <c r="E8408" s="24">
        <f t="shared" si="263"/>
        <v>0</v>
      </c>
      <c r="F8408" s="104"/>
      <c r="G8408" s="104"/>
      <c r="H8408" s="113"/>
      <c r="I8408" s="113"/>
      <c r="J8408" s="106"/>
      <c r="K8408" s="107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1713</v>
      </c>
      <c r="B8409" s="111" t="s">
        <v>565</v>
      </c>
      <c r="C8409" s="112" t="s">
        <v>566</v>
      </c>
      <c r="D8409" s="21">
        <f t="shared" si="262"/>
        <v>0</v>
      </c>
      <c r="E8409" s="24">
        <f t="shared" si="263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1713</v>
      </c>
      <c r="B8410" s="111" t="s">
        <v>567</v>
      </c>
      <c r="C8410" s="112" t="s">
        <v>568</v>
      </c>
      <c r="D8410" s="21">
        <f t="shared" si="262"/>
        <v>0</v>
      </c>
      <c r="E8410" s="24">
        <f t="shared" si="263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1713</v>
      </c>
      <c r="B8411" s="111" t="s">
        <v>569</v>
      </c>
      <c r="C8411" s="112" t="s">
        <v>570</v>
      </c>
      <c r="D8411" s="21">
        <f t="shared" si="262"/>
        <v>0</v>
      </c>
      <c r="E8411" s="24">
        <f t="shared" si="263"/>
        <v>124545.79</v>
      </c>
      <c r="F8411" s="104"/>
      <c r="G8411" s="104"/>
      <c r="H8411" s="105"/>
      <c r="I8411" s="105"/>
      <c r="J8411" s="31"/>
      <c r="K8411" s="32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1713</v>
      </c>
      <c r="B8412" s="111" t="s">
        <v>571</v>
      </c>
      <c r="C8412" s="112" t="s">
        <v>572</v>
      </c>
      <c r="D8412" s="21">
        <f t="shared" si="262"/>
        <v>122598.85</v>
      </c>
      <c r="E8412" s="24">
        <f t="shared" si="263"/>
        <v>72248.850000000006</v>
      </c>
      <c r="F8412" s="104"/>
      <c r="G8412" s="104"/>
      <c r="H8412" s="105">
        <v>0</v>
      </c>
      <c r="I8412" s="105">
        <v>48650</v>
      </c>
      <c r="J8412" s="106">
        <v>0</v>
      </c>
      <c r="K8412" s="107">
        <v>124545.79</v>
      </c>
      <c r="L8412" s="105">
        <v>99300</v>
      </c>
      <c r="M8412" s="105">
        <v>0</v>
      </c>
      <c r="N8412" s="106">
        <v>0</v>
      </c>
      <c r="O8412" s="107">
        <v>0</v>
      </c>
      <c r="P8412" s="105">
        <v>0</v>
      </c>
      <c r="Q8412" s="105">
        <v>300</v>
      </c>
      <c r="R8412" s="106">
        <v>0</v>
      </c>
      <c r="S8412" s="107">
        <v>21200</v>
      </c>
      <c r="T8412" s="105">
        <v>21200</v>
      </c>
      <c r="U8412" s="105">
        <v>2098.85</v>
      </c>
      <c r="V8412" s="106">
        <v>2098.85</v>
      </c>
      <c r="W8412" s="107">
        <v>0</v>
      </c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1713</v>
      </c>
      <c r="B8413" s="111" t="s">
        <v>573</v>
      </c>
      <c r="C8413" s="112" t="s">
        <v>574</v>
      </c>
      <c r="D8413" s="21">
        <f t="shared" si="262"/>
        <v>0</v>
      </c>
      <c r="E8413" s="24">
        <f t="shared" si="263"/>
        <v>0</v>
      </c>
      <c r="F8413" s="104"/>
      <c r="G8413" s="104"/>
      <c r="H8413" s="113"/>
      <c r="I8413" s="113"/>
      <c r="J8413" s="106"/>
      <c r="K8413" s="107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1713</v>
      </c>
      <c r="B8414" s="111" t="s">
        <v>575</v>
      </c>
      <c r="C8414" s="112" t="s">
        <v>576</v>
      </c>
      <c r="D8414" s="21">
        <f t="shared" si="262"/>
        <v>0</v>
      </c>
      <c r="E8414" s="24">
        <f t="shared" si="263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1713</v>
      </c>
      <c r="B8415" s="111" t="s">
        <v>577</v>
      </c>
      <c r="C8415" s="112" t="s">
        <v>1587</v>
      </c>
      <c r="D8415" s="21">
        <f t="shared" si="262"/>
        <v>3055</v>
      </c>
      <c r="E8415" s="24">
        <f t="shared" si="263"/>
        <v>17408.439999999999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1713</v>
      </c>
      <c r="B8416" s="111" t="s">
        <v>578</v>
      </c>
      <c r="C8416" s="112" t="s">
        <v>579</v>
      </c>
      <c r="D8416" s="21">
        <f t="shared" si="262"/>
        <v>111204.2</v>
      </c>
      <c r="E8416" s="24">
        <f t="shared" si="263"/>
        <v>1012771.24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>
        <v>3055</v>
      </c>
      <c r="K8416" s="32">
        <v>17408.439999999999</v>
      </c>
      <c r="L8416" s="113">
        <v>2460</v>
      </c>
      <c r="M8416" s="113">
        <v>0</v>
      </c>
      <c r="N8416" s="31">
        <v>2685</v>
      </c>
      <c r="O8416" s="32">
        <v>0</v>
      </c>
      <c r="P8416" s="113">
        <v>0</v>
      </c>
      <c r="Q8416" s="113">
        <v>0</v>
      </c>
      <c r="R8416" s="31">
        <v>3125</v>
      </c>
      <c r="S8416" s="32">
        <v>0</v>
      </c>
      <c r="T8416" s="113">
        <v>0</v>
      </c>
      <c r="U8416" s="113">
        <v>0</v>
      </c>
      <c r="V8416" s="31">
        <v>0</v>
      </c>
      <c r="W8416" s="32">
        <v>0</v>
      </c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1713</v>
      </c>
      <c r="B8417" s="111" t="s">
        <v>580</v>
      </c>
      <c r="C8417" s="112" t="s">
        <v>581</v>
      </c>
      <c r="D8417" s="21">
        <f t="shared" si="262"/>
        <v>322554.71999999997</v>
      </c>
      <c r="E8417" s="24">
        <f t="shared" si="263"/>
        <v>94585.33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>
        <v>0</v>
      </c>
      <c r="K8417" s="32">
        <v>24155.5</v>
      </c>
      <c r="L8417" s="113">
        <v>0</v>
      </c>
      <c r="M8417" s="113">
        <v>1440</v>
      </c>
      <c r="N8417" s="31">
        <v>249422</v>
      </c>
      <c r="O8417" s="32">
        <v>0</v>
      </c>
      <c r="P8417" s="113">
        <v>15255.72</v>
      </c>
      <c r="Q8417" s="113">
        <v>0</v>
      </c>
      <c r="R8417" s="31">
        <v>18721</v>
      </c>
      <c r="S8417" s="32">
        <v>0</v>
      </c>
      <c r="T8417" s="113">
        <v>510</v>
      </c>
      <c r="U8417" s="113">
        <v>40100</v>
      </c>
      <c r="V8417" s="31">
        <v>0</v>
      </c>
      <c r="W8417" s="32">
        <v>0</v>
      </c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1713</v>
      </c>
      <c r="B8418" s="111" t="s">
        <v>582</v>
      </c>
      <c r="C8418" s="112" t="s">
        <v>1588</v>
      </c>
      <c r="D8418" s="21">
        <f t="shared" si="262"/>
        <v>1299606</v>
      </c>
      <c r="E8418" s="24">
        <f t="shared" si="263"/>
        <v>673705.92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31">
        <v>0</v>
      </c>
      <c r="K8418" s="32">
        <v>1269</v>
      </c>
      <c r="L8418" s="105">
        <v>0</v>
      </c>
      <c r="M8418" s="105">
        <v>499</v>
      </c>
      <c r="N8418" s="106">
        <v>0</v>
      </c>
      <c r="O8418" s="107">
        <v>476</v>
      </c>
      <c r="P8418" s="113">
        <v>1186581</v>
      </c>
      <c r="Q8418" s="113">
        <v>0</v>
      </c>
      <c r="R8418" s="106">
        <v>0</v>
      </c>
      <c r="S8418" s="107">
        <v>0</v>
      </c>
      <c r="T8418" s="105">
        <v>0</v>
      </c>
      <c r="U8418" s="105">
        <v>0</v>
      </c>
      <c r="V8418" s="106">
        <v>0</v>
      </c>
      <c r="W8418" s="107">
        <v>0</v>
      </c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1713</v>
      </c>
      <c r="B8419" s="111" t="s">
        <v>583</v>
      </c>
      <c r="C8419" s="112" t="s">
        <v>584</v>
      </c>
      <c r="D8419" s="21">
        <f t="shared" si="262"/>
        <v>0</v>
      </c>
      <c r="E8419" s="24">
        <f t="shared" si="263"/>
        <v>0</v>
      </c>
      <c r="F8419" s="104">
        <v>0</v>
      </c>
      <c r="G8419" s="104">
        <v>0</v>
      </c>
      <c r="H8419" s="113">
        <v>0</v>
      </c>
      <c r="I8419" s="113">
        <v>0</v>
      </c>
      <c r="J8419" s="106">
        <v>0</v>
      </c>
      <c r="K8419" s="107">
        <v>0</v>
      </c>
      <c r="L8419" s="113">
        <v>0</v>
      </c>
      <c r="M8419" s="113">
        <v>0</v>
      </c>
      <c r="N8419" s="31">
        <v>0</v>
      </c>
      <c r="O8419" s="32">
        <v>0</v>
      </c>
      <c r="P8419" s="105">
        <v>0</v>
      </c>
      <c r="Q8419" s="105">
        <v>0</v>
      </c>
      <c r="R8419" s="31">
        <v>0</v>
      </c>
      <c r="S8419" s="32">
        <v>0</v>
      </c>
      <c r="T8419" s="113">
        <v>0</v>
      </c>
      <c r="U8419" s="113">
        <v>0</v>
      </c>
      <c r="V8419" s="31">
        <v>0</v>
      </c>
      <c r="W8419" s="32">
        <v>0</v>
      </c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1713</v>
      </c>
      <c r="B8420" s="111" t="s">
        <v>585</v>
      </c>
      <c r="C8420" s="112" t="s">
        <v>586</v>
      </c>
      <c r="D8420" s="21">
        <f t="shared" si="262"/>
        <v>0</v>
      </c>
      <c r="E8420" s="24">
        <f t="shared" si="263"/>
        <v>0</v>
      </c>
      <c r="F8420" s="104"/>
      <c r="G8420" s="104"/>
      <c r="H8420" s="105"/>
      <c r="I8420" s="105"/>
      <c r="J8420" s="31"/>
      <c r="K8420" s="32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1713</v>
      </c>
      <c r="B8421" s="111" t="s">
        <v>587</v>
      </c>
      <c r="C8421" s="112" t="s">
        <v>588</v>
      </c>
      <c r="D8421" s="21">
        <f t="shared" si="262"/>
        <v>0</v>
      </c>
      <c r="E8421" s="24">
        <f t="shared" si="263"/>
        <v>0</v>
      </c>
      <c r="F8421" s="104"/>
      <c r="G8421" s="104"/>
      <c r="H8421" s="113"/>
      <c r="I8421" s="113"/>
      <c r="J8421" s="106"/>
      <c r="K8421" s="107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1713</v>
      </c>
      <c r="B8422" s="111" t="s">
        <v>589</v>
      </c>
      <c r="C8422" s="112" t="s">
        <v>590</v>
      </c>
      <c r="D8422" s="21">
        <f t="shared" si="262"/>
        <v>0</v>
      </c>
      <c r="E8422" s="24">
        <f t="shared" si="26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1713</v>
      </c>
      <c r="B8423" s="111" t="s">
        <v>591</v>
      </c>
      <c r="C8423" s="112" t="s">
        <v>592</v>
      </c>
      <c r="D8423" s="21">
        <f t="shared" si="262"/>
        <v>0</v>
      </c>
      <c r="E8423" s="24">
        <f t="shared" si="263"/>
        <v>0</v>
      </c>
      <c r="F8423" s="104"/>
      <c r="G8423" s="104"/>
      <c r="H8423" s="105"/>
      <c r="I8423" s="105"/>
      <c r="J8423" s="31"/>
      <c r="K8423" s="32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1713</v>
      </c>
      <c r="B8424" s="111" t="s">
        <v>593</v>
      </c>
      <c r="C8424" s="112" t="s">
        <v>1589</v>
      </c>
      <c r="D8424" s="21">
        <f t="shared" si="262"/>
        <v>0</v>
      </c>
      <c r="E8424" s="24">
        <f t="shared" si="26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1713</v>
      </c>
      <c r="B8425" s="111" t="s">
        <v>594</v>
      </c>
      <c r="C8425" s="112" t="s">
        <v>595</v>
      </c>
      <c r="D8425" s="21">
        <f t="shared" si="262"/>
        <v>0</v>
      </c>
      <c r="E8425" s="24">
        <f t="shared" si="26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1713</v>
      </c>
      <c r="B8426" s="111" t="s">
        <v>596</v>
      </c>
      <c r="C8426" s="112" t="s">
        <v>597</v>
      </c>
      <c r="D8426" s="21">
        <f t="shared" si="262"/>
        <v>0</v>
      </c>
      <c r="E8426" s="24">
        <f t="shared" si="26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1713</v>
      </c>
      <c r="B8427" s="111" t="s">
        <v>598</v>
      </c>
      <c r="C8427" s="112" t="s">
        <v>599</v>
      </c>
      <c r="D8427" s="21">
        <f t="shared" si="262"/>
        <v>0</v>
      </c>
      <c r="E8427" s="24">
        <f t="shared" si="26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1713</v>
      </c>
      <c r="B8428" s="111" t="s">
        <v>600</v>
      </c>
      <c r="C8428" s="112" t="s">
        <v>601</v>
      </c>
      <c r="D8428" s="21">
        <f t="shared" si="262"/>
        <v>0</v>
      </c>
      <c r="E8428" s="24">
        <f t="shared" si="263"/>
        <v>0</v>
      </c>
      <c r="F8428" s="104"/>
      <c r="G8428" s="104"/>
      <c r="H8428" s="113"/>
      <c r="I8428" s="113"/>
      <c r="J8428" s="106"/>
      <c r="K8428" s="107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1713</v>
      </c>
      <c r="B8429" s="111" t="s">
        <v>602</v>
      </c>
      <c r="C8429" s="112" t="s">
        <v>1669</v>
      </c>
      <c r="D8429" s="21">
        <f t="shared" si="262"/>
        <v>0</v>
      </c>
      <c r="E8429" s="24">
        <f t="shared" si="26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1713</v>
      </c>
      <c r="B8430" s="111" t="s">
        <v>1590</v>
      </c>
      <c r="C8430" s="112" t="s">
        <v>1591</v>
      </c>
      <c r="D8430" s="21">
        <f t="shared" si="262"/>
        <v>0</v>
      </c>
      <c r="E8430" s="24">
        <f t="shared" si="26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1713</v>
      </c>
      <c r="B8431" s="111" t="s">
        <v>603</v>
      </c>
      <c r="C8431" s="112" t="s">
        <v>604</v>
      </c>
      <c r="D8431" s="21">
        <f t="shared" si="262"/>
        <v>0</v>
      </c>
      <c r="E8431" s="24">
        <f t="shared" si="26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1713</v>
      </c>
      <c r="B8432" s="111" t="s">
        <v>605</v>
      </c>
      <c r="C8432" s="112" t="s">
        <v>606</v>
      </c>
      <c r="D8432" s="21">
        <f t="shared" si="262"/>
        <v>0</v>
      </c>
      <c r="E8432" s="24">
        <f t="shared" si="26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1713</v>
      </c>
      <c r="B8433" s="111" t="s">
        <v>607</v>
      </c>
      <c r="C8433" s="112" t="s">
        <v>608</v>
      </c>
      <c r="D8433" s="21">
        <f t="shared" si="262"/>
        <v>0</v>
      </c>
      <c r="E8433" s="24">
        <f t="shared" si="26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1713</v>
      </c>
      <c r="B8434" s="111" t="s">
        <v>609</v>
      </c>
      <c r="C8434" s="112" t="s">
        <v>610</v>
      </c>
      <c r="D8434" s="21">
        <f t="shared" si="262"/>
        <v>0</v>
      </c>
      <c r="E8434" s="24">
        <f t="shared" si="26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1713</v>
      </c>
      <c r="B8435" s="111" t="s">
        <v>611</v>
      </c>
      <c r="C8435" s="112" t="s">
        <v>612</v>
      </c>
      <c r="D8435" s="21">
        <f t="shared" si="262"/>
        <v>0</v>
      </c>
      <c r="E8435" s="24">
        <f t="shared" si="26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1713</v>
      </c>
      <c r="B8436" s="111" t="s">
        <v>613</v>
      </c>
      <c r="C8436" s="112" t="s">
        <v>614</v>
      </c>
      <c r="D8436" s="21">
        <f t="shared" si="262"/>
        <v>0</v>
      </c>
      <c r="E8436" s="24">
        <f t="shared" si="26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1713</v>
      </c>
      <c r="B8437" s="111" t="s">
        <v>615</v>
      </c>
      <c r="C8437" s="112" t="s">
        <v>616</v>
      </c>
      <c r="D8437" s="21">
        <f t="shared" si="262"/>
        <v>0</v>
      </c>
      <c r="E8437" s="24">
        <f t="shared" si="26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1713</v>
      </c>
      <c r="B8438" s="111" t="s">
        <v>617</v>
      </c>
      <c r="C8438" s="112" t="s">
        <v>618</v>
      </c>
      <c r="D8438" s="21">
        <f t="shared" si="262"/>
        <v>0</v>
      </c>
      <c r="E8438" s="24">
        <f t="shared" si="263"/>
        <v>0</v>
      </c>
      <c r="F8438" s="104"/>
      <c r="G8438" s="104"/>
      <c r="H8438" s="105"/>
      <c r="I8438" s="105"/>
      <c r="J8438" s="31"/>
      <c r="K8438" s="32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1713</v>
      </c>
      <c r="B8439" s="111" t="s">
        <v>619</v>
      </c>
      <c r="C8439" s="112" t="s">
        <v>620</v>
      </c>
      <c r="D8439" s="21">
        <f t="shared" si="262"/>
        <v>0</v>
      </c>
      <c r="E8439" s="24">
        <f t="shared" si="263"/>
        <v>0</v>
      </c>
      <c r="F8439" s="104"/>
      <c r="G8439" s="104"/>
      <c r="H8439" s="113"/>
      <c r="I8439" s="113"/>
      <c r="J8439" s="106"/>
      <c r="K8439" s="107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1713</v>
      </c>
      <c r="B8440" s="111" t="s">
        <v>621</v>
      </c>
      <c r="C8440" s="112" t="s">
        <v>622</v>
      </c>
      <c r="D8440" s="21">
        <f t="shared" si="262"/>
        <v>0</v>
      </c>
      <c r="E8440" s="24">
        <f t="shared" si="263"/>
        <v>246950</v>
      </c>
      <c r="F8440" s="104">
        <v>0</v>
      </c>
      <c r="G8440" s="104">
        <v>48650</v>
      </c>
      <c r="H8440" s="113">
        <v>0</v>
      </c>
      <c r="I8440" s="113">
        <v>0</v>
      </c>
      <c r="J8440" s="31">
        <v>0</v>
      </c>
      <c r="K8440" s="32">
        <v>0</v>
      </c>
      <c r="L8440" s="113">
        <v>0</v>
      </c>
      <c r="M8440" s="113">
        <v>51450</v>
      </c>
      <c r="N8440" s="31">
        <v>0</v>
      </c>
      <c r="O8440" s="32">
        <v>42000</v>
      </c>
      <c r="P8440" s="113">
        <v>0</v>
      </c>
      <c r="Q8440" s="113">
        <v>10900</v>
      </c>
      <c r="R8440" s="31">
        <v>0</v>
      </c>
      <c r="S8440" s="32">
        <v>32250</v>
      </c>
      <c r="T8440" s="113">
        <v>0</v>
      </c>
      <c r="U8440" s="113">
        <v>31550</v>
      </c>
      <c r="V8440" s="31">
        <v>0</v>
      </c>
      <c r="W8440" s="32">
        <v>30150</v>
      </c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1713</v>
      </c>
      <c r="B8441" s="111" t="s">
        <v>623</v>
      </c>
      <c r="C8441" s="112" t="s">
        <v>624</v>
      </c>
      <c r="D8441" s="21">
        <f t="shared" si="262"/>
        <v>0</v>
      </c>
      <c r="E8441" s="24">
        <f t="shared" si="26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1713</v>
      </c>
      <c r="B8442" s="111" t="s">
        <v>625</v>
      </c>
      <c r="C8442" s="112" t="s">
        <v>626</v>
      </c>
      <c r="D8442" s="21">
        <f t="shared" si="262"/>
        <v>0</v>
      </c>
      <c r="E8442" s="24">
        <f t="shared" si="26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1713</v>
      </c>
      <c r="B8443" s="111" t="s">
        <v>627</v>
      </c>
      <c r="C8443" s="112" t="s">
        <v>628</v>
      </c>
      <c r="D8443" s="21">
        <f t="shared" si="262"/>
        <v>2491</v>
      </c>
      <c r="E8443" s="24">
        <f t="shared" si="263"/>
        <v>161008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1713</v>
      </c>
      <c r="B8444" s="111" t="s">
        <v>629</v>
      </c>
      <c r="C8444" s="112" t="s">
        <v>630</v>
      </c>
      <c r="D8444" s="21">
        <f t="shared" si="262"/>
        <v>69057</v>
      </c>
      <c r="E8444" s="24">
        <f t="shared" si="263"/>
        <v>1027131</v>
      </c>
      <c r="F8444" s="104">
        <v>0</v>
      </c>
      <c r="G8444" s="104">
        <v>138059</v>
      </c>
      <c r="H8444" s="113">
        <v>5304</v>
      </c>
      <c r="I8444" s="113">
        <v>156439</v>
      </c>
      <c r="J8444" s="31">
        <v>2491</v>
      </c>
      <c r="K8444" s="32">
        <v>161008</v>
      </c>
      <c r="L8444" s="113">
        <v>11064</v>
      </c>
      <c r="M8444" s="113">
        <v>101673</v>
      </c>
      <c r="N8444" s="31">
        <v>11269</v>
      </c>
      <c r="O8444" s="32">
        <v>143218</v>
      </c>
      <c r="P8444" s="113">
        <v>12136</v>
      </c>
      <c r="Q8444" s="113">
        <v>141718</v>
      </c>
      <c r="R8444" s="31">
        <v>5385</v>
      </c>
      <c r="S8444" s="32">
        <v>107059</v>
      </c>
      <c r="T8444" s="113">
        <v>11546</v>
      </c>
      <c r="U8444" s="113">
        <v>96915</v>
      </c>
      <c r="V8444" s="31">
        <v>12353</v>
      </c>
      <c r="W8444" s="32">
        <v>61849</v>
      </c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1713</v>
      </c>
      <c r="B8445" s="111" t="s">
        <v>631</v>
      </c>
      <c r="C8445" s="112" t="s">
        <v>632</v>
      </c>
      <c r="D8445" s="21">
        <f t="shared" si="262"/>
        <v>12145</v>
      </c>
      <c r="E8445" s="24">
        <f t="shared" si="263"/>
        <v>572124</v>
      </c>
      <c r="F8445" s="104">
        <v>0</v>
      </c>
      <c r="G8445" s="104">
        <v>88636</v>
      </c>
      <c r="H8445" s="113">
        <v>500</v>
      </c>
      <c r="I8445" s="113">
        <v>77685</v>
      </c>
      <c r="J8445" s="31">
        <v>0</v>
      </c>
      <c r="K8445" s="32">
        <v>80201</v>
      </c>
      <c r="L8445" s="113">
        <v>0</v>
      </c>
      <c r="M8445" s="113">
        <v>42361</v>
      </c>
      <c r="N8445" s="31">
        <v>0</v>
      </c>
      <c r="O8445" s="32">
        <v>47652</v>
      </c>
      <c r="P8445" s="113">
        <v>0</v>
      </c>
      <c r="Q8445" s="113">
        <v>123314</v>
      </c>
      <c r="R8445" s="31">
        <v>9514</v>
      </c>
      <c r="S8445" s="32">
        <v>69891</v>
      </c>
      <c r="T8445" s="113">
        <v>2131</v>
      </c>
      <c r="U8445" s="113">
        <v>84798</v>
      </c>
      <c r="V8445" s="31">
        <v>0</v>
      </c>
      <c r="W8445" s="32">
        <v>37787</v>
      </c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1713</v>
      </c>
      <c r="B8446" s="111" t="s">
        <v>633</v>
      </c>
      <c r="C8446" s="112" t="s">
        <v>1592</v>
      </c>
      <c r="D8446" s="21">
        <f t="shared" si="262"/>
        <v>0</v>
      </c>
      <c r="E8446" s="24">
        <f t="shared" si="263"/>
        <v>0</v>
      </c>
      <c r="F8446" s="104"/>
      <c r="G8446" s="104"/>
      <c r="H8446" s="105"/>
      <c r="I8446" s="105"/>
      <c r="J8446" s="31"/>
      <c r="K8446" s="32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1713</v>
      </c>
      <c r="B8447" s="111" t="s">
        <v>634</v>
      </c>
      <c r="C8447" s="112" t="s">
        <v>1593</v>
      </c>
      <c r="D8447" s="21">
        <f t="shared" si="262"/>
        <v>0</v>
      </c>
      <c r="E8447" s="24">
        <f t="shared" si="263"/>
        <v>0</v>
      </c>
      <c r="F8447" s="104"/>
      <c r="G8447" s="104"/>
      <c r="H8447" s="113"/>
      <c r="I8447" s="113"/>
      <c r="J8447" s="106"/>
      <c r="K8447" s="107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1713</v>
      </c>
      <c r="B8448" s="111" t="s">
        <v>635</v>
      </c>
      <c r="C8448" s="112" t="s">
        <v>636</v>
      </c>
      <c r="D8448" s="21">
        <f t="shared" si="262"/>
        <v>0</v>
      </c>
      <c r="E8448" s="24">
        <f t="shared" si="26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1713</v>
      </c>
      <c r="B8449" s="111" t="s">
        <v>637</v>
      </c>
      <c r="C8449" s="112" t="s">
        <v>638</v>
      </c>
      <c r="D8449" s="21">
        <f t="shared" si="262"/>
        <v>0</v>
      </c>
      <c r="E8449" s="24">
        <f t="shared" si="263"/>
        <v>203640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1713</v>
      </c>
      <c r="B8450" s="111" t="s">
        <v>639</v>
      </c>
      <c r="C8450" s="112" t="s">
        <v>640</v>
      </c>
      <c r="D8450" s="21">
        <f t="shared" si="262"/>
        <v>8807</v>
      </c>
      <c r="E8450" s="24">
        <f t="shared" si="263"/>
        <v>1690906</v>
      </c>
      <c r="F8450" s="104">
        <v>0</v>
      </c>
      <c r="G8450" s="104">
        <v>210373</v>
      </c>
      <c r="H8450" s="113">
        <v>0</v>
      </c>
      <c r="I8450" s="113">
        <v>205046</v>
      </c>
      <c r="J8450" s="31">
        <v>0</v>
      </c>
      <c r="K8450" s="32">
        <v>203640</v>
      </c>
      <c r="L8450" s="113">
        <v>0</v>
      </c>
      <c r="M8450" s="113">
        <v>197774</v>
      </c>
      <c r="N8450" s="31">
        <v>0</v>
      </c>
      <c r="O8450" s="32">
        <v>188934</v>
      </c>
      <c r="P8450" s="113">
        <v>7087</v>
      </c>
      <c r="Q8450" s="113">
        <v>231538</v>
      </c>
      <c r="R8450" s="31">
        <v>0</v>
      </c>
      <c r="S8450" s="32">
        <v>193459</v>
      </c>
      <c r="T8450" s="113">
        <v>800</v>
      </c>
      <c r="U8450" s="113">
        <v>213217</v>
      </c>
      <c r="V8450" s="31">
        <v>920</v>
      </c>
      <c r="W8450" s="32">
        <v>193388</v>
      </c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1713</v>
      </c>
      <c r="B8451" s="111" t="s">
        <v>641</v>
      </c>
      <c r="C8451" s="112" t="s">
        <v>642</v>
      </c>
      <c r="D8451" s="21">
        <f t="shared" ref="D8451:D8514" si="264">F8451+H8451+J8452+L8451+N8451+P8451+R8451+T8451+V8451+X8451+Z8451+AB8451</f>
        <v>6841.1</v>
      </c>
      <c r="E8451" s="24">
        <f t="shared" ref="E8451:E8514" si="265">G8451+I8451+K8452+M8451+O8451+Q8451+S8451+U8451+W8451+Y8451+AA8451+AC8451</f>
        <v>766603.27</v>
      </c>
      <c r="F8451" s="104">
        <v>0</v>
      </c>
      <c r="G8451" s="104">
        <v>105378</v>
      </c>
      <c r="H8451" s="113">
        <v>0</v>
      </c>
      <c r="I8451" s="113">
        <v>120683</v>
      </c>
      <c r="J8451" s="31">
        <v>0</v>
      </c>
      <c r="K8451" s="32">
        <v>57177</v>
      </c>
      <c r="L8451" s="113">
        <v>0</v>
      </c>
      <c r="M8451" s="113">
        <v>72585</v>
      </c>
      <c r="N8451" s="31">
        <v>0</v>
      </c>
      <c r="O8451" s="32">
        <v>56747</v>
      </c>
      <c r="P8451" s="113">
        <v>0</v>
      </c>
      <c r="Q8451" s="113">
        <v>117639.27</v>
      </c>
      <c r="R8451" s="31">
        <v>0</v>
      </c>
      <c r="S8451" s="32">
        <v>83786</v>
      </c>
      <c r="T8451" s="113">
        <v>0</v>
      </c>
      <c r="U8451" s="113">
        <v>121178</v>
      </c>
      <c r="V8451" s="31">
        <v>0</v>
      </c>
      <c r="W8451" s="32">
        <v>88607</v>
      </c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1713</v>
      </c>
      <c r="B8452" s="111" t="s">
        <v>643</v>
      </c>
      <c r="C8452" s="112" t="s">
        <v>644</v>
      </c>
      <c r="D8452" s="21">
        <f t="shared" si="264"/>
        <v>61419.100000000006</v>
      </c>
      <c r="E8452" s="24">
        <f t="shared" si="265"/>
        <v>45196.73</v>
      </c>
      <c r="F8452" s="104">
        <v>3002.18</v>
      </c>
      <c r="G8452" s="104">
        <v>0</v>
      </c>
      <c r="H8452" s="113">
        <v>2674.33</v>
      </c>
      <c r="I8452" s="113">
        <v>0</v>
      </c>
      <c r="J8452" s="31">
        <v>6841.1</v>
      </c>
      <c r="K8452" s="32">
        <v>0</v>
      </c>
      <c r="L8452" s="113">
        <v>0</v>
      </c>
      <c r="M8452" s="113">
        <v>0</v>
      </c>
      <c r="N8452" s="31">
        <v>0</v>
      </c>
      <c r="O8452" s="32">
        <v>0</v>
      </c>
      <c r="P8452" s="113">
        <v>19419.22</v>
      </c>
      <c r="Q8452" s="113">
        <v>0</v>
      </c>
      <c r="R8452" s="31">
        <v>4130.63</v>
      </c>
      <c r="S8452" s="32">
        <v>0</v>
      </c>
      <c r="T8452" s="113">
        <v>21708.720000000001</v>
      </c>
      <c r="U8452" s="113">
        <v>0</v>
      </c>
      <c r="V8452" s="31">
        <v>10484.02</v>
      </c>
      <c r="W8452" s="32">
        <v>0</v>
      </c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1713</v>
      </c>
      <c r="B8453" s="111" t="s">
        <v>645</v>
      </c>
      <c r="C8453" s="112" t="s">
        <v>646</v>
      </c>
      <c r="D8453" s="21">
        <f t="shared" si="264"/>
        <v>13034.52</v>
      </c>
      <c r="E8453" s="24">
        <f t="shared" si="265"/>
        <v>248277.75999999998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>
        <v>0</v>
      </c>
      <c r="K8453" s="32">
        <v>45196.73</v>
      </c>
      <c r="L8453" s="113">
        <v>0</v>
      </c>
      <c r="M8453" s="113">
        <v>0</v>
      </c>
      <c r="N8453" s="31">
        <v>0</v>
      </c>
      <c r="O8453" s="32">
        <v>0</v>
      </c>
      <c r="P8453" s="113">
        <v>5907.22</v>
      </c>
      <c r="Q8453" s="113">
        <v>57087.59</v>
      </c>
      <c r="R8453" s="31">
        <v>7127.3</v>
      </c>
      <c r="S8453" s="32">
        <v>0</v>
      </c>
      <c r="T8453" s="113">
        <v>0</v>
      </c>
      <c r="U8453" s="113">
        <v>23403.919999999998</v>
      </c>
      <c r="V8453" s="31">
        <v>0</v>
      </c>
      <c r="W8453" s="32">
        <v>111976.91</v>
      </c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1713</v>
      </c>
      <c r="B8454" s="111" t="s">
        <v>647</v>
      </c>
      <c r="C8454" s="112" t="s">
        <v>648</v>
      </c>
      <c r="D8454" s="21">
        <f t="shared" si="264"/>
        <v>0</v>
      </c>
      <c r="E8454" s="24">
        <f t="shared" si="265"/>
        <v>171224</v>
      </c>
      <c r="F8454" s="104">
        <v>0</v>
      </c>
      <c r="G8454" s="104">
        <v>7454</v>
      </c>
      <c r="H8454" s="113">
        <v>0</v>
      </c>
      <c r="I8454" s="113">
        <v>6154</v>
      </c>
      <c r="J8454" s="31">
        <v>0</v>
      </c>
      <c r="K8454" s="32">
        <v>11542</v>
      </c>
      <c r="L8454" s="113">
        <v>0</v>
      </c>
      <c r="M8454" s="113">
        <v>6928</v>
      </c>
      <c r="N8454" s="31">
        <v>0</v>
      </c>
      <c r="O8454" s="32">
        <v>15187</v>
      </c>
      <c r="P8454" s="113">
        <v>0</v>
      </c>
      <c r="Q8454" s="113">
        <v>67684</v>
      </c>
      <c r="R8454" s="31">
        <v>0</v>
      </c>
      <c r="S8454" s="32">
        <v>18403</v>
      </c>
      <c r="T8454" s="113">
        <v>0</v>
      </c>
      <c r="U8454" s="113">
        <v>17575</v>
      </c>
      <c r="V8454" s="31">
        <v>0</v>
      </c>
      <c r="W8454" s="32">
        <v>6773</v>
      </c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1713</v>
      </c>
      <c r="B8455" s="111" t="s">
        <v>649</v>
      </c>
      <c r="C8455" s="112" t="s">
        <v>650</v>
      </c>
      <c r="D8455" s="21">
        <f t="shared" si="264"/>
        <v>25220</v>
      </c>
      <c r="E8455" s="24">
        <f t="shared" si="265"/>
        <v>258420</v>
      </c>
      <c r="F8455" s="104">
        <v>0</v>
      </c>
      <c r="G8455" s="104">
        <v>37496</v>
      </c>
      <c r="H8455" s="113">
        <v>0</v>
      </c>
      <c r="I8455" s="113">
        <v>23334</v>
      </c>
      <c r="J8455" s="31">
        <v>0</v>
      </c>
      <c r="K8455" s="32">
        <v>25066</v>
      </c>
      <c r="L8455" s="113">
        <v>0</v>
      </c>
      <c r="M8455" s="113">
        <v>10940</v>
      </c>
      <c r="N8455" s="31">
        <v>0</v>
      </c>
      <c r="O8455" s="32">
        <v>15885</v>
      </c>
      <c r="P8455" s="113">
        <v>25220</v>
      </c>
      <c r="Q8455" s="113">
        <v>45614</v>
      </c>
      <c r="R8455" s="31">
        <v>0</v>
      </c>
      <c r="S8455" s="32">
        <v>35257</v>
      </c>
      <c r="T8455" s="113">
        <v>0</v>
      </c>
      <c r="U8455" s="113">
        <v>27695</v>
      </c>
      <c r="V8455" s="31">
        <v>0</v>
      </c>
      <c r="W8455" s="32">
        <v>20243</v>
      </c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1713</v>
      </c>
      <c r="B8456" s="111" t="s">
        <v>651</v>
      </c>
      <c r="C8456" s="112" t="s">
        <v>652</v>
      </c>
      <c r="D8456" s="21">
        <f t="shared" si="264"/>
        <v>1003</v>
      </c>
      <c r="E8456" s="24">
        <f t="shared" si="265"/>
        <v>287938</v>
      </c>
      <c r="F8456" s="104">
        <v>0</v>
      </c>
      <c r="G8456" s="104">
        <v>47621</v>
      </c>
      <c r="H8456" s="113">
        <v>0</v>
      </c>
      <c r="I8456" s="113">
        <v>36050</v>
      </c>
      <c r="J8456" s="31">
        <v>0</v>
      </c>
      <c r="K8456" s="32">
        <v>41956</v>
      </c>
      <c r="L8456" s="113">
        <v>50</v>
      </c>
      <c r="M8456" s="113">
        <v>37336</v>
      </c>
      <c r="N8456" s="31">
        <v>0</v>
      </c>
      <c r="O8456" s="32">
        <v>30999</v>
      </c>
      <c r="P8456" s="113">
        <v>400</v>
      </c>
      <c r="Q8456" s="113">
        <v>43233</v>
      </c>
      <c r="R8456" s="31">
        <v>0</v>
      </c>
      <c r="S8456" s="32">
        <v>27858</v>
      </c>
      <c r="T8456" s="113">
        <v>0</v>
      </c>
      <c r="U8456" s="113">
        <v>24367</v>
      </c>
      <c r="V8456" s="31">
        <v>553</v>
      </c>
      <c r="W8456" s="32">
        <v>29450</v>
      </c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1713</v>
      </c>
      <c r="B8457" s="111" t="s">
        <v>653</v>
      </c>
      <c r="C8457" s="112" t="s">
        <v>1594</v>
      </c>
      <c r="D8457" s="21">
        <f t="shared" si="264"/>
        <v>368.36</v>
      </c>
      <c r="E8457" s="24">
        <f t="shared" si="265"/>
        <v>68018.679999999993</v>
      </c>
      <c r="F8457" s="104">
        <v>0</v>
      </c>
      <c r="G8457" s="104">
        <v>11958</v>
      </c>
      <c r="H8457" s="113">
        <v>0</v>
      </c>
      <c r="I8457" s="113">
        <v>3616</v>
      </c>
      <c r="J8457" s="31">
        <v>0</v>
      </c>
      <c r="K8457" s="32">
        <v>11024</v>
      </c>
      <c r="L8457" s="113">
        <v>0</v>
      </c>
      <c r="M8457" s="113">
        <v>14001</v>
      </c>
      <c r="N8457" s="31">
        <v>0</v>
      </c>
      <c r="O8457" s="32">
        <v>5022</v>
      </c>
      <c r="P8457" s="113">
        <v>0</v>
      </c>
      <c r="Q8457" s="113">
        <v>8925.68</v>
      </c>
      <c r="R8457" s="31">
        <v>0</v>
      </c>
      <c r="S8457" s="32">
        <v>13094</v>
      </c>
      <c r="T8457" s="113">
        <v>0</v>
      </c>
      <c r="U8457" s="113">
        <v>11402</v>
      </c>
      <c r="V8457" s="31">
        <v>0</v>
      </c>
      <c r="W8457" s="32">
        <v>0</v>
      </c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1713</v>
      </c>
      <c r="B8458" s="111" t="s">
        <v>654</v>
      </c>
      <c r="C8458" s="112" t="s">
        <v>1595</v>
      </c>
      <c r="D8458" s="21">
        <f t="shared" si="264"/>
        <v>10171.450000000001</v>
      </c>
      <c r="E8458" s="24">
        <f t="shared" si="265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>
        <v>368.36</v>
      </c>
      <c r="K8458" s="32">
        <v>0</v>
      </c>
      <c r="L8458" s="113">
        <v>2891.86</v>
      </c>
      <c r="M8458" s="113">
        <v>0</v>
      </c>
      <c r="N8458" s="31">
        <v>248.88</v>
      </c>
      <c r="O8458" s="32">
        <v>0</v>
      </c>
      <c r="P8458" s="113">
        <v>2600.0700000000002</v>
      </c>
      <c r="Q8458" s="113">
        <v>0</v>
      </c>
      <c r="R8458" s="31">
        <v>0</v>
      </c>
      <c r="S8458" s="32">
        <v>0</v>
      </c>
      <c r="T8458" s="113">
        <v>3821.19</v>
      </c>
      <c r="U8458" s="113">
        <v>0</v>
      </c>
      <c r="V8458" s="31">
        <v>602.4</v>
      </c>
      <c r="W8458" s="32">
        <v>0</v>
      </c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1713</v>
      </c>
      <c r="B8459" s="111" t="s">
        <v>655</v>
      </c>
      <c r="C8459" s="112" t="s">
        <v>1596</v>
      </c>
      <c r="D8459" s="21">
        <f t="shared" si="264"/>
        <v>948.14</v>
      </c>
      <c r="E8459" s="24">
        <f t="shared" si="265"/>
        <v>8348.32</v>
      </c>
      <c r="F8459" s="104">
        <v>0</v>
      </c>
      <c r="G8459" s="104">
        <v>3375.57</v>
      </c>
      <c r="H8459" s="113">
        <v>0</v>
      </c>
      <c r="I8459" s="113">
        <v>0</v>
      </c>
      <c r="J8459" s="31">
        <v>0</v>
      </c>
      <c r="K8459" s="32">
        <v>0</v>
      </c>
      <c r="L8459" s="113">
        <v>0</v>
      </c>
      <c r="M8459" s="113">
        <v>0</v>
      </c>
      <c r="N8459" s="31">
        <v>0</v>
      </c>
      <c r="O8459" s="32">
        <v>0</v>
      </c>
      <c r="P8459" s="113">
        <v>0</v>
      </c>
      <c r="Q8459" s="113">
        <v>767.05</v>
      </c>
      <c r="R8459" s="31">
        <v>0</v>
      </c>
      <c r="S8459" s="32">
        <v>0</v>
      </c>
      <c r="T8459" s="113">
        <v>948.14</v>
      </c>
      <c r="U8459" s="113">
        <v>4205.7</v>
      </c>
      <c r="V8459" s="31">
        <v>0</v>
      </c>
      <c r="W8459" s="32">
        <v>0</v>
      </c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1713</v>
      </c>
      <c r="B8460" s="111" t="s">
        <v>656</v>
      </c>
      <c r="C8460" s="112" t="s">
        <v>1597</v>
      </c>
      <c r="D8460" s="21">
        <f t="shared" si="264"/>
        <v>0</v>
      </c>
      <c r="E8460" s="24">
        <f t="shared" si="265"/>
        <v>5113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1713</v>
      </c>
      <c r="B8461" s="111" t="s">
        <v>657</v>
      </c>
      <c r="C8461" s="112" t="s">
        <v>658</v>
      </c>
      <c r="D8461" s="21">
        <f t="shared" si="264"/>
        <v>0</v>
      </c>
      <c r="E8461" s="24">
        <f t="shared" si="265"/>
        <v>4405</v>
      </c>
      <c r="F8461" s="104"/>
      <c r="G8461" s="104"/>
      <c r="H8461" s="105">
        <v>0</v>
      </c>
      <c r="I8461" s="105">
        <v>2469</v>
      </c>
      <c r="J8461" s="31">
        <v>0</v>
      </c>
      <c r="K8461" s="32">
        <v>5113</v>
      </c>
      <c r="L8461" s="105">
        <v>0</v>
      </c>
      <c r="M8461" s="105">
        <v>1936</v>
      </c>
      <c r="N8461" s="106">
        <v>0</v>
      </c>
      <c r="O8461" s="107">
        <v>0</v>
      </c>
      <c r="P8461" s="113">
        <v>0</v>
      </c>
      <c r="Q8461" s="113">
        <v>0</v>
      </c>
      <c r="R8461" s="106">
        <v>0</v>
      </c>
      <c r="S8461" s="107">
        <v>0</v>
      </c>
      <c r="T8461" s="105">
        <v>0</v>
      </c>
      <c r="U8461" s="105">
        <v>0</v>
      </c>
      <c r="V8461" s="106">
        <v>0</v>
      </c>
      <c r="W8461" s="107">
        <v>0</v>
      </c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1713</v>
      </c>
      <c r="B8462" s="111" t="s">
        <v>659</v>
      </c>
      <c r="C8462" s="112" t="s">
        <v>660</v>
      </c>
      <c r="D8462" s="21">
        <f t="shared" si="264"/>
        <v>0</v>
      </c>
      <c r="E8462" s="24">
        <f t="shared" si="265"/>
        <v>0</v>
      </c>
      <c r="F8462" s="104"/>
      <c r="G8462" s="104"/>
      <c r="H8462" s="113"/>
      <c r="I8462" s="113"/>
      <c r="J8462" s="106"/>
      <c r="K8462" s="107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1713</v>
      </c>
      <c r="B8463" s="111" t="s">
        <v>661</v>
      </c>
      <c r="C8463" s="112" t="s">
        <v>662</v>
      </c>
      <c r="D8463" s="21">
        <f t="shared" si="264"/>
        <v>52228.89</v>
      </c>
      <c r="E8463" s="24">
        <f t="shared" si="265"/>
        <v>2532121.9</v>
      </c>
      <c r="F8463" s="104"/>
      <c r="G8463" s="104"/>
      <c r="H8463" s="113"/>
      <c r="I8463" s="113"/>
      <c r="J8463" s="31"/>
      <c r="K8463" s="32"/>
      <c r="L8463" s="113">
        <v>0</v>
      </c>
      <c r="M8463" s="113">
        <v>6591.08</v>
      </c>
      <c r="N8463" s="31">
        <v>0</v>
      </c>
      <c r="O8463" s="32">
        <v>3494.02</v>
      </c>
      <c r="P8463" s="113">
        <v>5304.89</v>
      </c>
      <c r="Q8463" s="113">
        <v>537.79999999999995</v>
      </c>
      <c r="R8463" s="31">
        <v>0</v>
      </c>
      <c r="S8463" s="32">
        <v>0</v>
      </c>
      <c r="T8463" s="113">
        <v>0</v>
      </c>
      <c r="U8463" s="113">
        <v>0</v>
      </c>
      <c r="V8463" s="31">
        <v>0</v>
      </c>
      <c r="W8463" s="32">
        <v>0</v>
      </c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1713</v>
      </c>
      <c r="B8464" s="111" t="s">
        <v>663</v>
      </c>
      <c r="C8464" s="112" t="s">
        <v>664</v>
      </c>
      <c r="D8464" s="21">
        <f t="shared" si="264"/>
        <v>168661.8</v>
      </c>
      <c r="E8464" s="24">
        <f t="shared" si="265"/>
        <v>20781220</v>
      </c>
      <c r="F8464" s="104">
        <v>0</v>
      </c>
      <c r="G8464" s="104">
        <v>2442972</v>
      </c>
      <c r="H8464" s="113">
        <v>0</v>
      </c>
      <c r="I8464" s="113">
        <v>2440873</v>
      </c>
      <c r="J8464" s="31">
        <v>46924</v>
      </c>
      <c r="K8464" s="32">
        <v>2521499</v>
      </c>
      <c r="L8464" s="113">
        <v>28252</v>
      </c>
      <c r="M8464" s="113">
        <v>2401775</v>
      </c>
      <c r="N8464" s="31">
        <v>9250</v>
      </c>
      <c r="O8464" s="32">
        <v>2325783</v>
      </c>
      <c r="P8464" s="113">
        <v>32864</v>
      </c>
      <c r="Q8464" s="113">
        <v>2929157</v>
      </c>
      <c r="R8464" s="31">
        <v>24158</v>
      </c>
      <c r="S8464" s="32">
        <v>2498484</v>
      </c>
      <c r="T8464" s="113">
        <v>26041</v>
      </c>
      <c r="U8464" s="113">
        <v>2274640</v>
      </c>
      <c r="V8464" s="31">
        <v>13323</v>
      </c>
      <c r="W8464" s="32">
        <v>2203341</v>
      </c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1713</v>
      </c>
      <c r="B8465" s="111" t="s">
        <v>665</v>
      </c>
      <c r="C8465" s="112" t="s">
        <v>666</v>
      </c>
      <c r="D8465" s="21">
        <f t="shared" si="264"/>
        <v>927919.35</v>
      </c>
      <c r="E8465" s="24">
        <f t="shared" si="265"/>
        <v>12347657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>
        <v>34773.800000000003</v>
      </c>
      <c r="K8465" s="32">
        <v>1264195</v>
      </c>
      <c r="L8465" s="113">
        <v>26251</v>
      </c>
      <c r="M8465" s="113">
        <v>1321445</v>
      </c>
      <c r="N8465" s="31">
        <v>143657</v>
      </c>
      <c r="O8465" s="32">
        <v>1454087</v>
      </c>
      <c r="P8465" s="113">
        <v>44610</v>
      </c>
      <c r="Q8465" s="113">
        <v>1710578</v>
      </c>
      <c r="R8465" s="31">
        <v>34749.5</v>
      </c>
      <c r="S8465" s="32">
        <v>1779202</v>
      </c>
      <c r="T8465" s="113">
        <v>81238</v>
      </c>
      <c r="U8465" s="113">
        <v>1782421</v>
      </c>
      <c r="V8465" s="31">
        <v>577180</v>
      </c>
      <c r="W8465" s="32">
        <v>1310725</v>
      </c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1713</v>
      </c>
      <c r="B8466" s="111" t="s">
        <v>667</v>
      </c>
      <c r="C8466" s="112" t="s">
        <v>668</v>
      </c>
      <c r="D8466" s="21">
        <f t="shared" si="264"/>
        <v>3444</v>
      </c>
      <c r="E8466" s="24">
        <f t="shared" si="265"/>
        <v>173076</v>
      </c>
      <c r="F8466" s="104">
        <v>0</v>
      </c>
      <c r="G8466" s="104">
        <v>10960</v>
      </c>
      <c r="H8466" s="113">
        <v>0</v>
      </c>
      <c r="I8466" s="113">
        <v>5386</v>
      </c>
      <c r="J8466" s="31">
        <v>0</v>
      </c>
      <c r="K8466" s="32">
        <v>14769</v>
      </c>
      <c r="L8466" s="113">
        <v>0</v>
      </c>
      <c r="M8466" s="113">
        <v>9073</v>
      </c>
      <c r="N8466" s="31">
        <v>0</v>
      </c>
      <c r="O8466" s="32">
        <v>25126</v>
      </c>
      <c r="P8466" s="113">
        <v>0</v>
      </c>
      <c r="Q8466" s="113">
        <v>24286</v>
      </c>
      <c r="R8466" s="31">
        <v>0</v>
      </c>
      <c r="S8466" s="32">
        <v>16489</v>
      </c>
      <c r="T8466" s="113">
        <v>0</v>
      </c>
      <c r="U8466" s="113">
        <v>14799</v>
      </c>
      <c r="V8466" s="31">
        <v>0</v>
      </c>
      <c r="W8466" s="32">
        <v>28891</v>
      </c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1713</v>
      </c>
      <c r="B8467" s="111" t="s">
        <v>669</v>
      </c>
      <c r="C8467" s="112" t="s">
        <v>670</v>
      </c>
      <c r="D8467" s="21">
        <f t="shared" si="264"/>
        <v>0</v>
      </c>
      <c r="E8467" s="24">
        <f t="shared" si="265"/>
        <v>842270</v>
      </c>
      <c r="F8467" s="104">
        <v>0</v>
      </c>
      <c r="G8467" s="104">
        <v>53179</v>
      </c>
      <c r="H8467" s="113">
        <v>0</v>
      </c>
      <c r="I8467" s="113">
        <v>61368</v>
      </c>
      <c r="J8467" s="31">
        <v>3444</v>
      </c>
      <c r="K8467" s="32">
        <v>38066</v>
      </c>
      <c r="L8467" s="113">
        <v>0</v>
      </c>
      <c r="M8467" s="113">
        <v>46209</v>
      </c>
      <c r="N8467" s="31">
        <v>0</v>
      </c>
      <c r="O8467" s="32">
        <v>681514</v>
      </c>
      <c r="P8467" s="113">
        <v>0</v>
      </c>
      <c r="Q8467" s="113">
        <v>0</v>
      </c>
      <c r="R8467" s="31">
        <v>0</v>
      </c>
      <c r="S8467" s="32">
        <v>0</v>
      </c>
      <c r="T8467" s="113">
        <v>0</v>
      </c>
      <c r="U8467" s="113">
        <v>0</v>
      </c>
      <c r="V8467" s="31">
        <v>0</v>
      </c>
      <c r="W8467" s="32">
        <v>0</v>
      </c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1713</v>
      </c>
      <c r="B8468" s="111" t="s">
        <v>671</v>
      </c>
      <c r="C8468" s="112" t="s">
        <v>1598</v>
      </c>
      <c r="D8468" s="21">
        <f t="shared" si="264"/>
        <v>0</v>
      </c>
      <c r="E8468" s="24">
        <f t="shared" si="265"/>
        <v>2871301.77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1713</v>
      </c>
      <c r="B8469" s="111" t="s">
        <v>672</v>
      </c>
      <c r="C8469" s="112" t="s">
        <v>673</v>
      </c>
      <c r="D8469" s="21">
        <f t="shared" si="264"/>
        <v>2701499</v>
      </c>
      <c r="E8469" s="24">
        <f t="shared" si="265"/>
        <v>46924</v>
      </c>
      <c r="F8469" s="104"/>
      <c r="G8469" s="104"/>
      <c r="H8469" s="113"/>
      <c r="I8469" s="113"/>
      <c r="J8469" s="31">
        <v>0</v>
      </c>
      <c r="K8469" s="32">
        <v>2871301.77</v>
      </c>
      <c r="L8469" s="113">
        <v>0</v>
      </c>
      <c r="M8469" s="113">
        <v>0</v>
      </c>
      <c r="N8469" s="31">
        <v>0</v>
      </c>
      <c r="O8469" s="32">
        <v>0</v>
      </c>
      <c r="P8469" s="113">
        <v>0</v>
      </c>
      <c r="Q8469" s="113">
        <v>0</v>
      </c>
      <c r="R8469" s="31">
        <v>0</v>
      </c>
      <c r="S8469" s="32">
        <v>0</v>
      </c>
      <c r="T8469" s="113">
        <v>0</v>
      </c>
      <c r="U8469" s="113">
        <v>0</v>
      </c>
      <c r="V8469" s="31">
        <v>0</v>
      </c>
      <c r="W8469" s="32">
        <v>0</v>
      </c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1713</v>
      </c>
      <c r="B8470" s="111" t="s">
        <v>674</v>
      </c>
      <c r="C8470" s="112" t="s">
        <v>675</v>
      </c>
      <c r="D8470" s="21">
        <f t="shared" si="264"/>
        <v>19517025</v>
      </c>
      <c r="E8470" s="24">
        <f t="shared" si="265"/>
        <v>39765630.609999999</v>
      </c>
      <c r="F8470" s="104"/>
      <c r="G8470" s="104"/>
      <c r="H8470" s="105">
        <v>4883845</v>
      </c>
      <c r="I8470" s="105">
        <v>24306468.420000002</v>
      </c>
      <c r="J8470" s="31">
        <v>2701499</v>
      </c>
      <c r="K8470" s="32">
        <v>46924</v>
      </c>
      <c r="L8470" s="105">
        <v>2401775</v>
      </c>
      <c r="M8470" s="105">
        <v>122062</v>
      </c>
      <c r="N8470" s="106">
        <v>2325783</v>
      </c>
      <c r="O8470" s="107">
        <v>14675664.609999999</v>
      </c>
      <c r="P8470" s="113">
        <v>2929157</v>
      </c>
      <c r="Q8470" s="113">
        <v>32864</v>
      </c>
      <c r="R8470" s="106">
        <v>2498484</v>
      </c>
      <c r="S8470" s="107">
        <v>116068.75</v>
      </c>
      <c r="T8470" s="105">
        <v>2274640</v>
      </c>
      <c r="U8470" s="105">
        <v>278070.83</v>
      </c>
      <c r="V8470" s="106">
        <v>2203341</v>
      </c>
      <c r="W8470" s="107">
        <v>234432</v>
      </c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1713</v>
      </c>
      <c r="B8471" s="111" t="s">
        <v>676</v>
      </c>
      <c r="C8471" s="112" t="s">
        <v>677</v>
      </c>
      <c r="D8471" s="21">
        <f t="shared" si="264"/>
        <v>850352</v>
      </c>
      <c r="E8471" s="24">
        <f t="shared" si="265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1713</v>
      </c>
      <c r="B8472" s="111" t="s">
        <v>678</v>
      </c>
      <c r="C8472" s="112" t="s">
        <v>679</v>
      </c>
      <c r="D8472" s="21">
        <f t="shared" si="264"/>
        <v>3637293.92</v>
      </c>
      <c r="E8472" s="24">
        <f t="shared" si="265"/>
        <v>4488745.92</v>
      </c>
      <c r="F8472" s="104"/>
      <c r="G8472" s="104"/>
      <c r="H8472" s="105">
        <v>913328</v>
      </c>
      <c r="I8472" s="105">
        <v>3390080.98</v>
      </c>
      <c r="J8472" s="106">
        <v>850352</v>
      </c>
      <c r="K8472" s="107">
        <v>0</v>
      </c>
      <c r="L8472" s="105">
        <v>998400</v>
      </c>
      <c r="M8472" s="105">
        <v>50</v>
      </c>
      <c r="N8472" s="106">
        <v>780912</v>
      </c>
      <c r="O8472" s="107">
        <v>857339.94</v>
      </c>
      <c r="P8472" s="105">
        <v>605087</v>
      </c>
      <c r="Q8472" s="105">
        <v>0</v>
      </c>
      <c r="R8472" s="106">
        <v>99391.92</v>
      </c>
      <c r="S8472" s="107">
        <v>0</v>
      </c>
      <c r="T8472" s="105">
        <v>240175</v>
      </c>
      <c r="U8472" s="105">
        <v>750</v>
      </c>
      <c r="V8472" s="106">
        <v>0</v>
      </c>
      <c r="W8472" s="107">
        <v>239425</v>
      </c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1713</v>
      </c>
      <c r="B8473" s="111" t="s">
        <v>680</v>
      </c>
      <c r="C8473" s="112" t="s">
        <v>681</v>
      </c>
      <c r="D8473" s="21">
        <f t="shared" si="264"/>
        <v>0</v>
      </c>
      <c r="E8473" s="24">
        <f t="shared" si="265"/>
        <v>1035829.25</v>
      </c>
      <c r="F8473" s="104">
        <v>0</v>
      </c>
      <c r="G8473" s="104">
        <v>15230</v>
      </c>
      <c r="H8473" s="105">
        <v>0</v>
      </c>
      <c r="I8473" s="105">
        <v>0</v>
      </c>
      <c r="J8473" s="106">
        <v>0</v>
      </c>
      <c r="K8473" s="107">
        <v>1100</v>
      </c>
      <c r="L8473" s="105">
        <v>0</v>
      </c>
      <c r="M8473" s="105">
        <v>0</v>
      </c>
      <c r="N8473" s="106">
        <v>0</v>
      </c>
      <c r="O8473" s="107">
        <v>23230</v>
      </c>
      <c r="P8473" s="105">
        <v>0</v>
      </c>
      <c r="Q8473" s="105">
        <v>848331</v>
      </c>
      <c r="R8473" s="106">
        <v>0</v>
      </c>
      <c r="S8473" s="107">
        <v>124381</v>
      </c>
      <c r="T8473" s="105">
        <v>0</v>
      </c>
      <c r="U8473" s="105">
        <v>11747.05</v>
      </c>
      <c r="V8473" s="106">
        <v>0</v>
      </c>
      <c r="W8473" s="107">
        <v>10410.200000000001</v>
      </c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1713</v>
      </c>
      <c r="B8474" s="111" t="s">
        <v>682</v>
      </c>
      <c r="C8474" s="112" t="s">
        <v>683</v>
      </c>
      <c r="D8474" s="21">
        <f t="shared" si="264"/>
        <v>0</v>
      </c>
      <c r="E8474" s="24">
        <f t="shared" si="265"/>
        <v>2377458.42</v>
      </c>
      <c r="F8474" s="104"/>
      <c r="G8474" s="104"/>
      <c r="H8474" s="105"/>
      <c r="I8474" s="105"/>
      <c r="J8474" s="106">
        <v>0</v>
      </c>
      <c r="K8474" s="107">
        <v>2500</v>
      </c>
      <c r="L8474" s="105">
        <v>0</v>
      </c>
      <c r="M8474" s="105">
        <v>3500</v>
      </c>
      <c r="N8474" s="106">
        <v>0</v>
      </c>
      <c r="O8474" s="107">
        <v>64900</v>
      </c>
      <c r="P8474" s="105">
        <v>0</v>
      </c>
      <c r="Q8474" s="105">
        <v>31465</v>
      </c>
      <c r="R8474" s="106">
        <v>0</v>
      </c>
      <c r="S8474" s="107">
        <v>83207.95</v>
      </c>
      <c r="T8474" s="105">
        <v>0</v>
      </c>
      <c r="U8474" s="105">
        <v>51281</v>
      </c>
      <c r="V8474" s="106">
        <v>0</v>
      </c>
      <c r="W8474" s="107">
        <v>140160</v>
      </c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1713</v>
      </c>
      <c r="B8475" s="111" t="s">
        <v>684</v>
      </c>
      <c r="C8475" s="112" t="s">
        <v>685</v>
      </c>
      <c r="D8475" s="21">
        <f t="shared" si="264"/>
        <v>1991335.47</v>
      </c>
      <c r="E8475" s="24">
        <f t="shared" si="265"/>
        <v>379537.58999999997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>
        <v>0</v>
      </c>
      <c r="K8475" s="107">
        <v>2002944.47</v>
      </c>
      <c r="L8475" s="105">
        <v>1973085.47</v>
      </c>
      <c r="M8475" s="105">
        <v>0</v>
      </c>
      <c r="N8475" s="106">
        <v>0</v>
      </c>
      <c r="O8475" s="107">
        <v>104350</v>
      </c>
      <c r="P8475" s="105">
        <v>0</v>
      </c>
      <c r="Q8475" s="105">
        <v>11550</v>
      </c>
      <c r="R8475" s="106">
        <v>0</v>
      </c>
      <c r="S8475" s="107">
        <v>156892.75</v>
      </c>
      <c r="T8475" s="105">
        <v>0</v>
      </c>
      <c r="U8475" s="105">
        <v>22414.5</v>
      </c>
      <c r="V8475" s="106">
        <v>18250</v>
      </c>
      <c r="W8475" s="107">
        <v>45800.75</v>
      </c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1713</v>
      </c>
      <c r="B8476" s="111" t="s">
        <v>686</v>
      </c>
      <c r="C8476" s="112" t="s">
        <v>687</v>
      </c>
      <c r="D8476" s="21">
        <f t="shared" si="264"/>
        <v>2671111.15</v>
      </c>
      <c r="E8476" s="24">
        <f t="shared" si="265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1713</v>
      </c>
      <c r="B8477" s="111" t="s">
        <v>688</v>
      </c>
      <c r="C8477" s="112" t="s">
        <v>689</v>
      </c>
      <c r="D8477" s="21">
        <f t="shared" si="264"/>
        <v>1317225.3499999999</v>
      </c>
      <c r="E8477" s="24">
        <f t="shared" si="265"/>
        <v>1310538.29</v>
      </c>
      <c r="F8477" s="104"/>
      <c r="G8477" s="104"/>
      <c r="H8477" s="105">
        <v>129775.83</v>
      </c>
      <c r="I8477" s="105">
        <v>0</v>
      </c>
      <c r="J8477" s="106">
        <v>228139.15</v>
      </c>
      <c r="K8477" s="107">
        <v>0</v>
      </c>
      <c r="L8477" s="105">
        <v>187778.94</v>
      </c>
      <c r="M8477" s="105">
        <v>0</v>
      </c>
      <c r="N8477" s="106">
        <v>136805.48000000001</v>
      </c>
      <c r="O8477" s="107">
        <v>0</v>
      </c>
      <c r="P8477" s="105">
        <v>145807.18</v>
      </c>
      <c r="Q8477" s="105">
        <v>0</v>
      </c>
      <c r="R8477" s="106">
        <v>266579.61</v>
      </c>
      <c r="S8477" s="107">
        <v>0</v>
      </c>
      <c r="T8477" s="105">
        <v>215539.32</v>
      </c>
      <c r="U8477" s="105">
        <v>0</v>
      </c>
      <c r="V8477" s="106">
        <v>234938.99</v>
      </c>
      <c r="W8477" s="107">
        <v>558918.18000000005</v>
      </c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1713</v>
      </c>
      <c r="B8478" s="111" t="s">
        <v>690</v>
      </c>
      <c r="C8478" s="112" t="s">
        <v>691</v>
      </c>
      <c r="D8478" s="21">
        <f t="shared" si="264"/>
        <v>0</v>
      </c>
      <c r="E8478" s="24">
        <f t="shared" si="265"/>
        <v>5326190.84</v>
      </c>
      <c r="F8478" s="104"/>
      <c r="G8478" s="104"/>
      <c r="H8478" s="113">
        <v>0</v>
      </c>
      <c r="I8478" s="113">
        <v>491961.88</v>
      </c>
      <c r="J8478" s="106">
        <v>0</v>
      </c>
      <c r="K8478" s="107">
        <v>751620.11</v>
      </c>
      <c r="L8478" s="113">
        <v>0</v>
      </c>
      <c r="M8478" s="113">
        <v>674583.65</v>
      </c>
      <c r="N8478" s="31">
        <v>0</v>
      </c>
      <c r="O8478" s="32">
        <v>798159.27</v>
      </c>
      <c r="P8478" s="105">
        <v>0</v>
      </c>
      <c r="Q8478" s="105">
        <v>832833.51</v>
      </c>
      <c r="R8478" s="31">
        <v>0</v>
      </c>
      <c r="S8478" s="32">
        <v>918874.27</v>
      </c>
      <c r="T8478" s="113">
        <v>0</v>
      </c>
      <c r="U8478" s="113">
        <v>788270.21</v>
      </c>
      <c r="V8478" s="31">
        <v>0</v>
      </c>
      <c r="W8478" s="32">
        <v>821508.05</v>
      </c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1713</v>
      </c>
      <c r="B8479" s="111" t="s">
        <v>692</v>
      </c>
      <c r="C8479" s="112" t="s">
        <v>693</v>
      </c>
      <c r="D8479" s="21">
        <f t="shared" si="264"/>
        <v>0</v>
      </c>
      <c r="E8479" s="24">
        <f t="shared" si="265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1713</v>
      </c>
      <c r="B8480" s="111" t="s">
        <v>694</v>
      </c>
      <c r="C8480" s="112" t="s">
        <v>695</v>
      </c>
      <c r="D8480" s="21">
        <f t="shared" si="264"/>
        <v>0</v>
      </c>
      <c r="E8480" s="24">
        <f t="shared" si="265"/>
        <v>850352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1713</v>
      </c>
      <c r="B8481" s="111" t="s">
        <v>696</v>
      </c>
      <c r="C8481" s="112" t="s">
        <v>697</v>
      </c>
      <c r="D8481" s="21">
        <f t="shared" si="264"/>
        <v>800</v>
      </c>
      <c r="E8481" s="24">
        <f t="shared" si="265"/>
        <v>4015125</v>
      </c>
      <c r="F8481" s="104">
        <v>0</v>
      </c>
      <c r="G8481" s="104">
        <v>123143</v>
      </c>
      <c r="H8481" s="105">
        <v>0</v>
      </c>
      <c r="I8481" s="105">
        <v>790185</v>
      </c>
      <c r="J8481" s="31">
        <v>0</v>
      </c>
      <c r="K8481" s="32">
        <v>850352</v>
      </c>
      <c r="L8481" s="105">
        <v>50</v>
      </c>
      <c r="M8481" s="105">
        <v>998400</v>
      </c>
      <c r="N8481" s="106">
        <v>0</v>
      </c>
      <c r="O8481" s="107">
        <v>780912</v>
      </c>
      <c r="P8481" s="113">
        <v>0</v>
      </c>
      <c r="Q8481" s="113">
        <v>605087</v>
      </c>
      <c r="R8481" s="106">
        <v>0</v>
      </c>
      <c r="S8481" s="107">
        <v>285690</v>
      </c>
      <c r="T8481" s="105">
        <v>750</v>
      </c>
      <c r="U8481" s="105">
        <v>240175</v>
      </c>
      <c r="V8481" s="106">
        <v>0</v>
      </c>
      <c r="W8481" s="107">
        <v>191533</v>
      </c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1713</v>
      </c>
      <c r="B8482" s="111" t="s">
        <v>698</v>
      </c>
      <c r="C8482" s="112" t="s">
        <v>699</v>
      </c>
      <c r="D8482" s="21">
        <f t="shared" si="264"/>
        <v>0</v>
      </c>
      <c r="E8482" s="24">
        <f t="shared" si="265"/>
        <v>4364488.91</v>
      </c>
      <c r="F8482" s="104"/>
      <c r="G8482" s="104"/>
      <c r="H8482" s="105">
        <v>0</v>
      </c>
      <c r="I8482" s="105">
        <v>4364488.91</v>
      </c>
      <c r="J8482" s="106">
        <v>0</v>
      </c>
      <c r="K8482" s="107">
        <v>0</v>
      </c>
      <c r="L8482" s="105">
        <v>0</v>
      </c>
      <c r="M8482" s="105">
        <v>0</v>
      </c>
      <c r="N8482" s="106">
        <v>0</v>
      </c>
      <c r="O8482" s="107">
        <v>0</v>
      </c>
      <c r="P8482" s="105">
        <v>0</v>
      </c>
      <c r="Q8482" s="105">
        <v>0</v>
      </c>
      <c r="R8482" s="106">
        <v>0</v>
      </c>
      <c r="S8482" s="107">
        <v>0</v>
      </c>
      <c r="T8482" s="105">
        <v>0</v>
      </c>
      <c r="U8482" s="105">
        <v>0</v>
      </c>
      <c r="V8482" s="106">
        <v>0</v>
      </c>
      <c r="W8482" s="107">
        <v>0</v>
      </c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1713</v>
      </c>
      <c r="B8483" s="111" t="s">
        <v>700</v>
      </c>
      <c r="C8483" s="112" t="s">
        <v>701</v>
      </c>
      <c r="D8483" s="21">
        <f t="shared" si="264"/>
        <v>80</v>
      </c>
      <c r="E8483" s="24">
        <f t="shared" si="265"/>
        <v>105495</v>
      </c>
      <c r="F8483" s="104"/>
      <c r="G8483" s="104"/>
      <c r="H8483" s="113"/>
      <c r="I8483" s="113"/>
      <c r="J8483" s="106"/>
      <c r="K8483" s="107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1713</v>
      </c>
      <c r="B8484" s="111" t="s">
        <v>702</v>
      </c>
      <c r="C8484" s="112" t="s">
        <v>1599</v>
      </c>
      <c r="D8484" s="21">
        <f t="shared" si="264"/>
        <v>0</v>
      </c>
      <c r="E8484" s="24">
        <f t="shared" si="265"/>
        <v>917934.8</v>
      </c>
      <c r="F8484" s="104">
        <v>0</v>
      </c>
      <c r="G8484" s="104">
        <v>51733</v>
      </c>
      <c r="H8484" s="105">
        <v>0</v>
      </c>
      <c r="I8484" s="105">
        <v>43597</v>
      </c>
      <c r="J8484" s="31">
        <v>80</v>
      </c>
      <c r="K8484" s="32">
        <v>105495</v>
      </c>
      <c r="L8484" s="105">
        <v>0</v>
      </c>
      <c r="M8484" s="105">
        <v>102525</v>
      </c>
      <c r="N8484" s="106">
        <v>0</v>
      </c>
      <c r="O8484" s="107">
        <v>75060</v>
      </c>
      <c r="P8484" s="113">
        <v>0</v>
      </c>
      <c r="Q8484" s="113">
        <v>172642</v>
      </c>
      <c r="R8484" s="106">
        <v>0</v>
      </c>
      <c r="S8484" s="107">
        <v>114460</v>
      </c>
      <c r="T8484" s="105">
        <v>0</v>
      </c>
      <c r="U8484" s="105">
        <v>138534</v>
      </c>
      <c r="V8484" s="106">
        <v>0</v>
      </c>
      <c r="W8484" s="107">
        <v>184610</v>
      </c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1713</v>
      </c>
      <c r="B8485" s="111" t="s">
        <v>703</v>
      </c>
      <c r="C8485" s="112" t="s">
        <v>704</v>
      </c>
      <c r="D8485" s="21">
        <f t="shared" si="264"/>
        <v>0</v>
      </c>
      <c r="E8485" s="24">
        <f t="shared" si="265"/>
        <v>390279.46</v>
      </c>
      <c r="F8485" s="104"/>
      <c r="G8485" s="104"/>
      <c r="H8485" s="113">
        <v>0</v>
      </c>
      <c r="I8485" s="113">
        <v>20233.849999999999</v>
      </c>
      <c r="J8485" s="106">
        <v>0</v>
      </c>
      <c r="K8485" s="107">
        <v>34773.800000000003</v>
      </c>
      <c r="L8485" s="113">
        <v>0</v>
      </c>
      <c r="M8485" s="113">
        <v>26251</v>
      </c>
      <c r="N8485" s="31">
        <v>0</v>
      </c>
      <c r="O8485" s="32">
        <v>26948</v>
      </c>
      <c r="P8485" s="105">
        <v>0</v>
      </c>
      <c r="Q8485" s="105">
        <v>44469.11</v>
      </c>
      <c r="R8485" s="31">
        <v>0</v>
      </c>
      <c r="S8485" s="32">
        <v>34749.5</v>
      </c>
      <c r="T8485" s="113">
        <v>0</v>
      </c>
      <c r="U8485" s="113">
        <v>26963</v>
      </c>
      <c r="V8485" s="31">
        <v>0</v>
      </c>
      <c r="W8485" s="32">
        <v>210665</v>
      </c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1713</v>
      </c>
      <c r="B8486" s="111" t="s">
        <v>705</v>
      </c>
      <c r="C8486" s="112" t="s">
        <v>1670</v>
      </c>
      <c r="D8486" s="21">
        <f t="shared" si="264"/>
        <v>30497.23</v>
      </c>
      <c r="E8486" s="24">
        <f t="shared" si="265"/>
        <v>0</v>
      </c>
      <c r="F8486" s="104"/>
      <c r="G8486" s="104"/>
      <c r="H8486" s="105"/>
      <c r="I8486" s="105"/>
      <c r="J8486" s="31"/>
      <c r="K8486" s="32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>
        <v>30497.23</v>
      </c>
      <c r="W8486" s="107">
        <v>0</v>
      </c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1713</v>
      </c>
      <c r="B8487" s="111" t="s">
        <v>706</v>
      </c>
      <c r="C8487" s="112" t="s">
        <v>1671</v>
      </c>
      <c r="D8487" s="21">
        <f t="shared" si="264"/>
        <v>0</v>
      </c>
      <c r="E8487" s="24">
        <f t="shared" si="265"/>
        <v>67441.739999999991</v>
      </c>
      <c r="F8487" s="104"/>
      <c r="G8487" s="104"/>
      <c r="H8487" s="113"/>
      <c r="I8487" s="113"/>
      <c r="J8487" s="106"/>
      <c r="K8487" s="107"/>
      <c r="L8487" s="113"/>
      <c r="M8487" s="113"/>
      <c r="N8487" s="31"/>
      <c r="O8487" s="32"/>
      <c r="P8487" s="105"/>
      <c r="Q8487" s="105"/>
      <c r="R8487" s="31">
        <v>0</v>
      </c>
      <c r="S8487" s="32">
        <v>625.01</v>
      </c>
      <c r="T8487" s="113">
        <v>0</v>
      </c>
      <c r="U8487" s="113">
        <v>0</v>
      </c>
      <c r="V8487" s="31">
        <v>0</v>
      </c>
      <c r="W8487" s="32">
        <v>66816.73</v>
      </c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1713</v>
      </c>
      <c r="B8488" s="111" t="s">
        <v>707</v>
      </c>
      <c r="C8488" s="112" t="s">
        <v>708</v>
      </c>
      <c r="D8488" s="21">
        <f t="shared" si="264"/>
        <v>0</v>
      </c>
      <c r="E8488" s="24">
        <f t="shared" si="26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1713</v>
      </c>
      <c r="B8489" s="111" t="s">
        <v>709</v>
      </c>
      <c r="C8489" s="112" t="s">
        <v>710</v>
      </c>
      <c r="D8489" s="21">
        <f t="shared" si="264"/>
        <v>0</v>
      </c>
      <c r="E8489" s="24">
        <f t="shared" si="26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1713</v>
      </c>
      <c r="B8490" s="111" t="s">
        <v>711</v>
      </c>
      <c r="C8490" s="112" t="s">
        <v>712</v>
      </c>
      <c r="D8490" s="21">
        <f t="shared" si="264"/>
        <v>779984.08</v>
      </c>
      <c r="E8490" s="24">
        <f t="shared" si="265"/>
        <v>123143</v>
      </c>
      <c r="F8490" s="104">
        <v>123143</v>
      </c>
      <c r="G8490" s="104">
        <v>0</v>
      </c>
      <c r="H8490" s="105">
        <v>0</v>
      </c>
      <c r="I8490" s="105">
        <v>123143</v>
      </c>
      <c r="J8490" s="31"/>
      <c r="K8490" s="32"/>
      <c r="L8490" s="105"/>
      <c r="M8490" s="105"/>
      <c r="N8490" s="106"/>
      <c r="O8490" s="107"/>
      <c r="P8490" s="113"/>
      <c r="Q8490" s="113"/>
      <c r="R8490" s="106">
        <v>186298.08</v>
      </c>
      <c r="S8490" s="107">
        <v>0</v>
      </c>
      <c r="T8490" s="105">
        <v>0</v>
      </c>
      <c r="U8490" s="105">
        <v>0</v>
      </c>
      <c r="V8490" s="106">
        <v>430958</v>
      </c>
      <c r="W8490" s="107">
        <v>0</v>
      </c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1713</v>
      </c>
      <c r="B8491" s="111" t="s">
        <v>713</v>
      </c>
      <c r="C8491" s="112" t="s">
        <v>714</v>
      </c>
      <c r="D8491" s="21">
        <f t="shared" si="264"/>
        <v>7318.62</v>
      </c>
      <c r="E8491" s="24">
        <f t="shared" si="265"/>
        <v>0</v>
      </c>
      <c r="F8491" s="104"/>
      <c r="G8491" s="104"/>
      <c r="H8491" s="113"/>
      <c r="I8491" s="113"/>
      <c r="J8491" s="106">
        <v>39585</v>
      </c>
      <c r="K8491" s="107">
        <v>0</v>
      </c>
      <c r="L8491" s="113">
        <v>211</v>
      </c>
      <c r="M8491" s="113">
        <v>0</v>
      </c>
      <c r="N8491" s="31">
        <v>482</v>
      </c>
      <c r="O8491" s="32">
        <v>0</v>
      </c>
      <c r="P8491" s="105">
        <v>323</v>
      </c>
      <c r="Q8491" s="105">
        <v>0</v>
      </c>
      <c r="R8491" s="31">
        <v>105</v>
      </c>
      <c r="S8491" s="32">
        <v>0</v>
      </c>
      <c r="T8491" s="113">
        <v>6003.62</v>
      </c>
      <c r="U8491" s="113">
        <v>0</v>
      </c>
      <c r="V8491" s="31">
        <v>194</v>
      </c>
      <c r="W8491" s="32">
        <v>0</v>
      </c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1713</v>
      </c>
      <c r="B8492" s="111" t="s">
        <v>715</v>
      </c>
      <c r="C8492" s="112" t="s">
        <v>716</v>
      </c>
      <c r="D8492" s="21">
        <f t="shared" si="264"/>
        <v>0</v>
      </c>
      <c r="E8492" s="24">
        <f t="shared" si="265"/>
        <v>3391</v>
      </c>
      <c r="F8492" s="104"/>
      <c r="G8492" s="104"/>
      <c r="H8492" s="105"/>
      <c r="I8492" s="105"/>
      <c r="J8492" s="31"/>
      <c r="K8492" s="32"/>
      <c r="L8492" s="105">
        <v>0</v>
      </c>
      <c r="M8492" s="105">
        <v>40</v>
      </c>
      <c r="N8492" s="106">
        <v>0</v>
      </c>
      <c r="O8492" s="107">
        <v>0</v>
      </c>
      <c r="P8492" s="113">
        <v>0</v>
      </c>
      <c r="Q8492" s="113">
        <v>0</v>
      </c>
      <c r="R8492" s="106">
        <v>0</v>
      </c>
      <c r="S8492" s="107">
        <v>3351</v>
      </c>
      <c r="T8492" s="105">
        <v>0</v>
      </c>
      <c r="U8492" s="105">
        <v>0</v>
      </c>
      <c r="V8492" s="106">
        <v>0</v>
      </c>
      <c r="W8492" s="107">
        <v>0</v>
      </c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1713</v>
      </c>
      <c r="B8493" s="111" t="s">
        <v>717</v>
      </c>
      <c r="C8493" s="112" t="s">
        <v>718</v>
      </c>
      <c r="D8493" s="21">
        <f t="shared" si="264"/>
        <v>0</v>
      </c>
      <c r="E8493" s="24">
        <f t="shared" si="265"/>
        <v>0</v>
      </c>
      <c r="F8493" s="104"/>
      <c r="G8493" s="104"/>
      <c r="H8493" s="113"/>
      <c r="I8493" s="113"/>
      <c r="J8493" s="106"/>
      <c r="K8493" s="107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1713</v>
      </c>
      <c r="B8494" s="111" t="s">
        <v>719</v>
      </c>
      <c r="C8494" s="112" t="s">
        <v>720</v>
      </c>
      <c r="D8494" s="21">
        <f t="shared" si="264"/>
        <v>13493796.15</v>
      </c>
      <c r="E8494" s="24">
        <f t="shared" si="265"/>
        <v>0</v>
      </c>
      <c r="F8494" s="104"/>
      <c r="G8494" s="104"/>
      <c r="H8494" s="113">
        <v>13082592.16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>
        <v>0</v>
      </c>
      <c r="Q8494" s="113">
        <v>0</v>
      </c>
      <c r="R8494" s="31">
        <v>0</v>
      </c>
      <c r="S8494" s="32">
        <v>0</v>
      </c>
      <c r="T8494" s="113">
        <v>0</v>
      </c>
      <c r="U8494" s="113">
        <v>0</v>
      </c>
      <c r="V8494" s="31">
        <v>0</v>
      </c>
      <c r="W8494" s="32">
        <v>0</v>
      </c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1713</v>
      </c>
      <c r="B8495" s="111" t="s">
        <v>721</v>
      </c>
      <c r="C8495" s="112" t="s">
        <v>722</v>
      </c>
      <c r="D8495" s="21">
        <f t="shared" si="264"/>
        <v>2878427.9299999997</v>
      </c>
      <c r="E8495" s="24">
        <f t="shared" si="265"/>
        <v>0</v>
      </c>
      <c r="F8495" s="104"/>
      <c r="G8495" s="104"/>
      <c r="H8495" s="113">
        <v>411203.99</v>
      </c>
      <c r="I8495" s="113">
        <v>0</v>
      </c>
      <c r="J8495" s="31">
        <v>411203.99</v>
      </c>
      <c r="K8495" s="32">
        <v>0</v>
      </c>
      <c r="L8495" s="113">
        <v>411203.99</v>
      </c>
      <c r="M8495" s="113">
        <v>0</v>
      </c>
      <c r="N8495" s="31">
        <v>411203.99</v>
      </c>
      <c r="O8495" s="32">
        <v>0</v>
      </c>
      <c r="P8495" s="113">
        <v>411203.99</v>
      </c>
      <c r="Q8495" s="113">
        <v>0</v>
      </c>
      <c r="R8495" s="31">
        <v>411203.99</v>
      </c>
      <c r="S8495" s="32">
        <v>0</v>
      </c>
      <c r="T8495" s="113">
        <v>411203.99</v>
      </c>
      <c r="U8495" s="113">
        <v>0</v>
      </c>
      <c r="V8495" s="31">
        <v>411203.99</v>
      </c>
      <c r="W8495" s="32">
        <v>0</v>
      </c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1713</v>
      </c>
      <c r="B8496" s="111" t="s">
        <v>723</v>
      </c>
      <c r="C8496" s="112" t="s">
        <v>724</v>
      </c>
      <c r="D8496" s="21">
        <f t="shared" si="264"/>
        <v>2322810.98</v>
      </c>
      <c r="E8496" s="24">
        <f t="shared" si="265"/>
        <v>0</v>
      </c>
      <c r="F8496" s="104"/>
      <c r="G8496" s="104"/>
      <c r="H8496" s="113">
        <v>2322810.98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>
        <v>0</v>
      </c>
      <c r="Q8496" s="113">
        <v>0</v>
      </c>
      <c r="R8496" s="31">
        <v>0</v>
      </c>
      <c r="S8496" s="32">
        <v>0</v>
      </c>
      <c r="T8496" s="113">
        <v>0</v>
      </c>
      <c r="U8496" s="113">
        <v>0</v>
      </c>
      <c r="V8496" s="31">
        <v>0</v>
      </c>
      <c r="W8496" s="32">
        <v>0</v>
      </c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1713</v>
      </c>
      <c r="B8497" s="111" t="s">
        <v>1600</v>
      </c>
      <c r="C8497" s="112" t="s">
        <v>1601</v>
      </c>
      <c r="D8497" s="21">
        <f t="shared" si="264"/>
        <v>0</v>
      </c>
      <c r="E8497" s="24">
        <f t="shared" si="265"/>
        <v>11777.02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>
        <v>0</v>
      </c>
      <c r="U8497" s="113">
        <v>8377.02</v>
      </c>
      <c r="V8497" s="31">
        <v>0</v>
      </c>
      <c r="W8497" s="32">
        <v>3400</v>
      </c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1713</v>
      </c>
      <c r="B8498" s="111" t="s">
        <v>1602</v>
      </c>
      <c r="C8498" s="112" t="s">
        <v>1603</v>
      </c>
      <c r="D8498" s="21">
        <f t="shared" si="264"/>
        <v>140476.24</v>
      </c>
      <c r="E8498" s="24">
        <f t="shared" si="265"/>
        <v>553393</v>
      </c>
      <c r="F8498" s="104"/>
      <c r="G8498" s="104"/>
      <c r="H8498" s="105"/>
      <c r="I8498" s="105"/>
      <c r="J8498" s="31"/>
      <c r="K8498" s="32"/>
      <c r="L8498" s="105"/>
      <c r="M8498" s="105"/>
      <c r="N8498" s="106">
        <v>31520.52</v>
      </c>
      <c r="O8498" s="107">
        <v>116709</v>
      </c>
      <c r="P8498" s="113">
        <v>4291.99</v>
      </c>
      <c r="Q8498" s="113">
        <v>15894</v>
      </c>
      <c r="R8498" s="106">
        <v>0</v>
      </c>
      <c r="S8498" s="107">
        <v>0</v>
      </c>
      <c r="T8498" s="105">
        <v>14195.98</v>
      </c>
      <c r="U8498" s="105">
        <v>54275</v>
      </c>
      <c r="V8498" s="106">
        <v>90467.75</v>
      </c>
      <c r="W8498" s="107">
        <v>366515</v>
      </c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1713</v>
      </c>
      <c r="B8499" s="111" t="s">
        <v>725</v>
      </c>
      <c r="C8499" s="112" t="s">
        <v>726</v>
      </c>
      <c r="D8499" s="21">
        <f t="shared" si="264"/>
        <v>0</v>
      </c>
      <c r="E8499" s="24">
        <f t="shared" si="265"/>
        <v>37802</v>
      </c>
      <c r="F8499" s="104"/>
      <c r="G8499" s="104"/>
      <c r="H8499" s="113"/>
      <c r="I8499" s="113"/>
      <c r="J8499" s="106"/>
      <c r="K8499" s="107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1713</v>
      </c>
      <c r="B8500" s="111" t="s">
        <v>727</v>
      </c>
      <c r="C8500" s="112" t="s">
        <v>728</v>
      </c>
      <c r="D8500" s="21">
        <f t="shared" si="264"/>
        <v>777.02</v>
      </c>
      <c r="E8500" s="24">
        <f t="shared" si="265"/>
        <v>513065</v>
      </c>
      <c r="F8500" s="104">
        <v>0</v>
      </c>
      <c r="G8500" s="104">
        <v>62519</v>
      </c>
      <c r="H8500" s="105">
        <v>0</v>
      </c>
      <c r="I8500" s="105">
        <v>56691</v>
      </c>
      <c r="J8500" s="31">
        <v>0</v>
      </c>
      <c r="K8500" s="32">
        <v>37802</v>
      </c>
      <c r="L8500" s="105">
        <v>0</v>
      </c>
      <c r="M8500" s="105">
        <v>60613</v>
      </c>
      <c r="N8500" s="106">
        <v>0</v>
      </c>
      <c r="O8500" s="107">
        <v>40764</v>
      </c>
      <c r="P8500" s="113">
        <v>700</v>
      </c>
      <c r="Q8500" s="113">
        <v>65455</v>
      </c>
      <c r="R8500" s="106">
        <v>0</v>
      </c>
      <c r="S8500" s="107">
        <v>65019</v>
      </c>
      <c r="T8500" s="105">
        <v>77.02</v>
      </c>
      <c r="U8500" s="105">
        <v>63296</v>
      </c>
      <c r="V8500" s="106">
        <v>0</v>
      </c>
      <c r="W8500" s="107">
        <v>66283</v>
      </c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1713</v>
      </c>
      <c r="B8501" s="111" t="s">
        <v>729</v>
      </c>
      <c r="C8501" s="112" t="s">
        <v>730</v>
      </c>
      <c r="D8501" s="21">
        <f t="shared" si="264"/>
        <v>0</v>
      </c>
      <c r="E8501" s="24">
        <f t="shared" si="265"/>
        <v>195138</v>
      </c>
      <c r="F8501" s="104">
        <v>0</v>
      </c>
      <c r="G8501" s="104">
        <v>24652</v>
      </c>
      <c r="H8501" s="105">
        <v>0</v>
      </c>
      <c r="I8501" s="105">
        <v>29730</v>
      </c>
      <c r="J8501" s="106">
        <v>0</v>
      </c>
      <c r="K8501" s="107">
        <v>32425</v>
      </c>
      <c r="L8501" s="105">
        <v>0</v>
      </c>
      <c r="M8501" s="105">
        <v>25458</v>
      </c>
      <c r="N8501" s="106">
        <v>0</v>
      </c>
      <c r="O8501" s="107">
        <v>11531</v>
      </c>
      <c r="P8501" s="105">
        <v>0</v>
      </c>
      <c r="Q8501" s="105">
        <v>36127</v>
      </c>
      <c r="R8501" s="106">
        <v>0</v>
      </c>
      <c r="S8501" s="107">
        <v>20003</v>
      </c>
      <c r="T8501" s="105">
        <v>0</v>
      </c>
      <c r="U8501" s="105">
        <v>29544</v>
      </c>
      <c r="V8501" s="106">
        <v>0</v>
      </c>
      <c r="W8501" s="107">
        <v>18093</v>
      </c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1713</v>
      </c>
      <c r="B8502" s="111" t="s">
        <v>731</v>
      </c>
      <c r="C8502" s="112" t="s">
        <v>732</v>
      </c>
      <c r="D8502" s="21">
        <f t="shared" si="264"/>
        <v>0</v>
      </c>
      <c r="E8502" s="24">
        <f t="shared" si="265"/>
        <v>0</v>
      </c>
      <c r="F8502" s="104"/>
      <c r="G8502" s="104"/>
      <c r="H8502" s="113"/>
      <c r="I8502" s="113"/>
      <c r="J8502" s="106"/>
      <c r="K8502" s="107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1713</v>
      </c>
      <c r="B8503" s="111" t="s">
        <v>733</v>
      </c>
      <c r="C8503" s="112" t="s">
        <v>734</v>
      </c>
      <c r="D8503" s="21">
        <f t="shared" si="264"/>
        <v>0</v>
      </c>
      <c r="E8503" s="24">
        <f t="shared" si="26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1713</v>
      </c>
      <c r="B8504" s="111" t="s">
        <v>1604</v>
      </c>
      <c r="C8504" s="112" t="s">
        <v>1605</v>
      </c>
      <c r="D8504" s="21">
        <f t="shared" si="264"/>
        <v>0</v>
      </c>
      <c r="E8504" s="24">
        <f t="shared" si="26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1713</v>
      </c>
      <c r="B8505" s="111" t="s">
        <v>1606</v>
      </c>
      <c r="C8505" s="112" t="s">
        <v>1607</v>
      </c>
      <c r="D8505" s="21">
        <f t="shared" si="264"/>
        <v>0</v>
      </c>
      <c r="E8505" s="24">
        <f t="shared" si="265"/>
        <v>7446</v>
      </c>
      <c r="F8505" s="104"/>
      <c r="G8505" s="104"/>
      <c r="H8505" s="105"/>
      <c r="I8505" s="105"/>
      <c r="J8505" s="31"/>
      <c r="K8505" s="32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1713</v>
      </c>
      <c r="B8506" s="111" t="s">
        <v>735</v>
      </c>
      <c r="C8506" s="112" t="s">
        <v>736</v>
      </c>
      <c r="D8506" s="21">
        <f t="shared" si="264"/>
        <v>0</v>
      </c>
      <c r="E8506" s="24">
        <f t="shared" si="265"/>
        <v>76351.839999999997</v>
      </c>
      <c r="F8506" s="104">
        <v>0</v>
      </c>
      <c r="G8506" s="104">
        <v>15143</v>
      </c>
      <c r="H8506" s="105">
        <v>0</v>
      </c>
      <c r="I8506" s="105">
        <v>9336</v>
      </c>
      <c r="J8506" s="106">
        <v>0</v>
      </c>
      <c r="K8506" s="107">
        <v>7446</v>
      </c>
      <c r="L8506" s="105">
        <v>0</v>
      </c>
      <c r="M8506" s="105">
        <v>15470</v>
      </c>
      <c r="N8506" s="106">
        <v>0</v>
      </c>
      <c r="O8506" s="107">
        <v>12404</v>
      </c>
      <c r="P8506" s="105">
        <v>0</v>
      </c>
      <c r="Q8506" s="105">
        <v>8887.7099999999991</v>
      </c>
      <c r="R8506" s="106">
        <v>0</v>
      </c>
      <c r="S8506" s="107">
        <v>4660.71</v>
      </c>
      <c r="T8506" s="105">
        <v>0</v>
      </c>
      <c r="U8506" s="105">
        <v>6307.42</v>
      </c>
      <c r="V8506" s="106">
        <v>0</v>
      </c>
      <c r="W8506" s="107">
        <v>4143</v>
      </c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1713</v>
      </c>
      <c r="B8507" s="111" t="s">
        <v>737</v>
      </c>
      <c r="C8507" s="112" t="s">
        <v>738</v>
      </c>
      <c r="D8507" s="21">
        <f t="shared" si="264"/>
        <v>0</v>
      </c>
      <c r="E8507" s="24">
        <f t="shared" si="265"/>
        <v>100303</v>
      </c>
      <c r="F8507" s="104">
        <v>0</v>
      </c>
      <c r="G8507" s="104">
        <v>6801</v>
      </c>
      <c r="H8507" s="105">
        <v>0</v>
      </c>
      <c r="I8507" s="105">
        <v>7110</v>
      </c>
      <c r="J8507" s="106">
        <v>0</v>
      </c>
      <c r="K8507" s="107">
        <v>0</v>
      </c>
      <c r="L8507" s="105">
        <v>0</v>
      </c>
      <c r="M8507" s="105">
        <v>32568</v>
      </c>
      <c r="N8507" s="106">
        <v>0</v>
      </c>
      <c r="O8507" s="107">
        <v>28409</v>
      </c>
      <c r="P8507" s="105">
        <v>0</v>
      </c>
      <c r="Q8507" s="105">
        <v>4214</v>
      </c>
      <c r="R8507" s="106">
        <v>0</v>
      </c>
      <c r="S8507" s="107">
        <v>19070</v>
      </c>
      <c r="T8507" s="105">
        <v>0</v>
      </c>
      <c r="U8507" s="105">
        <v>2131</v>
      </c>
      <c r="V8507" s="106">
        <v>0</v>
      </c>
      <c r="W8507" s="107">
        <v>0</v>
      </c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1713</v>
      </c>
      <c r="B8508" s="111" t="s">
        <v>739</v>
      </c>
      <c r="C8508" s="112" t="s">
        <v>740</v>
      </c>
      <c r="D8508" s="21">
        <f t="shared" si="264"/>
        <v>0</v>
      </c>
      <c r="E8508" s="24">
        <f t="shared" si="26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1713</v>
      </c>
      <c r="B8509" s="111" t="s">
        <v>741</v>
      </c>
      <c r="C8509" s="112" t="s">
        <v>742</v>
      </c>
      <c r="D8509" s="21">
        <f t="shared" si="264"/>
        <v>0</v>
      </c>
      <c r="E8509" s="24">
        <f t="shared" si="26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1713</v>
      </c>
      <c r="B8510" s="111" t="s">
        <v>743</v>
      </c>
      <c r="C8510" s="112" t="s">
        <v>744</v>
      </c>
      <c r="D8510" s="21">
        <f t="shared" si="264"/>
        <v>271603.64</v>
      </c>
      <c r="E8510" s="24">
        <f t="shared" si="265"/>
        <v>23204.06</v>
      </c>
      <c r="F8510" s="104"/>
      <c r="G8510" s="104"/>
      <c r="H8510" s="113"/>
      <c r="I8510" s="113"/>
      <c r="J8510" s="106"/>
      <c r="K8510" s="107"/>
      <c r="L8510" s="113"/>
      <c r="M8510" s="113"/>
      <c r="N8510" s="31"/>
      <c r="O8510" s="32"/>
      <c r="P8510" s="105">
        <v>3689.19</v>
      </c>
      <c r="Q8510" s="105">
        <v>0</v>
      </c>
      <c r="R8510" s="31">
        <v>122117.11</v>
      </c>
      <c r="S8510" s="32">
        <v>0</v>
      </c>
      <c r="T8510" s="113">
        <v>82261.649999999994</v>
      </c>
      <c r="U8510" s="113">
        <v>122.98</v>
      </c>
      <c r="V8510" s="31">
        <v>63535.69</v>
      </c>
      <c r="W8510" s="32">
        <v>23081.08</v>
      </c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1713</v>
      </c>
      <c r="B8511" s="111" t="s">
        <v>745</v>
      </c>
      <c r="C8511" s="112" t="s">
        <v>746</v>
      </c>
      <c r="D8511" s="21">
        <f t="shared" si="264"/>
        <v>4220.58</v>
      </c>
      <c r="E8511" s="24">
        <f t="shared" si="265"/>
        <v>0</v>
      </c>
      <c r="F8511" s="104"/>
      <c r="G8511" s="104"/>
      <c r="H8511" s="105"/>
      <c r="I8511" s="105"/>
      <c r="J8511" s="31"/>
      <c r="K8511" s="32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1713</v>
      </c>
      <c r="B8512" s="111" t="s">
        <v>747</v>
      </c>
      <c r="C8512" s="112" t="s">
        <v>748</v>
      </c>
      <c r="D8512" s="21">
        <f t="shared" si="264"/>
        <v>156283</v>
      </c>
      <c r="E8512" s="24">
        <f t="shared" si="265"/>
        <v>33947.770000000004</v>
      </c>
      <c r="F8512" s="104"/>
      <c r="G8512" s="104"/>
      <c r="H8512" s="105"/>
      <c r="I8512" s="105"/>
      <c r="J8512" s="106">
        <v>4220.58</v>
      </c>
      <c r="K8512" s="107">
        <v>0</v>
      </c>
      <c r="L8512" s="105">
        <v>0</v>
      </c>
      <c r="M8512" s="105">
        <v>0</v>
      </c>
      <c r="N8512" s="106">
        <v>0</v>
      </c>
      <c r="O8512" s="107">
        <v>0</v>
      </c>
      <c r="P8512" s="105">
        <v>29606.03</v>
      </c>
      <c r="Q8512" s="105">
        <v>0</v>
      </c>
      <c r="R8512" s="106">
        <v>92340.87</v>
      </c>
      <c r="S8512" s="107">
        <v>26809.200000000001</v>
      </c>
      <c r="T8512" s="105">
        <v>34336.1</v>
      </c>
      <c r="U8512" s="105">
        <v>0</v>
      </c>
      <c r="V8512" s="106">
        <v>0</v>
      </c>
      <c r="W8512" s="107">
        <v>7138.57</v>
      </c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1713</v>
      </c>
      <c r="B8513" s="111" t="s">
        <v>749</v>
      </c>
      <c r="C8513" s="112" t="s">
        <v>750</v>
      </c>
      <c r="D8513" s="21">
        <f t="shared" si="264"/>
        <v>0</v>
      </c>
      <c r="E8513" s="24">
        <f t="shared" si="265"/>
        <v>9958.6200000000008</v>
      </c>
      <c r="F8513" s="104"/>
      <c r="G8513" s="104"/>
      <c r="H8513" s="113"/>
      <c r="I8513" s="113"/>
      <c r="J8513" s="106"/>
      <c r="K8513" s="107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>
        <v>0</v>
      </c>
      <c r="W8513" s="32">
        <v>9958.6200000000008</v>
      </c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1713</v>
      </c>
      <c r="B8514" s="111" t="s">
        <v>751</v>
      </c>
      <c r="C8514" s="112" t="s">
        <v>752</v>
      </c>
      <c r="D8514" s="21">
        <f t="shared" si="264"/>
        <v>0</v>
      </c>
      <c r="E8514" s="24">
        <f t="shared" si="265"/>
        <v>0</v>
      </c>
      <c r="F8514" s="104"/>
      <c r="G8514" s="104"/>
      <c r="H8514" s="105"/>
      <c r="I8514" s="105"/>
      <c r="J8514" s="31"/>
      <c r="K8514" s="32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1713</v>
      </c>
      <c r="B8515" s="111" t="s">
        <v>753</v>
      </c>
      <c r="C8515" s="112" t="s">
        <v>754</v>
      </c>
      <c r="D8515" s="21">
        <f t="shared" ref="D8515:D8578" si="266">F8515+H8515+J8516+L8515+N8515+P8515+R8515+T8515+V8515+X8515+Z8515+AB8515</f>
        <v>0</v>
      </c>
      <c r="E8515" s="24">
        <f t="shared" ref="E8515:E8578" si="267">G8515+I8515+K8516+M8515+O8515+Q8515+S8515+U8515+W8515+Y8515+AA8515+AC8515</f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1713</v>
      </c>
      <c r="B8516" s="111" t="s">
        <v>755</v>
      </c>
      <c r="C8516" s="112" t="s">
        <v>756</v>
      </c>
      <c r="D8516" s="21">
        <f t="shared" si="266"/>
        <v>80</v>
      </c>
      <c r="E8516" s="24">
        <f t="shared" si="267"/>
        <v>8197.33</v>
      </c>
      <c r="F8516" s="104"/>
      <c r="G8516" s="104"/>
      <c r="H8516" s="105"/>
      <c r="I8516" s="105"/>
      <c r="J8516" s="106"/>
      <c r="K8516" s="107"/>
      <c r="L8516" s="105">
        <v>80</v>
      </c>
      <c r="M8516" s="105">
        <v>0</v>
      </c>
      <c r="N8516" s="106">
        <v>0</v>
      </c>
      <c r="O8516" s="107">
        <v>4049.17</v>
      </c>
      <c r="P8516" s="105">
        <v>0</v>
      </c>
      <c r="Q8516" s="105">
        <v>0</v>
      </c>
      <c r="R8516" s="106">
        <v>0</v>
      </c>
      <c r="S8516" s="107">
        <v>108.5</v>
      </c>
      <c r="T8516" s="105">
        <v>0</v>
      </c>
      <c r="U8516" s="105">
        <v>1660.83</v>
      </c>
      <c r="V8516" s="106">
        <v>0</v>
      </c>
      <c r="W8516" s="107">
        <v>2158.83</v>
      </c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1713</v>
      </c>
      <c r="B8517" s="111" t="s">
        <v>757</v>
      </c>
      <c r="C8517" s="112" t="s">
        <v>758</v>
      </c>
      <c r="D8517" s="21">
        <f t="shared" si="266"/>
        <v>0</v>
      </c>
      <c r="E8517" s="24">
        <f t="shared" si="267"/>
        <v>8985</v>
      </c>
      <c r="F8517" s="104">
        <v>0</v>
      </c>
      <c r="G8517" s="104">
        <v>814</v>
      </c>
      <c r="H8517" s="105">
        <v>0</v>
      </c>
      <c r="I8517" s="105">
        <v>2310</v>
      </c>
      <c r="J8517" s="106">
        <v>0</v>
      </c>
      <c r="K8517" s="107">
        <v>220</v>
      </c>
      <c r="L8517" s="105">
        <v>0</v>
      </c>
      <c r="M8517" s="105">
        <v>80</v>
      </c>
      <c r="N8517" s="106">
        <v>0</v>
      </c>
      <c r="O8517" s="107">
        <v>3313</v>
      </c>
      <c r="P8517" s="105">
        <v>0</v>
      </c>
      <c r="Q8517" s="105">
        <v>1750</v>
      </c>
      <c r="R8517" s="106">
        <v>0</v>
      </c>
      <c r="S8517" s="107">
        <v>120</v>
      </c>
      <c r="T8517" s="105">
        <v>0</v>
      </c>
      <c r="U8517" s="105">
        <v>548</v>
      </c>
      <c r="V8517" s="106">
        <v>0</v>
      </c>
      <c r="W8517" s="107">
        <v>50</v>
      </c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1713</v>
      </c>
      <c r="B8518" s="111" t="s">
        <v>759</v>
      </c>
      <c r="C8518" s="112" t="s">
        <v>760</v>
      </c>
      <c r="D8518" s="21">
        <f t="shared" si="266"/>
        <v>220</v>
      </c>
      <c r="E8518" s="24">
        <f t="shared" si="267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1713</v>
      </c>
      <c r="B8519" s="111" t="s">
        <v>761</v>
      </c>
      <c r="C8519" s="112" t="s">
        <v>762</v>
      </c>
      <c r="D8519" s="21">
        <f t="shared" si="266"/>
        <v>814</v>
      </c>
      <c r="E8519" s="24">
        <f t="shared" si="267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106">
        <v>220</v>
      </c>
      <c r="K8519" s="107">
        <v>0</v>
      </c>
      <c r="L8519" s="113">
        <v>0</v>
      </c>
      <c r="M8519" s="113">
        <v>0</v>
      </c>
      <c r="N8519" s="31">
        <v>0</v>
      </c>
      <c r="O8519" s="32">
        <v>0</v>
      </c>
      <c r="P8519" s="105">
        <v>0</v>
      </c>
      <c r="Q8519" s="105">
        <v>0</v>
      </c>
      <c r="R8519" s="31">
        <v>0</v>
      </c>
      <c r="S8519" s="32">
        <v>0</v>
      </c>
      <c r="T8519" s="113">
        <v>0</v>
      </c>
      <c r="U8519" s="113">
        <v>0</v>
      </c>
      <c r="V8519" s="31">
        <v>0</v>
      </c>
      <c r="W8519" s="32">
        <v>0</v>
      </c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1713</v>
      </c>
      <c r="B8520" s="111" t="s">
        <v>763</v>
      </c>
      <c r="C8520" s="112" t="s">
        <v>764</v>
      </c>
      <c r="D8520" s="21">
        <f t="shared" si="266"/>
        <v>0</v>
      </c>
      <c r="E8520" s="24">
        <f t="shared" si="267"/>
        <v>0</v>
      </c>
      <c r="F8520" s="104"/>
      <c r="G8520" s="104"/>
      <c r="H8520" s="105"/>
      <c r="I8520" s="105"/>
      <c r="J8520" s="31"/>
      <c r="K8520" s="32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1713</v>
      </c>
      <c r="B8521" s="111" t="s">
        <v>765</v>
      </c>
      <c r="C8521" s="112" t="s">
        <v>1672</v>
      </c>
      <c r="D8521" s="21">
        <f t="shared" si="266"/>
        <v>0</v>
      </c>
      <c r="E8521" s="24">
        <f t="shared" si="267"/>
        <v>0</v>
      </c>
      <c r="F8521" s="104"/>
      <c r="G8521" s="104"/>
      <c r="H8521" s="113"/>
      <c r="I8521" s="113"/>
      <c r="J8521" s="106"/>
      <c r="K8521" s="107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1713</v>
      </c>
      <c r="B8522" s="111" t="s">
        <v>766</v>
      </c>
      <c r="C8522" s="112" t="s">
        <v>767</v>
      </c>
      <c r="D8522" s="21">
        <f t="shared" si="266"/>
        <v>0</v>
      </c>
      <c r="E8522" s="24">
        <f t="shared" si="267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1713</v>
      </c>
      <c r="B8523" s="111" t="s">
        <v>768</v>
      </c>
      <c r="C8523" s="112" t="s">
        <v>1673</v>
      </c>
      <c r="D8523" s="21">
        <f t="shared" si="266"/>
        <v>0</v>
      </c>
      <c r="E8523" s="24">
        <f t="shared" si="267"/>
        <v>688.33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>
        <v>0</v>
      </c>
      <c r="Q8523" s="113">
        <v>688.33</v>
      </c>
      <c r="R8523" s="31">
        <v>0</v>
      </c>
      <c r="S8523" s="32">
        <v>0</v>
      </c>
      <c r="T8523" s="113">
        <v>0</v>
      </c>
      <c r="U8523" s="113">
        <v>0</v>
      </c>
      <c r="V8523" s="31">
        <v>0</v>
      </c>
      <c r="W8523" s="32">
        <v>0</v>
      </c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1713</v>
      </c>
      <c r="B8524" s="111" t="s">
        <v>769</v>
      </c>
      <c r="C8524" s="112" t="s">
        <v>1674</v>
      </c>
      <c r="D8524" s="21">
        <f t="shared" si="266"/>
        <v>0</v>
      </c>
      <c r="E8524" s="24">
        <f t="shared" si="267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>
        <v>0</v>
      </c>
      <c r="K8524" s="32">
        <v>0</v>
      </c>
      <c r="L8524" s="113">
        <v>0</v>
      </c>
      <c r="M8524" s="113">
        <v>0</v>
      </c>
      <c r="N8524" s="31">
        <v>0</v>
      </c>
      <c r="O8524" s="32">
        <v>0</v>
      </c>
      <c r="P8524" s="113">
        <v>0</v>
      </c>
      <c r="Q8524" s="113">
        <v>0</v>
      </c>
      <c r="R8524" s="31">
        <v>0</v>
      </c>
      <c r="S8524" s="32">
        <v>0</v>
      </c>
      <c r="T8524" s="113">
        <v>0</v>
      </c>
      <c r="U8524" s="113">
        <v>0</v>
      </c>
      <c r="V8524" s="31">
        <v>0</v>
      </c>
      <c r="W8524" s="32">
        <v>0</v>
      </c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1713</v>
      </c>
      <c r="B8525" s="111" t="s">
        <v>770</v>
      </c>
      <c r="C8525" s="112" t="s">
        <v>771</v>
      </c>
      <c r="D8525" s="21">
        <f t="shared" si="266"/>
        <v>0</v>
      </c>
      <c r="E8525" s="24">
        <f t="shared" si="267"/>
        <v>6790</v>
      </c>
      <c r="F8525" s="104"/>
      <c r="G8525" s="104"/>
      <c r="H8525" s="113"/>
      <c r="I8525" s="113"/>
      <c r="J8525" s="31"/>
      <c r="K8525" s="32"/>
      <c r="L8525" s="113"/>
      <c r="M8525" s="113"/>
      <c r="N8525" s="31">
        <v>0</v>
      </c>
      <c r="O8525" s="32">
        <v>4716</v>
      </c>
      <c r="P8525" s="113">
        <v>0</v>
      </c>
      <c r="Q8525" s="113">
        <v>0</v>
      </c>
      <c r="R8525" s="31">
        <v>0</v>
      </c>
      <c r="S8525" s="32">
        <v>0</v>
      </c>
      <c r="T8525" s="113">
        <v>0</v>
      </c>
      <c r="U8525" s="113">
        <v>0</v>
      </c>
      <c r="V8525" s="31">
        <v>0</v>
      </c>
      <c r="W8525" s="32">
        <v>2074</v>
      </c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1713</v>
      </c>
      <c r="B8526" s="111" t="s">
        <v>772</v>
      </c>
      <c r="C8526" s="112" t="s">
        <v>1675</v>
      </c>
      <c r="D8526" s="21">
        <f t="shared" si="266"/>
        <v>0</v>
      </c>
      <c r="E8526" s="24">
        <f t="shared" si="267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1713</v>
      </c>
      <c r="B8527" s="111" t="s">
        <v>773</v>
      </c>
      <c r="C8527" s="112" t="s">
        <v>774</v>
      </c>
      <c r="D8527" s="21">
        <f t="shared" si="266"/>
        <v>0</v>
      </c>
      <c r="E8527" s="24">
        <f t="shared" si="267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1713</v>
      </c>
      <c r="B8528" s="111" t="s">
        <v>775</v>
      </c>
      <c r="C8528" s="112" t="s">
        <v>776</v>
      </c>
      <c r="D8528" s="21">
        <f t="shared" si="266"/>
        <v>0</v>
      </c>
      <c r="E8528" s="24">
        <f t="shared" si="267"/>
        <v>22000</v>
      </c>
      <c r="F8528" s="104"/>
      <c r="G8528" s="104"/>
      <c r="H8528" s="113"/>
      <c r="I8528" s="113"/>
      <c r="J8528" s="31"/>
      <c r="K8528" s="32"/>
      <c r="L8528" s="113"/>
      <c r="M8528" s="113"/>
      <c r="N8528" s="31">
        <v>0</v>
      </c>
      <c r="O8528" s="32">
        <v>5000</v>
      </c>
      <c r="P8528" s="113">
        <v>0</v>
      </c>
      <c r="Q8528" s="113">
        <v>14000</v>
      </c>
      <c r="R8528" s="31">
        <v>0</v>
      </c>
      <c r="S8528" s="32">
        <v>3000</v>
      </c>
      <c r="T8528" s="113">
        <v>0</v>
      </c>
      <c r="U8528" s="113">
        <v>0</v>
      </c>
      <c r="V8528" s="31">
        <v>0</v>
      </c>
      <c r="W8528" s="32">
        <v>0</v>
      </c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1713</v>
      </c>
      <c r="B8529" s="111" t="s">
        <v>777</v>
      </c>
      <c r="C8529" s="112" t="s">
        <v>778</v>
      </c>
      <c r="D8529" s="21">
        <f t="shared" si="266"/>
        <v>0</v>
      </c>
      <c r="E8529" s="24">
        <f t="shared" si="267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1713</v>
      </c>
      <c r="B8530" s="111" t="s">
        <v>779</v>
      </c>
      <c r="C8530" s="112" t="s">
        <v>780</v>
      </c>
      <c r="D8530" s="21">
        <f t="shared" si="266"/>
        <v>0</v>
      </c>
      <c r="E8530" s="24">
        <f t="shared" si="267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1713</v>
      </c>
      <c r="B8531" s="111" t="s">
        <v>781</v>
      </c>
      <c r="C8531" s="112" t="s">
        <v>782</v>
      </c>
      <c r="D8531" s="21">
        <f t="shared" si="266"/>
        <v>0</v>
      </c>
      <c r="E8531" s="24">
        <f t="shared" si="267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1713</v>
      </c>
      <c r="B8532" s="111" t="s">
        <v>783</v>
      </c>
      <c r="C8532" s="112" t="s">
        <v>784</v>
      </c>
      <c r="D8532" s="21">
        <f t="shared" si="266"/>
        <v>0</v>
      </c>
      <c r="E8532" s="24">
        <f t="shared" si="267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1713</v>
      </c>
      <c r="B8533" s="111" t="s">
        <v>785</v>
      </c>
      <c r="C8533" s="112" t="s">
        <v>786</v>
      </c>
      <c r="D8533" s="21">
        <f t="shared" si="266"/>
        <v>0</v>
      </c>
      <c r="E8533" s="24">
        <f t="shared" si="267"/>
        <v>0</v>
      </c>
      <c r="F8533" s="104"/>
      <c r="G8533" s="104"/>
      <c r="H8533" s="105"/>
      <c r="I8533" s="105"/>
      <c r="J8533" s="31"/>
      <c r="K8533" s="32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1713</v>
      </c>
      <c r="B8534" s="111" t="s">
        <v>787</v>
      </c>
      <c r="C8534" s="112" t="s">
        <v>788</v>
      </c>
      <c r="D8534" s="21">
        <f t="shared" si="266"/>
        <v>1603</v>
      </c>
      <c r="E8534" s="24">
        <f t="shared" si="267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>
        <v>1122</v>
      </c>
      <c r="O8534" s="107">
        <v>0</v>
      </c>
      <c r="P8534" s="105">
        <v>0</v>
      </c>
      <c r="Q8534" s="105">
        <v>0</v>
      </c>
      <c r="R8534" s="106">
        <v>0</v>
      </c>
      <c r="S8534" s="107">
        <v>0</v>
      </c>
      <c r="T8534" s="105">
        <v>0</v>
      </c>
      <c r="U8534" s="105">
        <v>0</v>
      </c>
      <c r="V8534" s="106">
        <v>481</v>
      </c>
      <c r="W8534" s="107">
        <v>0</v>
      </c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1713</v>
      </c>
      <c r="B8535" s="111" t="s">
        <v>789</v>
      </c>
      <c r="C8535" s="112" t="s">
        <v>790</v>
      </c>
      <c r="D8535" s="21">
        <f t="shared" si="266"/>
        <v>0</v>
      </c>
      <c r="E8535" s="24">
        <f t="shared" si="267"/>
        <v>0</v>
      </c>
      <c r="F8535" s="104"/>
      <c r="G8535" s="104"/>
      <c r="H8535" s="113"/>
      <c r="I8535" s="113"/>
      <c r="J8535" s="106"/>
      <c r="K8535" s="107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1713</v>
      </c>
      <c r="B8536" s="111" t="s">
        <v>791</v>
      </c>
      <c r="C8536" s="112" t="s">
        <v>792</v>
      </c>
      <c r="D8536" s="21">
        <f t="shared" si="266"/>
        <v>0</v>
      </c>
      <c r="E8536" s="24">
        <f t="shared" si="267"/>
        <v>12758.79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1713</v>
      </c>
      <c r="B8537" s="111" t="s">
        <v>793</v>
      </c>
      <c r="C8537" s="112" t="s">
        <v>794</v>
      </c>
      <c r="D8537" s="21">
        <f t="shared" si="266"/>
        <v>0</v>
      </c>
      <c r="E8537" s="24">
        <f t="shared" si="267"/>
        <v>8553.85</v>
      </c>
      <c r="F8537" s="104">
        <v>0</v>
      </c>
      <c r="G8537" s="104">
        <v>4312</v>
      </c>
      <c r="H8537" s="113">
        <v>0</v>
      </c>
      <c r="I8537" s="113">
        <v>540</v>
      </c>
      <c r="J8537" s="31">
        <v>0</v>
      </c>
      <c r="K8537" s="32">
        <v>12758.79</v>
      </c>
      <c r="L8537" s="113">
        <v>0</v>
      </c>
      <c r="M8537" s="113">
        <v>0</v>
      </c>
      <c r="N8537" s="31">
        <v>0</v>
      </c>
      <c r="O8537" s="32">
        <v>1122</v>
      </c>
      <c r="P8537" s="113">
        <v>0</v>
      </c>
      <c r="Q8537" s="113">
        <v>0</v>
      </c>
      <c r="R8537" s="31">
        <v>0</v>
      </c>
      <c r="S8537" s="32">
        <v>0</v>
      </c>
      <c r="T8537" s="113">
        <v>0</v>
      </c>
      <c r="U8537" s="113">
        <v>0</v>
      </c>
      <c r="V8537" s="31">
        <v>0</v>
      </c>
      <c r="W8537" s="32">
        <v>2579.85</v>
      </c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1713</v>
      </c>
      <c r="B8538" s="111" t="s">
        <v>795</v>
      </c>
      <c r="C8538" s="112" t="s">
        <v>796</v>
      </c>
      <c r="D8538" s="21">
        <f t="shared" si="266"/>
        <v>1270</v>
      </c>
      <c r="E8538" s="24">
        <f t="shared" si="267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1713</v>
      </c>
      <c r="B8539" s="111" t="s">
        <v>797</v>
      </c>
      <c r="C8539" s="112" t="s">
        <v>798</v>
      </c>
      <c r="D8539" s="21">
        <f t="shared" si="266"/>
        <v>4852</v>
      </c>
      <c r="E8539" s="24">
        <f t="shared" si="267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31">
        <v>1270</v>
      </c>
      <c r="K8539" s="32">
        <v>0</v>
      </c>
      <c r="L8539" s="105">
        <v>0</v>
      </c>
      <c r="M8539" s="105">
        <v>0</v>
      </c>
      <c r="N8539" s="106">
        <v>0</v>
      </c>
      <c r="O8539" s="107">
        <v>0</v>
      </c>
      <c r="P8539" s="113">
        <v>0</v>
      </c>
      <c r="Q8539" s="113">
        <v>0</v>
      </c>
      <c r="R8539" s="106">
        <v>0</v>
      </c>
      <c r="S8539" s="107">
        <v>0</v>
      </c>
      <c r="T8539" s="105">
        <v>0</v>
      </c>
      <c r="U8539" s="105">
        <v>0</v>
      </c>
      <c r="V8539" s="106">
        <v>0</v>
      </c>
      <c r="W8539" s="107">
        <v>0</v>
      </c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1713</v>
      </c>
      <c r="B8540" s="111" t="s">
        <v>799</v>
      </c>
      <c r="C8540" s="112" t="s">
        <v>800</v>
      </c>
      <c r="D8540" s="21">
        <f t="shared" si="266"/>
        <v>0</v>
      </c>
      <c r="E8540" s="24">
        <f t="shared" si="267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1713</v>
      </c>
      <c r="B8541" s="111" t="s">
        <v>801</v>
      </c>
      <c r="C8541" s="112" t="s">
        <v>802</v>
      </c>
      <c r="D8541" s="21">
        <f t="shared" si="266"/>
        <v>0</v>
      </c>
      <c r="E8541" s="24">
        <f t="shared" si="267"/>
        <v>0</v>
      </c>
      <c r="F8541" s="104"/>
      <c r="G8541" s="104"/>
      <c r="H8541" s="113"/>
      <c r="I8541" s="113"/>
      <c r="J8541" s="106"/>
      <c r="K8541" s="107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1713</v>
      </c>
      <c r="B8542" s="111" t="s">
        <v>803</v>
      </c>
      <c r="C8542" s="112" t="s">
        <v>804</v>
      </c>
      <c r="D8542" s="21">
        <f t="shared" si="266"/>
        <v>0</v>
      </c>
      <c r="E8542" s="24">
        <f t="shared" si="267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1713</v>
      </c>
      <c r="B8543" s="111" t="s">
        <v>805</v>
      </c>
      <c r="C8543" s="112" t="s">
        <v>806</v>
      </c>
      <c r="D8543" s="21">
        <f t="shared" si="266"/>
        <v>0</v>
      </c>
      <c r="E8543" s="24">
        <f t="shared" si="267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1713</v>
      </c>
      <c r="B8544" s="111" t="s">
        <v>807</v>
      </c>
      <c r="C8544" s="112" t="s">
        <v>808</v>
      </c>
      <c r="D8544" s="21">
        <f t="shared" si="266"/>
        <v>0</v>
      </c>
      <c r="E8544" s="24">
        <f t="shared" si="267"/>
        <v>0</v>
      </c>
      <c r="F8544" s="104"/>
      <c r="G8544" s="104"/>
      <c r="H8544" s="105"/>
      <c r="I8544" s="105"/>
      <c r="J8544" s="31"/>
      <c r="K8544" s="32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1713</v>
      </c>
      <c r="B8545" s="111" t="s">
        <v>809</v>
      </c>
      <c r="C8545" s="112" t="s">
        <v>1676</v>
      </c>
      <c r="D8545" s="21">
        <f t="shared" si="266"/>
        <v>0</v>
      </c>
      <c r="E8545" s="24">
        <f t="shared" si="267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1713</v>
      </c>
      <c r="B8546" s="111" t="s">
        <v>810</v>
      </c>
      <c r="C8546" s="112" t="s">
        <v>811</v>
      </c>
      <c r="D8546" s="21">
        <f t="shared" si="266"/>
        <v>0</v>
      </c>
      <c r="E8546" s="24">
        <f t="shared" si="267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1713</v>
      </c>
      <c r="B8547" s="111" t="s">
        <v>812</v>
      </c>
      <c r="C8547" s="112" t="s">
        <v>813</v>
      </c>
      <c r="D8547" s="21">
        <f t="shared" si="266"/>
        <v>200</v>
      </c>
      <c r="E8547" s="24">
        <f t="shared" si="267"/>
        <v>6616.5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1713</v>
      </c>
      <c r="B8548" s="111" t="s">
        <v>814</v>
      </c>
      <c r="C8548" s="112" t="s">
        <v>815</v>
      </c>
      <c r="D8548" s="21">
        <f t="shared" si="266"/>
        <v>3330</v>
      </c>
      <c r="E8548" s="24">
        <f t="shared" si="267"/>
        <v>36481</v>
      </c>
      <c r="F8548" s="104">
        <v>0</v>
      </c>
      <c r="G8548" s="104">
        <v>20500</v>
      </c>
      <c r="H8548" s="113">
        <v>0</v>
      </c>
      <c r="I8548" s="113">
        <v>200</v>
      </c>
      <c r="J8548" s="106">
        <v>200</v>
      </c>
      <c r="K8548" s="107">
        <v>6616.5</v>
      </c>
      <c r="L8548" s="113">
        <v>3030</v>
      </c>
      <c r="M8548" s="113">
        <v>500</v>
      </c>
      <c r="N8548" s="31">
        <v>0</v>
      </c>
      <c r="O8548" s="32">
        <v>3791</v>
      </c>
      <c r="P8548" s="105">
        <v>300</v>
      </c>
      <c r="Q8548" s="105">
        <v>600</v>
      </c>
      <c r="R8548" s="31">
        <v>0</v>
      </c>
      <c r="S8548" s="32">
        <v>10640</v>
      </c>
      <c r="T8548" s="113">
        <v>0</v>
      </c>
      <c r="U8548" s="113">
        <v>0</v>
      </c>
      <c r="V8548" s="31">
        <v>0</v>
      </c>
      <c r="W8548" s="32">
        <v>250</v>
      </c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1713</v>
      </c>
      <c r="B8549" s="111" t="s">
        <v>816</v>
      </c>
      <c r="C8549" s="112" t="s">
        <v>817</v>
      </c>
      <c r="D8549" s="21">
        <f t="shared" si="266"/>
        <v>0</v>
      </c>
      <c r="E8549" s="24">
        <f t="shared" si="267"/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1713</v>
      </c>
      <c r="B8550" s="111" t="s">
        <v>818</v>
      </c>
      <c r="C8550" s="112" t="s">
        <v>819</v>
      </c>
      <c r="D8550" s="21">
        <f t="shared" si="266"/>
        <v>0</v>
      </c>
      <c r="E8550" s="24">
        <f t="shared" si="267"/>
        <v>10038.82</v>
      </c>
      <c r="F8550" s="104"/>
      <c r="G8550" s="104"/>
      <c r="H8550" s="105"/>
      <c r="I8550" s="105"/>
      <c r="J8550" s="31"/>
      <c r="K8550" s="32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1713</v>
      </c>
      <c r="B8551" s="111" t="s">
        <v>820</v>
      </c>
      <c r="C8551" s="112" t="s">
        <v>821</v>
      </c>
      <c r="D8551" s="21">
        <f t="shared" si="266"/>
        <v>0</v>
      </c>
      <c r="E8551" s="24">
        <f t="shared" si="267"/>
        <v>49370.68</v>
      </c>
      <c r="F8551" s="104"/>
      <c r="G8551" s="104"/>
      <c r="H8551" s="113"/>
      <c r="I8551" s="113"/>
      <c r="J8551" s="106">
        <v>0</v>
      </c>
      <c r="K8551" s="107">
        <v>10038.82</v>
      </c>
      <c r="L8551" s="113">
        <v>0</v>
      </c>
      <c r="M8551" s="113">
        <v>0</v>
      </c>
      <c r="N8551" s="31">
        <v>0</v>
      </c>
      <c r="O8551" s="32">
        <v>0</v>
      </c>
      <c r="P8551" s="105">
        <v>0</v>
      </c>
      <c r="Q8551" s="105">
        <v>42796.79</v>
      </c>
      <c r="R8551" s="31">
        <v>0</v>
      </c>
      <c r="S8551" s="32">
        <v>0</v>
      </c>
      <c r="T8551" s="113">
        <v>0</v>
      </c>
      <c r="U8551" s="113">
        <v>0</v>
      </c>
      <c r="V8551" s="31">
        <v>0</v>
      </c>
      <c r="W8551" s="32">
        <v>6573.89</v>
      </c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1713</v>
      </c>
      <c r="B8552" s="111" t="s">
        <v>822</v>
      </c>
      <c r="C8552" s="112" t="s">
        <v>599</v>
      </c>
      <c r="D8552" s="21">
        <f t="shared" si="266"/>
        <v>0</v>
      </c>
      <c r="E8552" s="24">
        <f t="shared" si="267"/>
        <v>0</v>
      </c>
      <c r="F8552" s="104"/>
      <c r="G8552" s="104"/>
      <c r="H8552" s="105"/>
      <c r="I8552" s="105"/>
      <c r="J8552" s="31"/>
      <c r="K8552" s="32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1713</v>
      </c>
      <c r="B8553" s="111" t="s">
        <v>823</v>
      </c>
      <c r="C8553" s="112" t="s">
        <v>601</v>
      </c>
      <c r="D8553" s="21">
        <f t="shared" si="266"/>
        <v>0</v>
      </c>
      <c r="E8553" s="24">
        <f t="shared" si="267"/>
        <v>0</v>
      </c>
      <c r="F8553" s="104"/>
      <c r="G8553" s="104"/>
      <c r="H8553" s="113"/>
      <c r="I8553" s="113"/>
      <c r="J8553" s="106"/>
      <c r="K8553" s="107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1713</v>
      </c>
      <c r="B8554" s="111" t="s">
        <v>824</v>
      </c>
      <c r="C8554" s="112" t="s">
        <v>825</v>
      </c>
      <c r="D8554" s="21">
        <f t="shared" si="266"/>
        <v>0</v>
      </c>
      <c r="E8554" s="24">
        <f t="shared" si="267"/>
        <v>178037.88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1713</v>
      </c>
      <c r="B8555" s="111" t="s">
        <v>826</v>
      </c>
      <c r="C8555" s="112" t="s">
        <v>827</v>
      </c>
      <c r="D8555" s="21">
        <f t="shared" si="266"/>
        <v>0</v>
      </c>
      <c r="E8555" s="24">
        <f t="shared" si="267"/>
        <v>22560248.359999999</v>
      </c>
      <c r="F8555" s="104">
        <v>0</v>
      </c>
      <c r="G8555" s="104">
        <v>2550620</v>
      </c>
      <c r="H8555" s="113">
        <v>0</v>
      </c>
      <c r="I8555" s="113">
        <v>2550925</v>
      </c>
      <c r="J8555" s="31">
        <v>0</v>
      </c>
      <c r="K8555" s="32">
        <v>178037.88</v>
      </c>
      <c r="L8555" s="113">
        <v>0</v>
      </c>
      <c r="M8555" s="113">
        <v>4871708.03</v>
      </c>
      <c r="N8555" s="31">
        <v>0</v>
      </c>
      <c r="O8555" s="32">
        <v>2508971</v>
      </c>
      <c r="P8555" s="113">
        <v>0</v>
      </c>
      <c r="Q8555" s="113">
        <v>2484640</v>
      </c>
      <c r="R8555" s="31">
        <v>0</v>
      </c>
      <c r="S8555" s="32">
        <v>2480440</v>
      </c>
      <c r="T8555" s="113">
        <v>0</v>
      </c>
      <c r="U8555" s="113">
        <v>2493484.33</v>
      </c>
      <c r="V8555" s="31">
        <v>0</v>
      </c>
      <c r="W8555" s="32">
        <v>2619460</v>
      </c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1713</v>
      </c>
      <c r="B8556" s="111" t="s">
        <v>828</v>
      </c>
      <c r="C8556" s="112" t="s">
        <v>829</v>
      </c>
      <c r="D8556" s="21">
        <f t="shared" si="266"/>
        <v>0</v>
      </c>
      <c r="E8556" s="24">
        <f t="shared" si="267"/>
        <v>1774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1713</v>
      </c>
      <c r="B8557" s="111" t="s">
        <v>830</v>
      </c>
      <c r="C8557" s="112" t="s">
        <v>831</v>
      </c>
      <c r="D8557" s="21">
        <f t="shared" si="266"/>
        <v>0</v>
      </c>
      <c r="E8557" s="24">
        <f t="shared" si="267"/>
        <v>11670.8</v>
      </c>
      <c r="F8557" s="104">
        <v>0</v>
      </c>
      <c r="G8557" s="104">
        <v>1774</v>
      </c>
      <c r="H8557" s="113">
        <v>0</v>
      </c>
      <c r="I8557" s="113">
        <v>1774</v>
      </c>
      <c r="J8557" s="31">
        <v>0</v>
      </c>
      <c r="K8557" s="32">
        <v>1774</v>
      </c>
      <c r="L8557" s="113">
        <v>0</v>
      </c>
      <c r="M8557" s="113">
        <v>1774</v>
      </c>
      <c r="N8557" s="31">
        <v>0</v>
      </c>
      <c r="O8557" s="32">
        <v>1774</v>
      </c>
      <c r="P8557" s="113">
        <v>0</v>
      </c>
      <c r="Q8557" s="113">
        <v>1774</v>
      </c>
      <c r="R8557" s="31">
        <v>0</v>
      </c>
      <c r="S8557" s="32">
        <v>0</v>
      </c>
      <c r="T8557" s="113">
        <v>0</v>
      </c>
      <c r="U8557" s="113">
        <v>0</v>
      </c>
      <c r="V8557" s="31">
        <v>0</v>
      </c>
      <c r="W8557" s="32">
        <v>2800.8</v>
      </c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1713</v>
      </c>
      <c r="B8558" s="111" t="s">
        <v>832</v>
      </c>
      <c r="C8558" s="112" t="s">
        <v>833</v>
      </c>
      <c r="D8558" s="21">
        <f t="shared" si="266"/>
        <v>0</v>
      </c>
      <c r="E8558" s="24">
        <f t="shared" si="267"/>
        <v>0</v>
      </c>
      <c r="F8558" s="104"/>
      <c r="G8558" s="104"/>
      <c r="H8558" s="105"/>
      <c r="I8558" s="105"/>
      <c r="J8558" s="31"/>
      <c r="K8558" s="32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1713</v>
      </c>
      <c r="B8559" s="111" t="s">
        <v>834</v>
      </c>
      <c r="C8559" s="112" t="s">
        <v>835</v>
      </c>
      <c r="D8559" s="21">
        <f t="shared" si="266"/>
        <v>0</v>
      </c>
      <c r="E8559" s="24">
        <f t="shared" si="267"/>
        <v>2480225</v>
      </c>
      <c r="F8559" s="104"/>
      <c r="G8559" s="104"/>
      <c r="H8559" s="113"/>
      <c r="I8559" s="113"/>
      <c r="J8559" s="106"/>
      <c r="K8559" s="107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1713</v>
      </c>
      <c r="B8560" s="111" t="s">
        <v>836</v>
      </c>
      <c r="C8560" s="112" t="s">
        <v>837</v>
      </c>
      <c r="D8560" s="21">
        <f t="shared" si="266"/>
        <v>2367059.7000000002</v>
      </c>
      <c r="E8560" s="24">
        <f t="shared" si="267"/>
        <v>896625.52</v>
      </c>
      <c r="F8560" s="104">
        <v>0</v>
      </c>
      <c r="G8560" s="104">
        <v>112293.8</v>
      </c>
      <c r="H8560" s="105">
        <v>0</v>
      </c>
      <c r="I8560" s="105">
        <v>113163.8</v>
      </c>
      <c r="J8560" s="31">
        <v>0</v>
      </c>
      <c r="K8560" s="32">
        <v>2480225</v>
      </c>
      <c r="L8560" s="105">
        <v>2367059.7000000002</v>
      </c>
      <c r="M8560" s="105">
        <v>112511.3</v>
      </c>
      <c r="N8560" s="106">
        <v>0</v>
      </c>
      <c r="O8560" s="107">
        <v>112130.3</v>
      </c>
      <c r="P8560" s="113">
        <v>0</v>
      </c>
      <c r="Q8560" s="113">
        <v>110014.8</v>
      </c>
      <c r="R8560" s="106">
        <v>0</v>
      </c>
      <c r="S8560" s="107">
        <v>109829.8</v>
      </c>
      <c r="T8560" s="105">
        <v>0</v>
      </c>
      <c r="U8560" s="105">
        <v>110482.02</v>
      </c>
      <c r="V8560" s="106">
        <v>0</v>
      </c>
      <c r="W8560" s="107">
        <v>116199.7</v>
      </c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1713</v>
      </c>
      <c r="B8561" s="111" t="s">
        <v>838</v>
      </c>
      <c r="C8561" s="112" t="s">
        <v>839</v>
      </c>
      <c r="D8561" s="21">
        <f t="shared" si="266"/>
        <v>0</v>
      </c>
      <c r="E8561" s="24">
        <f t="shared" si="267"/>
        <v>0</v>
      </c>
      <c r="F8561" s="104"/>
      <c r="G8561" s="104"/>
      <c r="H8561" s="113"/>
      <c r="I8561" s="113"/>
      <c r="J8561" s="106"/>
      <c r="K8561" s="107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1713</v>
      </c>
      <c r="B8562" s="111" t="s">
        <v>1608</v>
      </c>
      <c r="C8562" s="112" t="s">
        <v>1609</v>
      </c>
      <c r="D8562" s="21">
        <f t="shared" si="266"/>
        <v>0</v>
      </c>
      <c r="E8562" s="24">
        <f t="shared" si="26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1713</v>
      </c>
      <c r="B8563" s="111" t="s">
        <v>840</v>
      </c>
      <c r="C8563" s="112" t="s">
        <v>841</v>
      </c>
      <c r="D8563" s="21">
        <f t="shared" si="266"/>
        <v>0</v>
      </c>
      <c r="E8563" s="24">
        <f t="shared" si="26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1713</v>
      </c>
      <c r="B8564" s="111" t="s">
        <v>842</v>
      </c>
      <c r="C8564" s="112" t="s">
        <v>843</v>
      </c>
      <c r="D8564" s="21">
        <f t="shared" si="266"/>
        <v>0</v>
      </c>
      <c r="E8564" s="24">
        <f t="shared" si="26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1713</v>
      </c>
      <c r="B8565" s="111" t="s">
        <v>844</v>
      </c>
      <c r="C8565" s="112" t="s">
        <v>845</v>
      </c>
      <c r="D8565" s="21">
        <f t="shared" si="266"/>
        <v>0</v>
      </c>
      <c r="E8565" s="24">
        <f t="shared" si="267"/>
        <v>0</v>
      </c>
      <c r="F8565" s="104"/>
      <c r="G8565" s="104"/>
      <c r="H8565" s="105"/>
      <c r="I8565" s="105"/>
      <c r="J8565" s="31"/>
      <c r="K8565" s="32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1713</v>
      </c>
      <c r="B8566" s="111" t="s">
        <v>846</v>
      </c>
      <c r="C8566" s="112" t="s">
        <v>847</v>
      </c>
      <c r="D8566" s="21">
        <f t="shared" si="266"/>
        <v>0</v>
      </c>
      <c r="E8566" s="24">
        <f t="shared" si="267"/>
        <v>0</v>
      </c>
      <c r="F8566" s="104"/>
      <c r="G8566" s="104"/>
      <c r="H8566" s="113"/>
      <c r="I8566" s="113"/>
      <c r="J8566" s="106"/>
      <c r="K8566" s="107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1713</v>
      </c>
      <c r="B8567" s="111" t="s">
        <v>848</v>
      </c>
      <c r="C8567" s="112" t="s">
        <v>849</v>
      </c>
      <c r="D8567" s="21">
        <f t="shared" si="266"/>
        <v>0</v>
      </c>
      <c r="E8567" s="24">
        <f t="shared" si="26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1713</v>
      </c>
      <c r="B8568" s="111" t="s">
        <v>850</v>
      </c>
      <c r="C8568" s="112" t="s">
        <v>851</v>
      </c>
      <c r="D8568" s="21">
        <f t="shared" si="266"/>
        <v>0</v>
      </c>
      <c r="E8568" s="24">
        <f t="shared" si="26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1713</v>
      </c>
      <c r="B8569" s="111" t="s">
        <v>852</v>
      </c>
      <c r="C8569" s="112" t="s">
        <v>853</v>
      </c>
      <c r="D8569" s="21">
        <f t="shared" si="266"/>
        <v>0</v>
      </c>
      <c r="E8569" s="24">
        <f t="shared" si="267"/>
        <v>1680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1713</v>
      </c>
      <c r="B8570" s="111" t="s">
        <v>854</v>
      </c>
      <c r="C8570" s="112" t="s">
        <v>855</v>
      </c>
      <c r="D8570" s="21">
        <f t="shared" si="266"/>
        <v>0</v>
      </c>
      <c r="E8570" s="24">
        <f t="shared" si="267"/>
        <v>164274</v>
      </c>
      <c r="F8570" s="104">
        <v>0</v>
      </c>
      <c r="G8570" s="104">
        <v>10730</v>
      </c>
      <c r="H8570" s="113">
        <v>0</v>
      </c>
      <c r="I8570" s="113">
        <v>0</v>
      </c>
      <c r="J8570" s="31">
        <v>0</v>
      </c>
      <c r="K8570" s="32">
        <v>1680</v>
      </c>
      <c r="L8570" s="113">
        <v>0</v>
      </c>
      <c r="M8570" s="113">
        <v>0</v>
      </c>
      <c r="N8570" s="31">
        <v>0</v>
      </c>
      <c r="O8570" s="32">
        <v>0</v>
      </c>
      <c r="P8570" s="113">
        <v>0</v>
      </c>
      <c r="Q8570" s="113">
        <v>47704</v>
      </c>
      <c r="R8570" s="31">
        <v>0</v>
      </c>
      <c r="S8570" s="32">
        <v>0</v>
      </c>
      <c r="T8570" s="113">
        <v>0</v>
      </c>
      <c r="U8570" s="113">
        <v>73710</v>
      </c>
      <c r="V8570" s="31">
        <v>0</v>
      </c>
      <c r="W8570" s="32">
        <v>32130</v>
      </c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1713</v>
      </c>
      <c r="B8571" s="111" t="s">
        <v>856</v>
      </c>
      <c r="C8571" s="112" t="s">
        <v>857</v>
      </c>
      <c r="D8571" s="21">
        <f t="shared" si="266"/>
        <v>0</v>
      </c>
      <c r="E8571" s="24">
        <f t="shared" si="26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1713</v>
      </c>
      <c r="B8572" s="111" t="s">
        <v>858</v>
      </c>
      <c r="C8572" s="112" t="s">
        <v>859</v>
      </c>
      <c r="D8572" s="21">
        <f t="shared" si="266"/>
        <v>0</v>
      </c>
      <c r="E8572" s="24">
        <f t="shared" si="267"/>
        <v>9770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1713</v>
      </c>
      <c r="B8573" s="111" t="s">
        <v>860</v>
      </c>
      <c r="C8573" s="112" t="s">
        <v>861</v>
      </c>
      <c r="D8573" s="21">
        <f t="shared" si="266"/>
        <v>0</v>
      </c>
      <c r="E8573" s="24">
        <f t="shared" si="267"/>
        <v>101230</v>
      </c>
      <c r="F8573" s="104">
        <v>0</v>
      </c>
      <c r="G8573" s="104">
        <v>8620</v>
      </c>
      <c r="H8573" s="113">
        <v>0</v>
      </c>
      <c r="I8573" s="113">
        <v>20280</v>
      </c>
      <c r="J8573" s="31">
        <v>0</v>
      </c>
      <c r="K8573" s="32">
        <v>9770</v>
      </c>
      <c r="L8573" s="113">
        <v>0</v>
      </c>
      <c r="M8573" s="113">
        <v>10690</v>
      </c>
      <c r="N8573" s="31">
        <v>0</v>
      </c>
      <c r="O8573" s="32">
        <v>16750</v>
      </c>
      <c r="P8573" s="113">
        <v>0</v>
      </c>
      <c r="Q8573" s="113">
        <v>16920</v>
      </c>
      <c r="R8573" s="31">
        <v>0</v>
      </c>
      <c r="S8573" s="32">
        <v>9390</v>
      </c>
      <c r="T8573" s="113">
        <v>0</v>
      </c>
      <c r="U8573" s="113">
        <v>6360</v>
      </c>
      <c r="V8573" s="31">
        <v>0</v>
      </c>
      <c r="W8573" s="32">
        <v>12220</v>
      </c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1713</v>
      </c>
      <c r="B8574" s="111" t="s">
        <v>862</v>
      </c>
      <c r="C8574" s="112" t="s">
        <v>863</v>
      </c>
      <c r="D8574" s="21">
        <f t="shared" si="266"/>
        <v>0</v>
      </c>
      <c r="E8574" s="24">
        <f t="shared" si="26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1713</v>
      </c>
      <c r="B8575" s="111" t="s">
        <v>864</v>
      </c>
      <c r="C8575" s="112" t="s">
        <v>865</v>
      </c>
      <c r="D8575" s="21">
        <f t="shared" si="266"/>
        <v>0</v>
      </c>
      <c r="E8575" s="24">
        <f t="shared" si="267"/>
        <v>2700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1713</v>
      </c>
      <c r="B8576" s="111" t="s">
        <v>866</v>
      </c>
      <c r="C8576" s="112" t="s">
        <v>867</v>
      </c>
      <c r="D8576" s="21">
        <f t="shared" si="266"/>
        <v>0</v>
      </c>
      <c r="E8576" s="24">
        <f t="shared" si="267"/>
        <v>8600</v>
      </c>
      <c r="F8576" s="104">
        <v>0</v>
      </c>
      <c r="G8576" s="104">
        <v>900</v>
      </c>
      <c r="H8576" s="105">
        <v>0</v>
      </c>
      <c r="I8576" s="105">
        <v>300</v>
      </c>
      <c r="J8576" s="31">
        <v>0</v>
      </c>
      <c r="K8576" s="32">
        <v>2700</v>
      </c>
      <c r="L8576" s="105">
        <v>0</v>
      </c>
      <c r="M8576" s="105">
        <v>1950</v>
      </c>
      <c r="N8576" s="106">
        <v>0</v>
      </c>
      <c r="O8576" s="107">
        <v>1200</v>
      </c>
      <c r="P8576" s="113">
        <v>0</v>
      </c>
      <c r="Q8576" s="113">
        <v>1050</v>
      </c>
      <c r="R8576" s="106">
        <v>0</v>
      </c>
      <c r="S8576" s="107">
        <v>300</v>
      </c>
      <c r="T8576" s="105">
        <v>0</v>
      </c>
      <c r="U8576" s="105">
        <v>1800</v>
      </c>
      <c r="V8576" s="106">
        <v>0</v>
      </c>
      <c r="W8576" s="107">
        <v>1100</v>
      </c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1713</v>
      </c>
      <c r="B8577" s="111" t="s">
        <v>868</v>
      </c>
      <c r="C8577" s="112" t="s">
        <v>869</v>
      </c>
      <c r="D8577" s="21">
        <f t="shared" si="266"/>
        <v>0</v>
      </c>
      <c r="E8577" s="24">
        <f t="shared" si="26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1713</v>
      </c>
      <c r="B8578" s="111" t="s">
        <v>870</v>
      </c>
      <c r="C8578" s="112" t="s">
        <v>1677</v>
      </c>
      <c r="D8578" s="21">
        <f t="shared" si="266"/>
        <v>0</v>
      </c>
      <c r="E8578" s="24">
        <f t="shared" si="267"/>
        <v>0</v>
      </c>
      <c r="F8578" s="104"/>
      <c r="G8578" s="104"/>
      <c r="H8578" s="113"/>
      <c r="I8578" s="113"/>
      <c r="J8578" s="106"/>
      <c r="K8578" s="107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1713</v>
      </c>
      <c r="B8579" s="111" t="s">
        <v>871</v>
      </c>
      <c r="C8579" s="112" t="s">
        <v>872</v>
      </c>
      <c r="D8579" s="21">
        <f t="shared" ref="D8579:D8642" si="268">F8579+H8579+J8580+L8579+N8579+P8579+R8579+T8579+V8579+X8579+Z8579+AB8579</f>
        <v>0</v>
      </c>
      <c r="E8579" s="24">
        <f t="shared" ref="E8579:E8642" si="269">G8579+I8579+K8580+M8579+O8579+Q8579+S8579+U8579+W8579+Y8579+AA8579+AC8579</f>
        <v>0</v>
      </c>
      <c r="F8579" s="104"/>
      <c r="G8579" s="104"/>
      <c r="H8579" s="105"/>
      <c r="I8579" s="105"/>
      <c r="J8579" s="31"/>
      <c r="K8579" s="32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1713</v>
      </c>
      <c r="B8580" s="111" t="s">
        <v>873</v>
      </c>
      <c r="C8580" s="112" t="s">
        <v>1678</v>
      </c>
      <c r="D8580" s="21">
        <f t="shared" si="268"/>
        <v>0</v>
      </c>
      <c r="E8580" s="24">
        <f t="shared" si="269"/>
        <v>7452800</v>
      </c>
      <c r="F8580" s="104"/>
      <c r="G8580" s="104"/>
      <c r="H8580" s="113"/>
      <c r="I8580" s="113"/>
      <c r="J8580" s="106"/>
      <c r="K8580" s="107"/>
      <c r="L8580" s="113"/>
      <c r="M8580" s="113"/>
      <c r="N8580" s="31"/>
      <c r="O8580" s="32"/>
      <c r="P8580" s="105"/>
      <c r="Q8580" s="105"/>
      <c r="R8580" s="31">
        <v>0</v>
      </c>
      <c r="S8580" s="32">
        <v>7452800</v>
      </c>
      <c r="T8580" s="113">
        <v>0</v>
      </c>
      <c r="U8580" s="113">
        <v>0</v>
      </c>
      <c r="V8580" s="31">
        <v>0</v>
      </c>
      <c r="W8580" s="32">
        <v>0</v>
      </c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1713</v>
      </c>
      <c r="B8581" s="111" t="s">
        <v>874</v>
      </c>
      <c r="C8581" s="112" t="s">
        <v>875</v>
      </c>
      <c r="D8581" s="21">
        <f t="shared" si="268"/>
        <v>0</v>
      </c>
      <c r="E8581" s="24">
        <f t="shared" si="269"/>
        <v>10000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>
        <v>0</v>
      </c>
      <c r="U8581" s="113">
        <v>10000</v>
      </c>
      <c r="V8581" s="31">
        <v>0</v>
      </c>
      <c r="W8581" s="32">
        <v>0</v>
      </c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1713</v>
      </c>
      <c r="B8582" s="111" t="s">
        <v>876</v>
      </c>
      <c r="C8582" s="112" t="s">
        <v>1679</v>
      </c>
      <c r="D8582" s="21">
        <f t="shared" si="268"/>
        <v>0</v>
      </c>
      <c r="E8582" s="24">
        <f t="shared" si="269"/>
        <v>2250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1713</v>
      </c>
      <c r="B8583" s="111" t="s">
        <v>877</v>
      </c>
      <c r="C8583" s="112" t="s">
        <v>878</v>
      </c>
      <c r="D8583" s="21">
        <f t="shared" si="268"/>
        <v>0</v>
      </c>
      <c r="E8583" s="24">
        <f t="shared" si="269"/>
        <v>2594445</v>
      </c>
      <c r="F8583" s="104"/>
      <c r="G8583" s="104"/>
      <c r="H8583" s="113">
        <v>0</v>
      </c>
      <c r="I8583" s="113">
        <v>900</v>
      </c>
      <c r="J8583" s="31">
        <v>0</v>
      </c>
      <c r="K8583" s="32">
        <v>2250</v>
      </c>
      <c r="L8583" s="113">
        <v>0</v>
      </c>
      <c r="M8583" s="113">
        <v>0</v>
      </c>
      <c r="N8583" s="31">
        <v>0</v>
      </c>
      <c r="O8583" s="32">
        <v>560600</v>
      </c>
      <c r="P8583" s="113">
        <v>0</v>
      </c>
      <c r="Q8583" s="113">
        <v>118000</v>
      </c>
      <c r="R8583" s="31">
        <v>0</v>
      </c>
      <c r="S8583" s="32">
        <v>680850</v>
      </c>
      <c r="T8583" s="113">
        <v>0</v>
      </c>
      <c r="U8583" s="113">
        <v>1023070</v>
      </c>
      <c r="V8583" s="31">
        <v>0</v>
      </c>
      <c r="W8583" s="32">
        <v>211025</v>
      </c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1713</v>
      </c>
      <c r="B8584" s="111" t="s">
        <v>879</v>
      </c>
      <c r="C8584" s="112" t="s">
        <v>1680</v>
      </c>
      <c r="D8584" s="21">
        <f t="shared" si="268"/>
        <v>0</v>
      </c>
      <c r="E8584" s="24">
        <f t="shared" si="269"/>
        <v>0</v>
      </c>
      <c r="F8584" s="104"/>
      <c r="G8584" s="104"/>
      <c r="H8584" s="105"/>
      <c r="I8584" s="105"/>
      <c r="J8584" s="31"/>
      <c r="K8584" s="32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1713</v>
      </c>
      <c r="B8585" s="111" t="s">
        <v>880</v>
      </c>
      <c r="C8585" s="112" t="s">
        <v>1681</v>
      </c>
      <c r="D8585" s="21">
        <f t="shared" si="268"/>
        <v>0</v>
      </c>
      <c r="E8585" s="24">
        <f t="shared" si="269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1713</v>
      </c>
      <c r="B8586" s="111" t="s">
        <v>881</v>
      </c>
      <c r="C8586" s="112" t="s">
        <v>1682</v>
      </c>
      <c r="D8586" s="21">
        <f t="shared" si="268"/>
        <v>169</v>
      </c>
      <c r="E8586" s="24">
        <f t="shared" si="269"/>
        <v>698110</v>
      </c>
      <c r="F8586" s="104"/>
      <c r="G8586" s="104"/>
      <c r="H8586" s="105">
        <v>0</v>
      </c>
      <c r="I8586" s="105">
        <v>3600</v>
      </c>
      <c r="J8586" s="106">
        <v>0</v>
      </c>
      <c r="K8586" s="107">
        <v>0</v>
      </c>
      <c r="L8586" s="105">
        <v>0</v>
      </c>
      <c r="M8586" s="105">
        <v>0</v>
      </c>
      <c r="N8586" s="106">
        <v>0</v>
      </c>
      <c r="O8586" s="107">
        <v>0</v>
      </c>
      <c r="P8586" s="105">
        <v>0</v>
      </c>
      <c r="Q8586" s="105">
        <v>16300</v>
      </c>
      <c r="R8586" s="106">
        <v>0</v>
      </c>
      <c r="S8586" s="107">
        <v>0</v>
      </c>
      <c r="T8586" s="105">
        <v>0</v>
      </c>
      <c r="U8586" s="105">
        <v>44000</v>
      </c>
      <c r="V8586" s="106">
        <v>0</v>
      </c>
      <c r="W8586" s="107">
        <v>616000</v>
      </c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1713</v>
      </c>
      <c r="B8587" s="111" t="s">
        <v>882</v>
      </c>
      <c r="C8587" s="112" t="s">
        <v>883</v>
      </c>
      <c r="D8587" s="21">
        <f t="shared" si="268"/>
        <v>2163130</v>
      </c>
      <c r="E8587" s="24">
        <f t="shared" si="269"/>
        <v>140169</v>
      </c>
      <c r="F8587" s="104">
        <v>0</v>
      </c>
      <c r="G8587" s="104">
        <v>19890</v>
      </c>
      <c r="H8587" s="105">
        <v>0</v>
      </c>
      <c r="I8587" s="105">
        <v>18679</v>
      </c>
      <c r="J8587" s="106">
        <v>169</v>
      </c>
      <c r="K8587" s="107">
        <v>18210</v>
      </c>
      <c r="L8587" s="105">
        <v>0</v>
      </c>
      <c r="M8587" s="105">
        <v>16880</v>
      </c>
      <c r="N8587" s="106">
        <v>140</v>
      </c>
      <c r="O8587" s="107">
        <v>14250</v>
      </c>
      <c r="P8587" s="105">
        <v>0</v>
      </c>
      <c r="Q8587" s="105">
        <v>21420</v>
      </c>
      <c r="R8587" s="106">
        <v>0</v>
      </c>
      <c r="S8587" s="107">
        <v>18180</v>
      </c>
      <c r="T8587" s="105">
        <v>0</v>
      </c>
      <c r="U8587" s="105">
        <v>15600</v>
      </c>
      <c r="V8587" s="106">
        <v>0</v>
      </c>
      <c r="W8587" s="107">
        <v>15270</v>
      </c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1713</v>
      </c>
      <c r="B8588" s="111" t="s">
        <v>884</v>
      </c>
      <c r="C8588" s="112" t="s">
        <v>885</v>
      </c>
      <c r="D8588" s="21">
        <f t="shared" si="268"/>
        <v>17084284.329999998</v>
      </c>
      <c r="E8588" s="24">
        <f t="shared" si="269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106">
        <v>2162990</v>
      </c>
      <c r="K8588" s="107">
        <v>0</v>
      </c>
      <c r="L8588" s="113">
        <v>2136820</v>
      </c>
      <c r="M8588" s="113">
        <v>0</v>
      </c>
      <c r="N8588" s="31">
        <v>2129640</v>
      </c>
      <c r="O8588" s="32">
        <v>0</v>
      </c>
      <c r="P8588" s="105">
        <v>2086890</v>
      </c>
      <c r="Q8588" s="105">
        <v>0</v>
      </c>
      <c r="R8588" s="31">
        <v>2083190</v>
      </c>
      <c r="S8588" s="32">
        <v>0</v>
      </c>
      <c r="T8588" s="113">
        <v>2096234.33</v>
      </c>
      <c r="U8588" s="113">
        <v>0</v>
      </c>
      <c r="V8588" s="31">
        <v>2207750</v>
      </c>
      <c r="W8588" s="32">
        <v>0</v>
      </c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1713</v>
      </c>
      <c r="B8589" s="111" t="s">
        <v>886</v>
      </c>
      <c r="C8589" s="112" t="s">
        <v>887</v>
      </c>
      <c r="D8589" s="21">
        <f t="shared" si="268"/>
        <v>223790</v>
      </c>
      <c r="E8589" s="24">
        <f t="shared" si="269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>
        <v>17840</v>
      </c>
      <c r="K8589" s="32">
        <v>0</v>
      </c>
      <c r="L8589" s="113">
        <v>30930</v>
      </c>
      <c r="M8589" s="113">
        <v>0</v>
      </c>
      <c r="N8589" s="31">
        <v>30490</v>
      </c>
      <c r="O8589" s="32">
        <v>0</v>
      </c>
      <c r="P8589" s="113">
        <v>30930</v>
      </c>
      <c r="Q8589" s="113">
        <v>0</v>
      </c>
      <c r="R8589" s="31">
        <v>30930</v>
      </c>
      <c r="S8589" s="32">
        <v>0</v>
      </c>
      <c r="T8589" s="113">
        <v>30930</v>
      </c>
      <c r="U8589" s="113">
        <v>0</v>
      </c>
      <c r="V8589" s="31">
        <v>33900</v>
      </c>
      <c r="W8589" s="32">
        <v>0</v>
      </c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1713</v>
      </c>
      <c r="B8590" s="111" t="s">
        <v>888</v>
      </c>
      <c r="C8590" s="112" t="s">
        <v>1683</v>
      </c>
      <c r="D8590" s="21">
        <f t="shared" si="268"/>
        <v>73500</v>
      </c>
      <c r="E8590" s="24">
        <f t="shared" si="269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1713</v>
      </c>
      <c r="B8591" s="111" t="s">
        <v>889</v>
      </c>
      <c r="C8591" s="112" t="s">
        <v>890</v>
      </c>
      <c r="D8591" s="21">
        <f t="shared" si="268"/>
        <v>567000</v>
      </c>
      <c r="E8591" s="24">
        <f t="shared" si="269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31">
        <v>73500</v>
      </c>
      <c r="K8591" s="32">
        <v>0</v>
      </c>
      <c r="L8591" s="105">
        <v>70000</v>
      </c>
      <c r="M8591" s="105">
        <v>0</v>
      </c>
      <c r="N8591" s="106">
        <v>70000</v>
      </c>
      <c r="O8591" s="107">
        <v>0</v>
      </c>
      <c r="P8591" s="113">
        <v>70000</v>
      </c>
      <c r="Q8591" s="113">
        <v>0</v>
      </c>
      <c r="R8591" s="106">
        <v>70000</v>
      </c>
      <c r="S8591" s="107">
        <v>0</v>
      </c>
      <c r="T8591" s="105">
        <v>70000</v>
      </c>
      <c r="U8591" s="105">
        <v>0</v>
      </c>
      <c r="V8591" s="106">
        <v>70000</v>
      </c>
      <c r="W8591" s="107">
        <v>0</v>
      </c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1713</v>
      </c>
      <c r="B8592" s="111" t="s">
        <v>891</v>
      </c>
      <c r="C8592" s="112" t="s">
        <v>892</v>
      </c>
      <c r="D8592" s="21">
        <f t="shared" si="268"/>
        <v>25320</v>
      </c>
      <c r="E8592" s="24">
        <f t="shared" si="269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1713</v>
      </c>
      <c r="B8593" s="111" t="s">
        <v>893</v>
      </c>
      <c r="C8593" s="112" t="s">
        <v>894</v>
      </c>
      <c r="D8593" s="21">
        <f t="shared" si="268"/>
        <v>449515</v>
      </c>
      <c r="E8593" s="24">
        <f t="shared" si="269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>
        <v>25320</v>
      </c>
      <c r="K8593" s="107">
        <v>0</v>
      </c>
      <c r="L8593" s="105">
        <v>26700</v>
      </c>
      <c r="M8593" s="105">
        <v>0</v>
      </c>
      <c r="N8593" s="106">
        <v>37110</v>
      </c>
      <c r="O8593" s="107">
        <v>0</v>
      </c>
      <c r="P8593" s="105">
        <v>40670</v>
      </c>
      <c r="Q8593" s="105">
        <v>0</v>
      </c>
      <c r="R8593" s="106">
        <v>47220</v>
      </c>
      <c r="S8593" s="107">
        <v>0</v>
      </c>
      <c r="T8593" s="105">
        <v>237335</v>
      </c>
      <c r="U8593" s="105">
        <v>0</v>
      </c>
      <c r="V8593" s="106">
        <v>9840</v>
      </c>
      <c r="W8593" s="107">
        <v>0</v>
      </c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1713</v>
      </c>
      <c r="B8594" s="111" t="s">
        <v>895</v>
      </c>
      <c r="C8594" s="112" t="s">
        <v>896</v>
      </c>
      <c r="D8594" s="21">
        <f t="shared" si="268"/>
        <v>0</v>
      </c>
      <c r="E8594" s="24">
        <f t="shared" si="269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1713</v>
      </c>
      <c r="B8595" s="111" t="s">
        <v>897</v>
      </c>
      <c r="C8595" s="112" t="s">
        <v>898</v>
      </c>
      <c r="D8595" s="21">
        <f t="shared" si="268"/>
        <v>0</v>
      </c>
      <c r="E8595" s="24">
        <f t="shared" si="269"/>
        <v>0</v>
      </c>
      <c r="F8595" s="104"/>
      <c r="G8595" s="104"/>
      <c r="H8595" s="113"/>
      <c r="I8595" s="113"/>
      <c r="J8595" s="106"/>
      <c r="K8595" s="107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1713</v>
      </c>
      <c r="B8596" s="111" t="s">
        <v>899</v>
      </c>
      <c r="C8596" s="112" t="s">
        <v>900</v>
      </c>
      <c r="D8596" s="21">
        <f t="shared" si="268"/>
        <v>1774</v>
      </c>
      <c r="E8596" s="24">
        <f t="shared" si="269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1713</v>
      </c>
      <c r="B8597" s="111" t="s">
        <v>901</v>
      </c>
      <c r="C8597" s="112" t="s">
        <v>902</v>
      </c>
      <c r="D8597" s="21">
        <f t="shared" si="268"/>
        <v>11670.8</v>
      </c>
      <c r="E8597" s="24">
        <f t="shared" si="269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>
        <v>1774</v>
      </c>
      <c r="K8597" s="32">
        <v>0</v>
      </c>
      <c r="L8597" s="113">
        <v>1774</v>
      </c>
      <c r="M8597" s="113">
        <v>0</v>
      </c>
      <c r="N8597" s="31">
        <v>1774</v>
      </c>
      <c r="O8597" s="32">
        <v>0</v>
      </c>
      <c r="P8597" s="113">
        <v>1774</v>
      </c>
      <c r="Q8597" s="113">
        <v>0</v>
      </c>
      <c r="R8597" s="31">
        <v>0</v>
      </c>
      <c r="S8597" s="32">
        <v>0</v>
      </c>
      <c r="T8597" s="113">
        <v>0</v>
      </c>
      <c r="U8597" s="113">
        <v>0</v>
      </c>
      <c r="V8597" s="31">
        <v>2800.8</v>
      </c>
      <c r="W8597" s="32">
        <v>0</v>
      </c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1713</v>
      </c>
      <c r="B8598" s="111" t="s">
        <v>903</v>
      </c>
      <c r="C8598" s="112" t="s">
        <v>904</v>
      </c>
      <c r="D8598" s="21">
        <f t="shared" si="268"/>
        <v>225590</v>
      </c>
      <c r="E8598" s="24">
        <f t="shared" si="269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1713</v>
      </c>
      <c r="B8599" s="111" t="s">
        <v>905</v>
      </c>
      <c r="C8599" s="112" t="s">
        <v>906</v>
      </c>
      <c r="D8599" s="21">
        <f t="shared" si="268"/>
        <v>1897582</v>
      </c>
      <c r="E8599" s="24">
        <f t="shared" si="269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>
        <v>225590</v>
      </c>
      <c r="K8599" s="32">
        <v>0</v>
      </c>
      <c r="L8599" s="113">
        <v>225590</v>
      </c>
      <c r="M8599" s="113">
        <v>0</v>
      </c>
      <c r="N8599" s="31">
        <v>225590</v>
      </c>
      <c r="O8599" s="32">
        <v>0</v>
      </c>
      <c r="P8599" s="113">
        <v>225590</v>
      </c>
      <c r="Q8599" s="113">
        <v>0</v>
      </c>
      <c r="R8599" s="31">
        <v>225590</v>
      </c>
      <c r="S8599" s="32">
        <v>0</v>
      </c>
      <c r="T8599" s="113">
        <v>225590</v>
      </c>
      <c r="U8599" s="113">
        <v>0</v>
      </c>
      <c r="V8599" s="31">
        <v>237080</v>
      </c>
      <c r="W8599" s="32">
        <v>0</v>
      </c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1713</v>
      </c>
      <c r="B8600" s="111" t="s">
        <v>907</v>
      </c>
      <c r="C8600" s="112" t="s">
        <v>908</v>
      </c>
      <c r="D8600" s="21">
        <f t="shared" si="268"/>
        <v>660334</v>
      </c>
      <c r="E8600" s="24">
        <f t="shared" si="269"/>
        <v>262</v>
      </c>
      <c r="F8600" s="104"/>
      <c r="G8600" s="104"/>
      <c r="H8600" s="113">
        <v>65576.84</v>
      </c>
      <c r="I8600" s="113">
        <v>0</v>
      </c>
      <c r="J8600" s="31">
        <v>81372</v>
      </c>
      <c r="K8600" s="32">
        <v>0</v>
      </c>
      <c r="L8600" s="113">
        <v>152645</v>
      </c>
      <c r="M8600" s="113">
        <v>0</v>
      </c>
      <c r="N8600" s="31">
        <v>4720</v>
      </c>
      <c r="O8600" s="32">
        <v>0</v>
      </c>
      <c r="P8600" s="113">
        <v>79996</v>
      </c>
      <c r="Q8600" s="113">
        <v>0</v>
      </c>
      <c r="R8600" s="31">
        <v>64415.66</v>
      </c>
      <c r="S8600" s="32">
        <v>0</v>
      </c>
      <c r="T8600" s="113">
        <v>63840</v>
      </c>
      <c r="U8600" s="113">
        <v>0</v>
      </c>
      <c r="V8600" s="31">
        <v>63840</v>
      </c>
      <c r="W8600" s="32">
        <v>0</v>
      </c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1713</v>
      </c>
      <c r="B8601" s="111" t="s">
        <v>909</v>
      </c>
      <c r="C8601" s="112" t="s">
        <v>910</v>
      </c>
      <c r="D8601" s="21">
        <f t="shared" si="268"/>
        <v>1601030.5</v>
      </c>
      <c r="E8601" s="24">
        <f t="shared" si="269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>
        <v>165300.5</v>
      </c>
      <c r="K8601" s="32">
        <v>262</v>
      </c>
      <c r="L8601" s="113">
        <v>98045</v>
      </c>
      <c r="M8601" s="113">
        <v>0</v>
      </c>
      <c r="N8601" s="31">
        <v>264240</v>
      </c>
      <c r="O8601" s="32">
        <v>0</v>
      </c>
      <c r="P8601" s="113">
        <v>221403</v>
      </c>
      <c r="Q8601" s="113">
        <v>0</v>
      </c>
      <c r="R8601" s="31">
        <v>169788</v>
      </c>
      <c r="S8601" s="32">
        <v>0</v>
      </c>
      <c r="T8601" s="113">
        <v>187813.5</v>
      </c>
      <c r="U8601" s="113">
        <v>0</v>
      </c>
      <c r="V8601" s="31">
        <v>222393</v>
      </c>
      <c r="W8601" s="32">
        <v>0</v>
      </c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1713</v>
      </c>
      <c r="B8602" s="111" t="s">
        <v>911</v>
      </c>
      <c r="C8602" s="112" t="s">
        <v>912</v>
      </c>
      <c r="D8602" s="21">
        <f t="shared" si="268"/>
        <v>1266410</v>
      </c>
      <c r="E8602" s="24">
        <f t="shared" si="269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>
        <v>49670</v>
      </c>
      <c r="K8602" s="32">
        <v>0</v>
      </c>
      <c r="L8602" s="113">
        <v>49670</v>
      </c>
      <c r="M8602" s="113">
        <v>0</v>
      </c>
      <c r="N8602" s="31">
        <v>49670</v>
      </c>
      <c r="O8602" s="32">
        <v>0</v>
      </c>
      <c r="P8602" s="113">
        <v>325300</v>
      </c>
      <c r="Q8602" s="113">
        <v>0</v>
      </c>
      <c r="R8602" s="31">
        <v>309340</v>
      </c>
      <c r="S8602" s="32">
        <v>0</v>
      </c>
      <c r="T8602" s="113">
        <v>65630</v>
      </c>
      <c r="U8602" s="113">
        <v>0</v>
      </c>
      <c r="V8602" s="31">
        <v>65630</v>
      </c>
      <c r="W8602" s="32">
        <v>0</v>
      </c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1713</v>
      </c>
      <c r="B8603" s="111" t="s">
        <v>913</v>
      </c>
      <c r="C8603" s="112" t="s">
        <v>914</v>
      </c>
      <c r="D8603" s="21">
        <f t="shared" si="268"/>
        <v>1985494.4900000002</v>
      </c>
      <c r="E8603" s="24">
        <f t="shared" si="269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>
        <v>316480</v>
      </c>
      <c r="K8603" s="32">
        <v>0</v>
      </c>
      <c r="L8603" s="113">
        <v>307520</v>
      </c>
      <c r="M8603" s="113">
        <v>0</v>
      </c>
      <c r="N8603" s="31">
        <v>307520</v>
      </c>
      <c r="O8603" s="32">
        <v>0</v>
      </c>
      <c r="P8603" s="113">
        <v>47850</v>
      </c>
      <c r="Q8603" s="113">
        <v>0</v>
      </c>
      <c r="R8603" s="31">
        <v>63810</v>
      </c>
      <c r="S8603" s="32">
        <v>0</v>
      </c>
      <c r="T8603" s="113">
        <v>303442.58</v>
      </c>
      <c r="U8603" s="113">
        <v>0</v>
      </c>
      <c r="V8603" s="31">
        <v>299620</v>
      </c>
      <c r="W8603" s="32">
        <v>0</v>
      </c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1713</v>
      </c>
      <c r="B8604" s="111" t="s">
        <v>915</v>
      </c>
      <c r="C8604" s="112" t="s">
        <v>916</v>
      </c>
      <c r="D8604" s="21">
        <f t="shared" si="268"/>
        <v>5760</v>
      </c>
      <c r="E8604" s="24">
        <f t="shared" si="269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1713</v>
      </c>
      <c r="B8605" s="111" t="s">
        <v>917</v>
      </c>
      <c r="C8605" s="112" t="s">
        <v>918</v>
      </c>
      <c r="D8605" s="21">
        <f t="shared" si="268"/>
        <v>0</v>
      </c>
      <c r="E8605" s="24">
        <f t="shared" si="269"/>
        <v>0</v>
      </c>
      <c r="F8605" s="104"/>
      <c r="G8605" s="104"/>
      <c r="H8605" s="113"/>
      <c r="I8605" s="113"/>
      <c r="J8605" s="31">
        <v>5760</v>
      </c>
      <c r="K8605" s="32">
        <v>0</v>
      </c>
      <c r="L8605" s="113">
        <v>0</v>
      </c>
      <c r="M8605" s="113">
        <v>0</v>
      </c>
      <c r="N8605" s="31">
        <v>0</v>
      </c>
      <c r="O8605" s="32">
        <v>0</v>
      </c>
      <c r="P8605" s="113">
        <v>0</v>
      </c>
      <c r="Q8605" s="113">
        <v>0</v>
      </c>
      <c r="R8605" s="31">
        <v>0</v>
      </c>
      <c r="S8605" s="32">
        <v>0</v>
      </c>
      <c r="T8605" s="113">
        <v>0</v>
      </c>
      <c r="U8605" s="113">
        <v>0</v>
      </c>
      <c r="V8605" s="31">
        <v>0</v>
      </c>
      <c r="W8605" s="32">
        <v>0</v>
      </c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1713</v>
      </c>
      <c r="B8606" s="111" t="s">
        <v>919</v>
      </c>
      <c r="C8606" s="112" t="s">
        <v>920</v>
      </c>
      <c r="D8606" s="21">
        <f t="shared" si="268"/>
        <v>64872.58</v>
      </c>
      <c r="E8606" s="24">
        <f t="shared" si="269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1713</v>
      </c>
      <c r="B8607" s="111" t="s">
        <v>921</v>
      </c>
      <c r="C8607" s="112" t="s">
        <v>922</v>
      </c>
      <c r="D8607" s="21">
        <f t="shared" si="268"/>
        <v>517309</v>
      </c>
      <c r="E8607" s="24">
        <f t="shared" si="269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>
        <v>64872.58</v>
      </c>
      <c r="K8607" s="32">
        <v>0</v>
      </c>
      <c r="L8607" s="113">
        <v>40178</v>
      </c>
      <c r="M8607" s="113">
        <v>0</v>
      </c>
      <c r="N8607" s="31">
        <v>52751</v>
      </c>
      <c r="O8607" s="32">
        <v>0</v>
      </c>
      <c r="P8607" s="113">
        <v>70730</v>
      </c>
      <c r="Q8607" s="113">
        <v>0</v>
      </c>
      <c r="R8607" s="31">
        <v>70730</v>
      </c>
      <c r="S8607" s="32">
        <v>0</v>
      </c>
      <c r="T8607" s="113">
        <v>70730</v>
      </c>
      <c r="U8607" s="113">
        <v>0</v>
      </c>
      <c r="V8607" s="31">
        <v>70730</v>
      </c>
      <c r="W8607" s="32">
        <v>0</v>
      </c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1713</v>
      </c>
      <c r="B8608" s="111" t="s">
        <v>923</v>
      </c>
      <c r="C8608" s="112" t="s">
        <v>924</v>
      </c>
      <c r="D8608" s="21">
        <f t="shared" si="268"/>
        <v>1850.33</v>
      </c>
      <c r="E8608" s="24">
        <f t="shared" si="269"/>
        <v>0</v>
      </c>
      <c r="F8608" s="104"/>
      <c r="G8608" s="104"/>
      <c r="H8608" s="113"/>
      <c r="I8608" s="113"/>
      <c r="J8608" s="31"/>
      <c r="K8608" s="32"/>
      <c r="L8608" s="113">
        <v>935.33</v>
      </c>
      <c r="M8608" s="113">
        <v>0</v>
      </c>
      <c r="N8608" s="31">
        <v>305</v>
      </c>
      <c r="O8608" s="32">
        <v>0</v>
      </c>
      <c r="P8608" s="113">
        <v>305</v>
      </c>
      <c r="Q8608" s="113">
        <v>0</v>
      </c>
      <c r="R8608" s="31">
        <v>0</v>
      </c>
      <c r="S8608" s="32">
        <v>0</v>
      </c>
      <c r="T8608" s="113">
        <v>0</v>
      </c>
      <c r="U8608" s="113">
        <v>0</v>
      </c>
      <c r="V8608" s="31">
        <v>0</v>
      </c>
      <c r="W8608" s="32">
        <v>0</v>
      </c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1713</v>
      </c>
      <c r="B8609" s="111" t="s">
        <v>925</v>
      </c>
      <c r="C8609" s="112" t="s">
        <v>926</v>
      </c>
      <c r="D8609" s="21">
        <f t="shared" si="268"/>
        <v>890</v>
      </c>
      <c r="E8609" s="24">
        <f t="shared" si="269"/>
        <v>0</v>
      </c>
      <c r="F8609" s="104"/>
      <c r="G8609" s="104"/>
      <c r="H8609" s="113">
        <v>305</v>
      </c>
      <c r="I8609" s="113">
        <v>0</v>
      </c>
      <c r="J8609" s="31">
        <v>305</v>
      </c>
      <c r="K8609" s="32">
        <v>0</v>
      </c>
      <c r="L8609" s="113">
        <v>195</v>
      </c>
      <c r="M8609" s="113">
        <v>0</v>
      </c>
      <c r="N8609" s="31">
        <v>195</v>
      </c>
      <c r="O8609" s="32">
        <v>0</v>
      </c>
      <c r="P8609" s="113">
        <v>195</v>
      </c>
      <c r="Q8609" s="113">
        <v>0</v>
      </c>
      <c r="R8609" s="31">
        <v>0</v>
      </c>
      <c r="S8609" s="32">
        <v>0</v>
      </c>
      <c r="T8609" s="113">
        <v>0</v>
      </c>
      <c r="U8609" s="113">
        <v>0</v>
      </c>
      <c r="V8609" s="31">
        <v>0</v>
      </c>
      <c r="W8609" s="32">
        <v>0</v>
      </c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1713</v>
      </c>
      <c r="B8610" s="111" t="s">
        <v>927</v>
      </c>
      <c r="C8610" s="112" t="s">
        <v>928</v>
      </c>
      <c r="D8610" s="21">
        <f t="shared" si="268"/>
        <v>0</v>
      </c>
      <c r="E8610" s="24">
        <f t="shared" si="269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1713</v>
      </c>
      <c r="B8611" s="111" t="s">
        <v>929</v>
      </c>
      <c r="C8611" s="112" t="s">
        <v>930</v>
      </c>
      <c r="D8611" s="21">
        <f t="shared" si="268"/>
        <v>0</v>
      </c>
      <c r="E8611" s="24">
        <f t="shared" si="269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1713</v>
      </c>
      <c r="B8612" s="111" t="s">
        <v>931</v>
      </c>
      <c r="C8612" s="112" t="s">
        <v>932</v>
      </c>
      <c r="D8612" s="21">
        <f t="shared" si="268"/>
        <v>0</v>
      </c>
      <c r="E8612" s="24">
        <f t="shared" si="269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1713</v>
      </c>
      <c r="B8613" s="111" t="s">
        <v>933</v>
      </c>
      <c r="C8613" s="112" t="s">
        <v>934</v>
      </c>
      <c r="D8613" s="21">
        <f t="shared" si="268"/>
        <v>0</v>
      </c>
      <c r="E8613" s="24">
        <f t="shared" si="269"/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1713</v>
      </c>
      <c r="B8614" s="111" t="s">
        <v>935</v>
      </c>
      <c r="C8614" s="112" t="s">
        <v>936</v>
      </c>
      <c r="D8614" s="21">
        <f t="shared" si="268"/>
        <v>0</v>
      </c>
      <c r="E8614" s="24">
        <f t="shared" si="26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1713</v>
      </c>
      <c r="B8615" s="111" t="s">
        <v>937</v>
      </c>
      <c r="C8615" s="112" t="s">
        <v>938</v>
      </c>
      <c r="D8615" s="21">
        <f t="shared" si="268"/>
        <v>54300</v>
      </c>
      <c r="E8615" s="24">
        <f t="shared" si="269"/>
        <v>0</v>
      </c>
      <c r="F8615" s="104"/>
      <c r="G8615" s="104"/>
      <c r="H8615" s="105"/>
      <c r="I8615" s="105"/>
      <c r="J8615" s="31"/>
      <c r="K8615" s="32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1713</v>
      </c>
      <c r="B8616" s="111" t="s">
        <v>939</v>
      </c>
      <c r="C8616" s="112" t="s">
        <v>940</v>
      </c>
      <c r="D8616" s="21">
        <f t="shared" si="268"/>
        <v>565695</v>
      </c>
      <c r="E8616" s="24">
        <f t="shared" si="26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>
        <v>54300</v>
      </c>
      <c r="K8616" s="107">
        <v>0</v>
      </c>
      <c r="L8616" s="105">
        <v>58380</v>
      </c>
      <c r="M8616" s="105">
        <v>0</v>
      </c>
      <c r="N8616" s="106">
        <v>61680</v>
      </c>
      <c r="O8616" s="107">
        <v>0</v>
      </c>
      <c r="P8616" s="105">
        <v>69840</v>
      </c>
      <c r="Q8616" s="105">
        <v>0</v>
      </c>
      <c r="R8616" s="106">
        <v>127815</v>
      </c>
      <c r="S8616" s="107">
        <v>0</v>
      </c>
      <c r="T8616" s="105">
        <v>68520</v>
      </c>
      <c r="U8616" s="105">
        <v>0</v>
      </c>
      <c r="V8616" s="106">
        <v>70860</v>
      </c>
      <c r="W8616" s="107">
        <v>0</v>
      </c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1713</v>
      </c>
      <c r="B8617" s="111" t="s">
        <v>941</v>
      </c>
      <c r="C8617" s="112" t="s">
        <v>1610</v>
      </c>
      <c r="D8617" s="21">
        <f t="shared" si="268"/>
        <v>0</v>
      </c>
      <c r="E8617" s="24">
        <f t="shared" si="26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1713</v>
      </c>
      <c r="B8618" s="111" t="s">
        <v>1611</v>
      </c>
      <c r="C8618" s="112" t="s">
        <v>1612</v>
      </c>
      <c r="D8618" s="21">
        <f t="shared" si="268"/>
        <v>0</v>
      </c>
      <c r="E8618" s="24">
        <f t="shared" si="269"/>
        <v>0</v>
      </c>
      <c r="F8618" s="104"/>
      <c r="G8618" s="104"/>
      <c r="H8618" s="113"/>
      <c r="I8618" s="113"/>
      <c r="J8618" s="106"/>
      <c r="K8618" s="107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1713</v>
      </c>
      <c r="B8619" s="111" t="s">
        <v>942</v>
      </c>
      <c r="C8619" s="112" t="s">
        <v>943</v>
      </c>
      <c r="D8619" s="21">
        <f t="shared" si="268"/>
        <v>42848</v>
      </c>
      <c r="E8619" s="24">
        <f t="shared" si="26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1713</v>
      </c>
      <c r="B8620" s="111" t="s">
        <v>944</v>
      </c>
      <c r="C8620" s="112" t="s">
        <v>945</v>
      </c>
      <c r="D8620" s="21">
        <f t="shared" si="268"/>
        <v>403452.69</v>
      </c>
      <c r="E8620" s="24">
        <f t="shared" si="26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>
        <v>42848</v>
      </c>
      <c r="K8620" s="32">
        <v>0</v>
      </c>
      <c r="L8620" s="113">
        <v>42586.400000000001</v>
      </c>
      <c r="M8620" s="113">
        <v>0</v>
      </c>
      <c r="N8620" s="31">
        <v>42434</v>
      </c>
      <c r="O8620" s="32">
        <v>0</v>
      </c>
      <c r="P8620" s="113">
        <v>41587.800000000003</v>
      </c>
      <c r="Q8620" s="113">
        <v>0</v>
      </c>
      <c r="R8620" s="31">
        <v>41513.800000000003</v>
      </c>
      <c r="S8620" s="32">
        <v>0</v>
      </c>
      <c r="T8620" s="113">
        <v>41774.69</v>
      </c>
      <c r="U8620" s="113">
        <v>0</v>
      </c>
      <c r="V8620" s="31">
        <v>43937.2</v>
      </c>
      <c r="W8620" s="32">
        <v>0</v>
      </c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1713</v>
      </c>
      <c r="B8621" s="111" t="s">
        <v>946</v>
      </c>
      <c r="C8621" s="112" t="s">
        <v>947</v>
      </c>
      <c r="D8621" s="21">
        <f t="shared" si="268"/>
        <v>514816.33</v>
      </c>
      <c r="E8621" s="24">
        <f t="shared" si="26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>
        <v>64272</v>
      </c>
      <c r="K8621" s="32">
        <v>0</v>
      </c>
      <c r="L8621" s="113">
        <v>63879.6</v>
      </c>
      <c r="M8621" s="113">
        <v>0</v>
      </c>
      <c r="N8621" s="31">
        <v>63651</v>
      </c>
      <c r="O8621" s="32">
        <v>0</v>
      </c>
      <c r="P8621" s="113">
        <v>62381.7</v>
      </c>
      <c r="Q8621" s="113">
        <v>0</v>
      </c>
      <c r="R8621" s="31">
        <v>62270.7</v>
      </c>
      <c r="S8621" s="32">
        <v>0</v>
      </c>
      <c r="T8621" s="113">
        <v>62662.03</v>
      </c>
      <c r="U8621" s="113">
        <v>0</v>
      </c>
      <c r="V8621" s="31">
        <v>65905.8</v>
      </c>
      <c r="W8621" s="32">
        <v>0</v>
      </c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1713</v>
      </c>
      <c r="B8622" s="111" t="s">
        <v>948</v>
      </c>
      <c r="C8622" s="112" t="s">
        <v>949</v>
      </c>
      <c r="D8622" s="21">
        <f t="shared" si="268"/>
        <v>50923.8</v>
      </c>
      <c r="E8622" s="24">
        <f t="shared" si="26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>
        <v>6045.3</v>
      </c>
      <c r="K8622" s="32">
        <v>0</v>
      </c>
      <c r="L8622" s="113">
        <v>6045.3</v>
      </c>
      <c r="M8622" s="113">
        <v>0</v>
      </c>
      <c r="N8622" s="31">
        <v>6045.3</v>
      </c>
      <c r="O8622" s="32">
        <v>0</v>
      </c>
      <c r="P8622" s="113">
        <v>6045.3</v>
      </c>
      <c r="Q8622" s="113">
        <v>0</v>
      </c>
      <c r="R8622" s="31">
        <v>6045.3</v>
      </c>
      <c r="S8622" s="32">
        <v>0</v>
      </c>
      <c r="T8622" s="113">
        <v>6045.3</v>
      </c>
      <c r="U8622" s="113">
        <v>0</v>
      </c>
      <c r="V8622" s="31">
        <v>6356.7</v>
      </c>
      <c r="W8622" s="32">
        <v>0</v>
      </c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1713</v>
      </c>
      <c r="B8623" s="111" t="s">
        <v>950</v>
      </c>
      <c r="C8623" s="112" t="s">
        <v>951</v>
      </c>
      <c r="D8623" s="21">
        <f t="shared" si="268"/>
        <v>17903</v>
      </c>
      <c r="E8623" s="24">
        <f t="shared" si="269"/>
        <v>0</v>
      </c>
      <c r="F8623" s="104"/>
      <c r="G8623" s="104"/>
      <c r="H8623" s="113">
        <v>900</v>
      </c>
      <c r="I8623" s="113">
        <v>0</v>
      </c>
      <c r="J8623" s="31">
        <v>2250</v>
      </c>
      <c r="K8623" s="32">
        <v>0</v>
      </c>
      <c r="L8623" s="113">
        <v>0</v>
      </c>
      <c r="M8623" s="113">
        <v>0</v>
      </c>
      <c r="N8623" s="31">
        <v>0</v>
      </c>
      <c r="O8623" s="32">
        <v>0</v>
      </c>
      <c r="P8623" s="113">
        <v>0</v>
      </c>
      <c r="Q8623" s="113">
        <v>0</v>
      </c>
      <c r="R8623" s="31">
        <v>2250</v>
      </c>
      <c r="S8623" s="32">
        <v>0</v>
      </c>
      <c r="T8623" s="113">
        <v>2250</v>
      </c>
      <c r="U8623" s="113">
        <v>0</v>
      </c>
      <c r="V8623" s="31">
        <v>1125</v>
      </c>
      <c r="W8623" s="32">
        <v>0</v>
      </c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1713</v>
      </c>
      <c r="B8624" s="111" t="s">
        <v>952</v>
      </c>
      <c r="C8624" s="112" t="s">
        <v>953</v>
      </c>
      <c r="D8624" s="21">
        <f t="shared" si="268"/>
        <v>187776</v>
      </c>
      <c r="E8624" s="24">
        <f t="shared" si="26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>
        <v>11378</v>
      </c>
      <c r="K8624" s="32">
        <v>0</v>
      </c>
      <c r="L8624" s="113">
        <v>29987</v>
      </c>
      <c r="M8624" s="113">
        <v>0</v>
      </c>
      <c r="N8624" s="31">
        <v>20799</v>
      </c>
      <c r="O8624" s="32">
        <v>0</v>
      </c>
      <c r="P8624" s="113">
        <v>18540</v>
      </c>
      <c r="Q8624" s="113">
        <v>0</v>
      </c>
      <c r="R8624" s="31">
        <v>3306</v>
      </c>
      <c r="S8624" s="32">
        <v>0</v>
      </c>
      <c r="T8624" s="113">
        <v>46365</v>
      </c>
      <c r="U8624" s="113">
        <v>0</v>
      </c>
      <c r="V8624" s="31">
        <v>46462</v>
      </c>
      <c r="W8624" s="32">
        <v>0</v>
      </c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1713</v>
      </c>
      <c r="B8625" s="111" t="s">
        <v>954</v>
      </c>
      <c r="C8625" s="112" t="s">
        <v>955</v>
      </c>
      <c r="D8625" s="21">
        <f t="shared" si="268"/>
        <v>0</v>
      </c>
      <c r="E8625" s="24">
        <f t="shared" si="26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1713</v>
      </c>
      <c r="B8626" s="111" t="s">
        <v>956</v>
      </c>
      <c r="C8626" s="112" t="s">
        <v>1613</v>
      </c>
      <c r="D8626" s="21">
        <f t="shared" si="268"/>
        <v>0</v>
      </c>
      <c r="E8626" s="24">
        <f t="shared" si="26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1713</v>
      </c>
      <c r="B8627" s="111" t="s">
        <v>957</v>
      </c>
      <c r="C8627" s="112" t="s">
        <v>1684</v>
      </c>
      <c r="D8627" s="21">
        <f t="shared" si="268"/>
        <v>706000</v>
      </c>
      <c r="E8627" s="24">
        <f t="shared" si="26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>
        <v>115000</v>
      </c>
      <c r="O8627" s="32">
        <v>0</v>
      </c>
      <c r="P8627" s="113">
        <v>118000</v>
      </c>
      <c r="Q8627" s="113">
        <v>0</v>
      </c>
      <c r="R8627" s="31">
        <v>233000</v>
      </c>
      <c r="S8627" s="32">
        <v>0</v>
      </c>
      <c r="T8627" s="113">
        <v>116500</v>
      </c>
      <c r="U8627" s="113">
        <v>0</v>
      </c>
      <c r="V8627" s="31">
        <v>116500</v>
      </c>
      <c r="W8627" s="32">
        <v>0</v>
      </c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1713</v>
      </c>
      <c r="B8628" s="111" t="s">
        <v>958</v>
      </c>
      <c r="C8628" s="112" t="s">
        <v>1685</v>
      </c>
      <c r="D8628" s="21">
        <f t="shared" si="268"/>
        <v>68000</v>
      </c>
      <c r="E8628" s="24">
        <f t="shared" si="26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>
        <v>7000</v>
      </c>
      <c r="K8628" s="32">
        <v>0</v>
      </c>
      <c r="L8628" s="113">
        <v>9000</v>
      </c>
      <c r="M8628" s="113">
        <v>0</v>
      </c>
      <c r="N8628" s="31">
        <v>0</v>
      </c>
      <c r="O8628" s="32">
        <v>0</v>
      </c>
      <c r="P8628" s="113">
        <v>17000</v>
      </c>
      <c r="Q8628" s="113">
        <v>0</v>
      </c>
      <c r="R8628" s="31">
        <v>9000</v>
      </c>
      <c r="S8628" s="32">
        <v>0</v>
      </c>
      <c r="T8628" s="113">
        <v>9000</v>
      </c>
      <c r="U8628" s="113">
        <v>0</v>
      </c>
      <c r="V8628" s="31">
        <v>9000</v>
      </c>
      <c r="W8628" s="32">
        <v>0</v>
      </c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1713</v>
      </c>
      <c r="B8629" s="111" t="s">
        <v>959</v>
      </c>
      <c r="C8629" s="112" t="s">
        <v>960</v>
      </c>
      <c r="D8629" s="21">
        <f t="shared" si="268"/>
        <v>0</v>
      </c>
      <c r="E8629" s="24">
        <f t="shared" si="26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1713</v>
      </c>
      <c r="B8630" s="111" t="s">
        <v>961</v>
      </c>
      <c r="C8630" s="112" t="s">
        <v>962</v>
      </c>
      <c r="D8630" s="21">
        <f t="shared" si="268"/>
        <v>0</v>
      </c>
      <c r="E8630" s="24">
        <f t="shared" si="26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1713</v>
      </c>
      <c r="B8631" s="111" t="s">
        <v>963</v>
      </c>
      <c r="C8631" s="112" t="s">
        <v>1686</v>
      </c>
      <c r="D8631" s="21">
        <f t="shared" si="268"/>
        <v>1872200</v>
      </c>
      <c r="E8631" s="24">
        <f t="shared" si="26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>
        <v>445600</v>
      </c>
      <c r="Q8631" s="113">
        <v>0</v>
      </c>
      <c r="R8631" s="31">
        <v>445600</v>
      </c>
      <c r="S8631" s="32">
        <v>0</v>
      </c>
      <c r="T8631" s="113">
        <v>897600</v>
      </c>
      <c r="U8631" s="113">
        <v>0</v>
      </c>
      <c r="V8631" s="31">
        <v>83400</v>
      </c>
      <c r="W8631" s="32">
        <v>0</v>
      </c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1713</v>
      </c>
      <c r="B8632" s="111" t="s">
        <v>964</v>
      </c>
      <c r="C8632" s="112" t="s">
        <v>1687</v>
      </c>
      <c r="D8632" s="21">
        <f t="shared" si="268"/>
        <v>0</v>
      </c>
      <c r="E8632" s="24">
        <f t="shared" si="26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1713</v>
      </c>
      <c r="B8633" s="111" t="s">
        <v>965</v>
      </c>
      <c r="C8633" s="112" t="s">
        <v>966</v>
      </c>
      <c r="D8633" s="21">
        <f t="shared" si="268"/>
        <v>20100</v>
      </c>
      <c r="E8633" s="24">
        <f t="shared" si="269"/>
        <v>0</v>
      </c>
      <c r="F8633" s="104"/>
      <c r="G8633" s="104"/>
      <c r="H8633" s="113"/>
      <c r="I8633" s="113"/>
      <c r="J8633" s="31"/>
      <c r="K8633" s="32"/>
      <c r="L8633" s="113">
        <v>20100</v>
      </c>
      <c r="M8633" s="113">
        <v>0</v>
      </c>
      <c r="N8633" s="31">
        <v>0</v>
      </c>
      <c r="O8633" s="32">
        <v>0</v>
      </c>
      <c r="P8633" s="113">
        <v>0</v>
      </c>
      <c r="Q8633" s="113">
        <v>0</v>
      </c>
      <c r="R8633" s="31">
        <v>0</v>
      </c>
      <c r="S8633" s="32">
        <v>0</v>
      </c>
      <c r="T8633" s="113">
        <v>0</v>
      </c>
      <c r="U8633" s="113">
        <v>0</v>
      </c>
      <c r="V8633" s="31">
        <v>0</v>
      </c>
      <c r="W8633" s="32">
        <v>0</v>
      </c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1713</v>
      </c>
      <c r="B8634" s="111" t="s">
        <v>967</v>
      </c>
      <c r="C8634" s="112" t="s">
        <v>968</v>
      </c>
      <c r="D8634" s="21">
        <f t="shared" si="268"/>
        <v>22900</v>
      </c>
      <c r="E8634" s="24">
        <f t="shared" si="26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1713</v>
      </c>
      <c r="B8635" s="111" t="s">
        <v>969</v>
      </c>
      <c r="C8635" s="112" t="s">
        <v>970</v>
      </c>
      <c r="D8635" s="21">
        <f t="shared" si="268"/>
        <v>3943400</v>
      </c>
      <c r="E8635" s="24">
        <f t="shared" si="269"/>
        <v>1426600</v>
      </c>
      <c r="F8635" s="104">
        <v>469600</v>
      </c>
      <c r="G8635" s="104">
        <v>0</v>
      </c>
      <c r="H8635" s="113">
        <v>469600</v>
      </c>
      <c r="I8635" s="113">
        <v>0</v>
      </c>
      <c r="J8635" s="31">
        <v>22900</v>
      </c>
      <c r="K8635" s="32">
        <v>0</v>
      </c>
      <c r="L8635" s="113">
        <v>481500</v>
      </c>
      <c r="M8635" s="113">
        <v>0</v>
      </c>
      <c r="N8635" s="31">
        <v>217100</v>
      </c>
      <c r="O8635" s="32">
        <v>0</v>
      </c>
      <c r="P8635" s="113">
        <v>666700</v>
      </c>
      <c r="Q8635" s="113">
        <v>445600</v>
      </c>
      <c r="R8635" s="31">
        <v>564900</v>
      </c>
      <c r="S8635" s="32">
        <v>0</v>
      </c>
      <c r="T8635" s="113">
        <v>511400</v>
      </c>
      <c r="U8635" s="113">
        <v>897600</v>
      </c>
      <c r="V8635" s="31">
        <v>458800</v>
      </c>
      <c r="W8635" s="32">
        <v>83400</v>
      </c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1713</v>
      </c>
      <c r="B8636" s="111" t="s">
        <v>971</v>
      </c>
      <c r="C8636" s="112" t="s">
        <v>972</v>
      </c>
      <c r="D8636" s="21">
        <f t="shared" si="268"/>
        <v>774900</v>
      </c>
      <c r="E8636" s="24">
        <f t="shared" si="26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>
        <v>103800</v>
      </c>
      <c r="K8636" s="32">
        <v>0</v>
      </c>
      <c r="L8636" s="113">
        <v>104100</v>
      </c>
      <c r="M8636" s="113">
        <v>0</v>
      </c>
      <c r="N8636" s="31">
        <v>109100</v>
      </c>
      <c r="O8636" s="32">
        <v>0</v>
      </c>
      <c r="P8636" s="113">
        <v>139200</v>
      </c>
      <c r="Q8636" s="113">
        <v>0</v>
      </c>
      <c r="R8636" s="31">
        <v>0</v>
      </c>
      <c r="S8636" s="32">
        <v>0</v>
      </c>
      <c r="T8636" s="113">
        <v>106500</v>
      </c>
      <c r="U8636" s="113">
        <v>0</v>
      </c>
      <c r="V8636" s="31">
        <v>109400</v>
      </c>
      <c r="W8636" s="32">
        <v>0</v>
      </c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1713</v>
      </c>
      <c r="B8637" s="111" t="s">
        <v>973</v>
      </c>
      <c r="C8637" s="112" t="s">
        <v>974</v>
      </c>
      <c r="D8637" s="21">
        <f t="shared" si="268"/>
        <v>0</v>
      </c>
      <c r="E8637" s="24">
        <f t="shared" si="26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1713</v>
      </c>
      <c r="B8638" s="111" t="s">
        <v>975</v>
      </c>
      <c r="C8638" s="112" t="s">
        <v>1614</v>
      </c>
      <c r="D8638" s="21">
        <f t="shared" si="268"/>
        <v>0</v>
      </c>
      <c r="E8638" s="24">
        <f t="shared" si="26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1713</v>
      </c>
      <c r="B8639" s="111" t="s">
        <v>976</v>
      </c>
      <c r="C8639" s="112" t="s">
        <v>1615</v>
      </c>
      <c r="D8639" s="21">
        <f t="shared" si="268"/>
        <v>18737</v>
      </c>
      <c r="E8639" s="24">
        <f t="shared" si="269"/>
        <v>0</v>
      </c>
      <c r="F8639" s="104"/>
      <c r="G8639" s="104"/>
      <c r="H8639" s="113"/>
      <c r="I8639" s="113"/>
      <c r="J8639" s="31"/>
      <c r="K8639" s="32"/>
      <c r="L8639" s="113">
        <v>17400</v>
      </c>
      <c r="M8639" s="113">
        <v>0</v>
      </c>
      <c r="N8639" s="31">
        <v>0</v>
      </c>
      <c r="O8639" s="32">
        <v>0</v>
      </c>
      <c r="P8639" s="113">
        <v>0</v>
      </c>
      <c r="Q8639" s="113">
        <v>0</v>
      </c>
      <c r="R8639" s="31">
        <v>0</v>
      </c>
      <c r="S8639" s="32">
        <v>0</v>
      </c>
      <c r="T8639" s="113">
        <v>1337</v>
      </c>
      <c r="U8639" s="113">
        <v>0</v>
      </c>
      <c r="V8639" s="31">
        <v>0</v>
      </c>
      <c r="W8639" s="32">
        <v>0</v>
      </c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1713</v>
      </c>
      <c r="B8640" s="111" t="s">
        <v>977</v>
      </c>
      <c r="C8640" s="112" t="s">
        <v>978</v>
      </c>
      <c r="D8640" s="21">
        <f t="shared" si="268"/>
        <v>0</v>
      </c>
      <c r="E8640" s="24">
        <f t="shared" si="26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1713</v>
      </c>
      <c r="B8641" s="111" t="s">
        <v>979</v>
      </c>
      <c r="C8641" s="112" t="s">
        <v>980</v>
      </c>
      <c r="D8641" s="21">
        <f t="shared" si="268"/>
        <v>0</v>
      </c>
      <c r="E8641" s="24">
        <f t="shared" si="26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1713</v>
      </c>
      <c r="B8642" s="111" t="s">
        <v>981</v>
      </c>
      <c r="C8642" s="112" t="s">
        <v>982</v>
      </c>
      <c r="D8642" s="21">
        <f t="shared" si="268"/>
        <v>32300</v>
      </c>
      <c r="E8642" s="24">
        <f t="shared" si="26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>
        <v>16300</v>
      </c>
      <c r="Q8642" s="113">
        <v>0</v>
      </c>
      <c r="R8642" s="31">
        <v>0</v>
      </c>
      <c r="S8642" s="32">
        <v>0</v>
      </c>
      <c r="T8642" s="113">
        <v>0</v>
      </c>
      <c r="U8642" s="113">
        <v>0</v>
      </c>
      <c r="V8642" s="31">
        <v>16000</v>
      </c>
      <c r="W8642" s="32">
        <v>0</v>
      </c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1713</v>
      </c>
      <c r="B8643" s="111" t="s">
        <v>983</v>
      </c>
      <c r="C8643" s="112" t="s">
        <v>1616</v>
      </c>
      <c r="D8643" s="21">
        <f t="shared" ref="D8643:D8706" si="270">F8643+H8643+J8644+L8643+N8643+P8643+R8643+T8643+V8643+X8643+Z8643+AB8643</f>
        <v>0</v>
      </c>
      <c r="E8643" s="24">
        <f t="shared" ref="E8643:E8706" si="271">G8643+I8643+K8644+M8643+O8643+Q8643+S8643+U8643+W8643+Y8643+AA8643+AC8643</f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1713</v>
      </c>
      <c r="B8644" s="111" t="s">
        <v>984</v>
      </c>
      <c r="C8644" s="112" t="s">
        <v>1617</v>
      </c>
      <c r="D8644" s="21">
        <f t="shared" si="270"/>
        <v>0</v>
      </c>
      <c r="E8644" s="24">
        <f t="shared" si="271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1713</v>
      </c>
      <c r="B8645" s="111" t="s">
        <v>985</v>
      </c>
      <c r="C8645" s="112" t="s">
        <v>1618</v>
      </c>
      <c r="D8645" s="21">
        <f t="shared" si="270"/>
        <v>0</v>
      </c>
      <c r="E8645" s="24">
        <f t="shared" si="271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1713</v>
      </c>
      <c r="B8646" s="111" t="s">
        <v>986</v>
      </c>
      <c r="C8646" s="112" t="s">
        <v>1619</v>
      </c>
      <c r="D8646" s="21">
        <f t="shared" si="270"/>
        <v>0</v>
      </c>
      <c r="E8646" s="24">
        <f t="shared" si="271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1713</v>
      </c>
      <c r="B8647" s="111" t="s">
        <v>987</v>
      </c>
      <c r="C8647" s="112" t="s">
        <v>988</v>
      </c>
      <c r="D8647" s="21">
        <f t="shared" si="270"/>
        <v>0</v>
      </c>
      <c r="E8647" s="24">
        <f t="shared" si="271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1713</v>
      </c>
      <c r="B8648" s="111" t="s">
        <v>989</v>
      </c>
      <c r="C8648" s="112" t="s">
        <v>990</v>
      </c>
      <c r="D8648" s="21">
        <f t="shared" si="270"/>
        <v>0</v>
      </c>
      <c r="E8648" s="24">
        <f t="shared" si="271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1713</v>
      </c>
      <c r="B8649" s="111" t="s">
        <v>991</v>
      </c>
      <c r="C8649" s="112" t="s">
        <v>992</v>
      </c>
      <c r="D8649" s="21">
        <f t="shared" si="270"/>
        <v>0</v>
      </c>
      <c r="E8649" s="24">
        <f t="shared" si="271"/>
        <v>0</v>
      </c>
      <c r="F8649" s="104"/>
      <c r="G8649" s="104"/>
      <c r="H8649" s="105"/>
      <c r="I8649" s="105"/>
      <c r="J8649" s="31"/>
      <c r="K8649" s="32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1713</v>
      </c>
      <c r="B8650" s="111" t="s">
        <v>993</v>
      </c>
      <c r="C8650" s="112" t="s">
        <v>994</v>
      </c>
      <c r="D8650" s="21">
        <f t="shared" si="270"/>
        <v>0</v>
      </c>
      <c r="E8650" s="24">
        <f t="shared" si="271"/>
        <v>0</v>
      </c>
      <c r="F8650" s="104"/>
      <c r="G8650" s="104"/>
      <c r="H8650" s="113"/>
      <c r="I8650" s="113"/>
      <c r="J8650" s="106"/>
      <c r="K8650" s="107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1713</v>
      </c>
      <c r="B8651" s="111" t="s">
        <v>995</v>
      </c>
      <c r="C8651" s="112" t="s">
        <v>982</v>
      </c>
      <c r="D8651" s="21">
        <f t="shared" si="270"/>
        <v>0</v>
      </c>
      <c r="E8651" s="24">
        <f t="shared" si="271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1713</v>
      </c>
      <c r="B8652" s="111" t="s">
        <v>996</v>
      </c>
      <c r="C8652" s="112" t="s">
        <v>1688</v>
      </c>
      <c r="D8652" s="21">
        <f t="shared" si="270"/>
        <v>0</v>
      </c>
      <c r="E8652" s="24">
        <f t="shared" si="271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1713</v>
      </c>
      <c r="B8653" s="111" t="s">
        <v>997</v>
      </c>
      <c r="C8653" s="112" t="s">
        <v>1689</v>
      </c>
      <c r="D8653" s="21">
        <f t="shared" si="270"/>
        <v>0</v>
      </c>
      <c r="E8653" s="24">
        <f t="shared" si="271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1713</v>
      </c>
      <c r="B8654" s="111" t="s">
        <v>998</v>
      </c>
      <c r="C8654" s="112" t="s">
        <v>1690</v>
      </c>
      <c r="D8654" s="21">
        <f t="shared" si="270"/>
        <v>0</v>
      </c>
      <c r="E8654" s="24">
        <f t="shared" si="271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1713</v>
      </c>
      <c r="B8655" s="111" t="s">
        <v>999</v>
      </c>
      <c r="C8655" s="112" t="s">
        <v>1691</v>
      </c>
      <c r="D8655" s="21">
        <f t="shared" si="270"/>
        <v>0</v>
      </c>
      <c r="E8655" s="24">
        <f t="shared" si="271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1713</v>
      </c>
      <c r="B8656" s="111" t="s">
        <v>1000</v>
      </c>
      <c r="C8656" s="112" t="s">
        <v>1620</v>
      </c>
      <c r="D8656" s="21">
        <f t="shared" si="270"/>
        <v>40000</v>
      </c>
      <c r="E8656" s="24">
        <f t="shared" si="271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>
        <v>40000</v>
      </c>
      <c r="Q8656" s="113">
        <v>0</v>
      </c>
      <c r="R8656" s="31">
        <v>0</v>
      </c>
      <c r="S8656" s="32">
        <v>0</v>
      </c>
      <c r="T8656" s="113">
        <v>0</v>
      </c>
      <c r="U8656" s="113">
        <v>0</v>
      </c>
      <c r="V8656" s="31">
        <v>0</v>
      </c>
      <c r="W8656" s="32">
        <v>0</v>
      </c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1713</v>
      </c>
      <c r="B8657" s="111" t="s">
        <v>1001</v>
      </c>
      <c r="C8657" s="112" t="s">
        <v>1002</v>
      </c>
      <c r="D8657" s="21">
        <f t="shared" si="270"/>
        <v>47873</v>
      </c>
      <c r="E8657" s="24">
        <f t="shared" si="271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1713</v>
      </c>
      <c r="B8658" s="111" t="s">
        <v>1003</v>
      </c>
      <c r="C8658" s="112" t="s">
        <v>1621</v>
      </c>
      <c r="D8658" s="21">
        <f t="shared" si="270"/>
        <v>355028.26</v>
      </c>
      <c r="E8658" s="24">
        <f t="shared" si="271"/>
        <v>7520</v>
      </c>
      <c r="F8658" s="104">
        <v>128209.48</v>
      </c>
      <c r="G8658" s="104">
        <v>0</v>
      </c>
      <c r="H8658" s="105">
        <v>54410</v>
      </c>
      <c r="I8658" s="105">
        <v>0</v>
      </c>
      <c r="J8658" s="31">
        <v>47873</v>
      </c>
      <c r="K8658" s="32">
        <v>0</v>
      </c>
      <c r="L8658" s="105">
        <v>110340.78</v>
      </c>
      <c r="M8658" s="105">
        <v>0</v>
      </c>
      <c r="N8658" s="106">
        <v>8920</v>
      </c>
      <c r="O8658" s="107">
        <v>0</v>
      </c>
      <c r="P8658" s="113">
        <v>13454</v>
      </c>
      <c r="Q8658" s="113">
        <v>800</v>
      </c>
      <c r="R8658" s="106">
        <v>10539</v>
      </c>
      <c r="S8658" s="107">
        <v>0</v>
      </c>
      <c r="T8658" s="105">
        <v>25480</v>
      </c>
      <c r="U8658" s="105">
        <v>6720</v>
      </c>
      <c r="V8658" s="106">
        <v>3675</v>
      </c>
      <c r="W8658" s="107">
        <v>0</v>
      </c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1713</v>
      </c>
      <c r="B8659" s="111" t="s">
        <v>1004</v>
      </c>
      <c r="C8659" s="112" t="s">
        <v>1622</v>
      </c>
      <c r="D8659" s="21">
        <f t="shared" si="270"/>
        <v>0</v>
      </c>
      <c r="E8659" s="24">
        <f t="shared" si="271"/>
        <v>0</v>
      </c>
      <c r="F8659" s="104"/>
      <c r="G8659" s="104"/>
      <c r="H8659" s="113"/>
      <c r="I8659" s="113"/>
      <c r="J8659" s="106"/>
      <c r="K8659" s="107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1713</v>
      </c>
      <c r="B8660" s="111" t="s">
        <v>1005</v>
      </c>
      <c r="C8660" s="112" t="s">
        <v>1623</v>
      </c>
      <c r="D8660" s="21">
        <f t="shared" si="270"/>
        <v>0</v>
      </c>
      <c r="E8660" s="24">
        <f t="shared" si="271"/>
        <v>0</v>
      </c>
      <c r="F8660" s="104"/>
      <c r="G8660" s="104"/>
      <c r="H8660" s="105"/>
      <c r="I8660" s="105"/>
      <c r="J8660" s="31"/>
      <c r="K8660" s="32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1713</v>
      </c>
      <c r="B8661" s="111" t="s">
        <v>1006</v>
      </c>
      <c r="C8661" s="112" t="s">
        <v>1007</v>
      </c>
      <c r="D8661" s="21">
        <f t="shared" si="270"/>
        <v>0</v>
      </c>
      <c r="E8661" s="24">
        <f t="shared" si="271"/>
        <v>0</v>
      </c>
      <c r="F8661" s="104"/>
      <c r="G8661" s="104"/>
      <c r="H8661" s="113"/>
      <c r="I8661" s="113"/>
      <c r="J8661" s="106"/>
      <c r="K8661" s="107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1713</v>
      </c>
      <c r="B8662" s="111" t="s">
        <v>1008</v>
      </c>
      <c r="C8662" s="112" t="s">
        <v>1009</v>
      </c>
      <c r="D8662" s="21">
        <f t="shared" si="270"/>
        <v>16720</v>
      </c>
      <c r="E8662" s="24">
        <f t="shared" si="271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>
        <v>2240</v>
      </c>
      <c r="Q8662" s="113">
        <v>0</v>
      </c>
      <c r="R8662" s="31">
        <v>0</v>
      </c>
      <c r="S8662" s="32">
        <v>0</v>
      </c>
      <c r="T8662" s="113">
        <v>14480</v>
      </c>
      <c r="U8662" s="113">
        <v>0</v>
      </c>
      <c r="V8662" s="31">
        <v>0</v>
      </c>
      <c r="W8662" s="32">
        <v>0</v>
      </c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1713</v>
      </c>
      <c r="B8663" s="111" t="s">
        <v>1010</v>
      </c>
      <c r="C8663" s="112" t="s">
        <v>1011</v>
      </c>
      <c r="D8663" s="21">
        <f t="shared" si="270"/>
        <v>0</v>
      </c>
      <c r="E8663" s="24">
        <f t="shared" si="271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1713</v>
      </c>
      <c r="B8664" s="111" t="s">
        <v>1012</v>
      </c>
      <c r="C8664" s="112" t="s">
        <v>1013</v>
      </c>
      <c r="D8664" s="21">
        <f t="shared" si="270"/>
        <v>28625</v>
      </c>
      <c r="E8664" s="24">
        <f t="shared" si="271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>
        <v>28625</v>
      </c>
      <c r="U8664" s="113">
        <v>0</v>
      </c>
      <c r="V8664" s="31">
        <v>0</v>
      </c>
      <c r="W8664" s="32">
        <v>0</v>
      </c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1713</v>
      </c>
      <c r="B8665" s="111" t="s">
        <v>1014</v>
      </c>
      <c r="C8665" s="112" t="s">
        <v>1015</v>
      </c>
      <c r="D8665" s="21">
        <f t="shared" si="270"/>
        <v>6720</v>
      </c>
      <c r="E8665" s="24">
        <f t="shared" si="271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>
        <v>6720</v>
      </c>
      <c r="U8665" s="113">
        <v>0</v>
      </c>
      <c r="V8665" s="31">
        <v>0</v>
      </c>
      <c r="W8665" s="32">
        <v>0</v>
      </c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1713</v>
      </c>
      <c r="B8666" s="111" t="s">
        <v>1016</v>
      </c>
      <c r="C8666" s="112" t="s">
        <v>1017</v>
      </c>
      <c r="D8666" s="21">
        <f t="shared" si="270"/>
        <v>52165</v>
      </c>
      <c r="E8666" s="24">
        <f t="shared" si="271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>
        <v>12352</v>
      </c>
      <c r="U8666" s="113">
        <v>0</v>
      </c>
      <c r="V8666" s="31">
        <v>3272</v>
      </c>
      <c r="W8666" s="32">
        <v>0</v>
      </c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1713</v>
      </c>
      <c r="B8667" s="111" t="s">
        <v>1018</v>
      </c>
      <c r="C8667" s="112" t="s">
        <v>1019</v>
      </c>
      <c r="D8667" s="21">
        <f t="shared" si="270"/>
        <v>687296.7</v>
      </c>
      <c r="E8667" s="24">
        <f t="shared" si="271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>
        <v>36541</v>
      </c>
      <c r="K8667" s="32">
        <v>0</v>
      </c>
      <c r="L8667" s="113">
        <v>8434</v>
      </c>
      <c r="M8667" s="113">
        <v>0</v>
      </c>
      <c r="N8667" s="31">
        <v>66787</v>
      </c>
      <c r="O8667" s="32">
        <v>0</v>
      </c>
      <c r="P8667" s="113">
        <v>69303</v>
      </c>
      <c r="Q8667" s="113">
        <v>0</v>
      </c>
      <c r="R8667" s="31">
        <v>72115.7</v>
      </c>
      <c r="S8667" s="32">
        <v>0</v>
      </c>
      <c r="T8667" s="113">
        <v>150099</v>
      </c>
      <c r="U8667" s="113">
        <v>0</v>
      </c>
      <c r="V8667" s="31">
        <v>102600</v>
      </c>
      <c r="W8667" s="32">
        <v>0</v>
      </c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1713</v>
      </c>
      <c r="B8668" s="111" t="s">
        <v>1020</v>
      </c>
      <c r="C8668" s="112" t="s">
        <v>1021</v>
      </c>
      <c r="D8668" s="21">
        <f t="shared" si="270"/>
        <v>87332.69</v>
      </c>
      <c r="E8668" s="24">
        <f t="shared" si="271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31">
        <v>5800</v>
      </c>
      <c r="K8668" s="32">
        <v>0</v>
      </c>
      <c r="L8668" s="105">
        <v>5500</v>
      </c>
      <c r="M8668" s="105">
        <v>0</v>
      </c>
      <c r="N8668" s="106">
        <v>3790</v>
      </c>
      <c r="O8668" s="107">
        <v>0</v>
      </c>
      <c r="P8668" s="113">
        <v>2780</v>
      </c>
      <c r="Q8668" s="113">
        <v>0</v>
      </c>
      <c r="R8668" s="106">
        <v>12000</v>
      </c>
      <c r="S8668" s="107">
        <v>0</v>
      </c>
      <c r="T8668" s="105">
        <v>0</v>
      </c>
      <c r="U8668" s="105">
        <v>0</v>
      </c>
      <c r="V8668" s="106">
        <v>5800</v>
      </c>
      <c r="W8668" s="107">
        <v>0</v>
      </c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1713</v>
      </c>
      <c r="B8669" s="111" t="s">
        <v>1022</v>
      </c>
      <c r="C8669" s="112" t="s">
        <v>1023</v>
      </c>
      <c r="D8669" s="21">
        <f t="shared" si="270"/>
        <v>258220.64</v>
      </c>
      <c r="E8669" s="24">
        <f t="shared" si="271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106">
        <v>39342.69</v>
      </c>
      <c r="K8669" s="107">
        <v>0</v>
      </c>
      <c r="L8669" s="113">
        <v>15838</v>
      </c>
      <c r="M8669" s="113">
        <v>0</v>
      </c>
      <c r="N8669" s="31">
        <v>64473</v>
      </c>
      <c r="O8669" s="32">
        <v>0</v>
      </c>
      <c r="P8669" s="105">
        <v>10811</v>
      </c>
      <c r="Q8669" s="105">
        <v>0</v>
      </c>
      <c r="R8669" s="31">
        <v>39114</v>
      </c>
      <c r="S8669" s="32">
        <v>0</v>
      </c>
      <c r="T8669" s="113">
        <v>17825</v>
      </c>
      <c r="U8669" s="113">
        <v>0</v>
      </c>
      <c r="V8669" s="31">
        <v>72495</v>
      </c>
      <c r="W8669" s="32">
        <v>0</v>
      </c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1713</v>
      </c>
      <c r="B8670" s="111" t="s">
        <v>1024</v>
      </c>
      <c r="C8670" s="112" t="s">
        <v>1025</v>
      </c>
      <c r="D8670" s="21">
        <f t="shared" si="270"/>
        <v>15940</v>
      </c>
      <c r="E8670" s="24">
        <f t="shared" si="271"/>
        <v>0</v>
      </c>
      <c r="F8670" s="104"/>
      <c r="G8670" s="104"/>
      <c r="H8670" s="113">
        <v>3600</v>
      </c>
      <c r="I8670" s="113">
        <v>0</v>
      </c>
      <c r="J8670" s="31">
        <v>0</v>
      </c>
      <c r="K8670" s="32">
        <v>0</v>
      </c>
      <c r="L8670" s="113">
        <v>0</v>
      </c>
      <c r="M8670" s="113">
        <v>0</v>
      </c>
      <c r="N8670" s="31">
        <v>0</v>
      </c>
      <c r="O8670" s="32">
        <v>0</v>
      </c>
      <c r="P8670" s="113">
        <v>0</v>
      </c>
      <c r="Q8670" s="113">
        <v>0</v>
      </c>
      <c r="R8670" s="31">
        <v>0</v>
      </c>
      <c r="S8670" s="32">
        <v>0</v>
      </c>
      <c r="T8670" s="113">
        <v>4000</v>
      </c>
      <c r="U8670" s="113">
        <v>0</v>
      </c>
      <c r="V8670" s="31">
        <v>0</v>
      </c>
      <c r="W8670" s="32">
        <v>0</v>
      </c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1713</v>
      </c>
      <c r="B8671" s="111" t="s">
        <v>1026</v>
      </c>
      <c r="C8671" s="112" t="s">
        <v>1027</v>
      </c>
      <c r="D8671" s="21">
        <f t="shared" si="270"/>
        <v>369356.1</v>
      </c>
      <c r="E8671" s="24">
        <f t="shared" si="271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>
        <v>8340</v>
      </c>
      <c r="K8671" s="32">
        <v>0</v>
      </c>
      <c r="L8671" s="113">
        <v>65700</v>
      </c>
      <c r="M8671" s="113">
        <v>0</v>
      </c>
      <c r="N8671" s="31">
        <v>24380</v>
      </c>
      <c r="O8671" s="32">
        <v>0</v>
      </c>
      <c r="P8671" s="113">
        <v>40610</v>
      </c>
      <c r="Q8671" s="113">
        <v>0</v>
      </c>
      <c r="R8671" s="31">
        <v>32840</v>
      </c>
      <c r="S8671" s="32">
        <v>0</v>
      </c>
      <c r="T8671" s="113">
        <v>69505</v>
      </c>
      <c r="U8671" s="113">
        <v>0</v>
      </c>
      <c r="V8671" s="31">
        <v>26500</v>
      </c>
      <c r="W8671" s="32">
        <v>0</v>
      </c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1713</v>
      </c>
      <c r="B8672" s="111" t="s">
        <v>1028</v>
      </c>
      <c r="C8672" s="112" t="s">
        <v>1029</v>
      </c>
      <c r="D8672" s="21">
        <f t="shared" si="270"/>
        <v>1289561.9100000001</v>
      </c>
      <c r="E8672" s="24">
        <f t="shared" si="271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>
        <v>25861.1</v>
      </c>
      <c r="K8672" s="32">
        <v>0</v>
      </c>
      <c r="L8672" s="113">
        <v>38033.050000000003</v>
      </c>
      <c r="M8672" s="113">
        <v>0</v>
      </c>
      <c r="N8672" s="31">
        <v>262445.55</v>
      </c>
      <c r="O8672" s="32">
        <v>0</v>
      </c>
      <c r="P8672" s="113">
        <v>126625.41</v>
      </c>
      <c r="Q8672" s="113">
        <v>0</v>
      </c>
      <c r="R8672" s="31">
        <v>87151.67</v>
      </c>
      <c r="S8672" s="32">
        <v>0</v>
      </c>
      <c r="T8672" s="113">
        <v>166130.26</v>
      </c>
      <c r="U8672" s="113">
        <v>0</v>
      </c>
      <c r="V8672" s="31">
        <v>214782.33</v>
      </c>
      <c r="W8672" s="32">
        <v>0</v>
      </c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1713</v>
      </c>
      <c r="B8673" s="111" t="s">
        <v>1030</v>
      </c>
      <c r="C8673" s="112" t="s">
        <v>1031</v>
      </c>
      <c r="D8673" s="21">
        <f t="shared" si="270"/>
        <v>1218374.3499999999</v>
      </c>
      <c r="E8673" s="24">
        <f t="shared" si="271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>
        <v>46050</v>
      </c>
      <c r="K8673" s="32">
        <v>0</v>
      </c>
      <c r="L8673" s="113">
        <v>121370</v>
      </c>
      <c r="M8673" s="113">
        <v>0</v>
      </c>
      <c r="N8673" s="31">
        <v>57972</v>
      </c>
      <c r="O8673" s="32">
        <v>0</v>
      </c>
      <c r="P8673" s="113">
        <v>10020</v>
      </c>
      <c r="Q8673" s="113">
        <v>0</v>
      </c>
      <c r="R8673" s="31">
        <v>55835</v>
      </c>
      <c r="S8673" s="32">
        <v>0</v>
      </c>
      <c r="T8673" s="113">
        <v>87011</v>
      </c>
      <c r="U8673" s="113">
        <v>0</v>
      </c>
      <c r="V8673" s="31">
        <v>87363.7</v>
      </c>
      <c r="W8673" s="32">
        <v>0</v>
      </c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1713</v>
      </c>
      <c r="B8674" s="111" t="s">
        <v>1032</v>
      </c>
      <c r="C8674" s="112" t="s">
        <v>1033</v>
      </c>
      <c r="D8674" s="21">
        <f t="shared" si="270"/>
        <v>120270</v>
      </c>
      <c r="E8674" s="24">
        <f t="shared" si="271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>
        <v>265530</v>
      </c>
      <c r="K8674" s="32">
        <v>0</v>
      </c>
      <c r="L8674" s="113">
        <v>0</v>
      </c>
      <c r="M8674" s="113">
        <v>0</v>
      </c>
      <c r="N8674" s="31">
        <v>4000</v>
      </c>
      <c r="O8674" s="32">
        <v>0</v>
      </c>
      <c r="P8674" s="113">
        <v>4000</v>
      </c>
      <c r="Q8674" s="113">
        <v>0</v>
      </c>
      <c r="R8674" s="31">
        <v>95570</v>
      </c>
      <c r="S8674" s="32">
        <v>0</v>
      </c>
      <c r="T8674" s="113">
        <v>0</v>
      </c>
      <c r="U8674" s="113">
        <v>0</v>
      </c>
      <c r="V8674" s="31">
        <v>14000</v>
      </c>
      <c r="W8674" s="32">
        <v>0</v>
      </c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1713</v>
      </c>
      <c r="B8675" s="111" t="s">
        <v>1034</v>
      </c>
      <c r="C8675" s="112" t="s">
        <v>1035</v>
      </c>
      <c r="D8675" s="21">
        <f t="shared" si="270"/>
        <v>0</v>
      </c>
      <c r="E8675" s="24">
        <f t="shared" si="271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1713</v>
      </c>
      <c r="B8676" s="111" t="s">
        <v>1036</v>
      </c>
      <c r="C8676" s="112" t="s">
        <v>1037</v>
      </c>
      <c r="D8676" s="21">
        <f t="shared" si="270"/>
        <v>0</v>
      </c>
      <c r="E8676" s="24">
        <f t="shared" si="271"/>
        <v>0</v>
      </c>
      <c r="F8676" s="104"/>
      <c r="G8676" s="104"/>
      <c r="H8676" s="105"/>
      <c r="I8676" s="105"/>
      <c r="J8676" s="31"/>
      <c r="K8676" s="32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1713</v>
      </c>
      <c r="B8677" s="111" t="s">
        <v>1038</v>
      </c>
      <c r="C8677" s="112" t="s">
        <v>1039</v>
      </c>
      <c r="D8677" s="21">
        <f t="shared" si="270"/>
        <v>81363.08</v>
      </c>
      <c r="E8677" s="24">
        <f t="shared" si="271"/>
        <v>0</v>
      </c>
      <c r="F8677" s="104"/>
      <c r="G8677" s="104"/>
      <c r="H8677" s="105"/>
      <c r="I8677" s="105"/>
      <c r="J8677" s="106"/>
      <c r="K8677" s="107"/>
      <c r="L8677" s="105">
        <v>13850</v>
      </c>
      <c r="M8677" s="105">
        <v>0</v>
      </c>
      <c r="N8677" s="106">
        <v>0</v>
      </c>
      <c r="O8677" s="107">
        <v>0</v>
      </c>
      <c r="P8677" s="105">
        <v>0</v>
      </c>
      <c r="Q8677" s="105">
        <v>0</v>
      </c>
      <c r="R8677" s="106">
        <v>0</v>
      </c>
      <c r="S8677" s="107">
        <v>0</v>
      </c>
      <c r="T8677" s="105">
        <v>9850</v>
      </c>
      <c r="U8677" s="105">
        <v>0</v>
      </c>
      <c r="V8677" s="106">
        <v>0</v>
      </c>
      <c r="W8677" s="107">
        <v>0</v>
      </c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1713</v>
      </c>
      <c r="B8678" s="111" t="s">
        <v>1040</v>
      </c>
      <c r="C8678" s="112" t="s">
        <v>1041</v>
      </c>
      <c r="D8678" s="21">
        <f t="shared" si="270"/>
        <v>259527.03999999998</v>
      </c>
      <c r="E8678" s="24">
        <f t="shared" si="27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>
        <v>57663.08</v>
      </c>
      <c r="K8678" s="107">
        <v>0</v>
      </c>
      <c r="L8678" s="105">
        <v>38251.83</v>
      </c>
      <c r="M8678" s="105">
        <v>0</v>
      </c>
      <c r="N8678" s="106">
        <v>25680</v>
      </c>
      <c r="O8678" s="107">
        <v>0</v>
      </c>
      <c r="P8678" s="105">
        <v>27171.9</v>
      </c>
      <c r="Q8678" s="105">
        <v>0</v>
      </c>
      <c r="R8678" s="106">
        <v>9500</v>
      </c>
      <c r="S8678" s="107">
        <v>0</v>
      </c>
      <c r="T8678" s="105">
        <v>15747.68</v>
      </c>
      <c r="U8678" s="105">
        <v>0</v>
      </c>
      <c r="V8678" s="106">
        <v>40849.599999999999</v>
      </c>
      <c r="W8678" s="107">
        <v>0</v>
      </c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1713</v>
      </c>
      <c r="B8679" s="111" t="s">
        <v>1042</v>
      </c>
      <c r="C8679" s="112" t="s">
        <v>1043</v>
      </c>
      <c r="D8679" s="21">
        <f t="shared" si="270"/>
        <v>101200</v>
      </c>
      <c r="E8679" s="24">
        <f t="shared" si="27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>
        <v>37000</v>
      </c>
      <c r="U8679" s="105">
        <v>0</v>
      </c>
      <c r="V8679" s="106">
        <v>64200</v>
      </c>
      <c r="W8679" s="107">
        <v>0</v>
      </c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1713</v>
      </c>
      <c r="B8680" s="111" t="s">
        <v>1044</v>
      </c>
      <c r="C8680" s="112" t="s">
        <v>1045</v>
      </c>
      <c r="D8680" s="21">
        <f t="shared" si="270"/>
        <v>16500</v>
      </c>
      <c r="E8680" s="24">
        <f t="shared" si="27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1713</v>
      </c>
      <c r="B8681" s="111" t="s">
        <v>1046</v>
      </c>
      <c r="C8681" s="112" t="s">
        <v>1047</v>
      </c>
      <c r="D8681" s="21">
        <f t="shared" si="270"/>
        <v>219564.5</v>
      </c>
      <c r="E8681" s="24">
        <f t="shared" si="27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106">
        <v>16500</v>
      </c>
      <c r="K8681" s="107">
        <v>0</v>
      </c>
      <c r="L8681" s="113">
        <v>0</v>
      </c>
      <c r="M8681" s="113">
        <v>0</v>
      </c>
      <c r="N8681" s="31">
        <v>31200</v>
      </c>
      <c r="O8681" s="32">
        <v>0</v>
      </c>
      <c r="P8681" s="105">
        <v>22414.5</v>
      </c>
      <c r="Q8681" s="105">
        <v>0</v>
      </c>
      <c r="R8681" s="31">
        <v>0</v>
      </c>
      <c r="S8681" s="32">
        <v>0</v>
      </c>
      <c r="T8681" s="113">
        <v>0</v>
      </c>
      <c r="U8681" s="113">
        <v>0</v>
      </c>
      <c r="V8681" s="31">
        <v>32500</v>
      </c>
      <c r="W8681" s="32">
        <v>0</v>
      </c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1713</v>
      </c>
      <c r="B8682" s="111" t="s">
        <v>1048</v>
      </c>
      <c r="C8682" s="112" t="s">
        <v>1049</v>
      </c>
      <c r="D8682" s="21">
        <f t="shared" si="270"/>
        <v>3440</v>
      </c>
      <c r="E8682" s="24">
        <f t="shared" si="271"/>
        <v>0</v>
      </c>
      <c r="F8682" s="104"/>
      <c r="G8682" s="104"/>
      <c r="H8682" s="113"/>
      <c r="I8682" s="113"/>
      <c r="J8682" s="31"/>
      <c r="K8682" s="32"/>
      <c r="L8682" s="113">
        <v>3440</v>
      </c>
      <c r="M8682" s="113">
        <v>0</v>
      </c>
      <c r="N8682" s="31">
        <v>0</v>
      </c>
      <c r="O8682" s="32">
        <v>0</v>
      </c>
      <c r="P8682" s="113">
        <v>0</v>
      </c>
      <c r="Q8682" s="113">
        <v>0</v>
      </c>
      <c r="R8682" s="31">
        <v>0</v>
      </c>
      <c r="S8682" s="32">
        <v>0</v>
      </c>
      <c r="T8682" s="113">
        <v>0</v>
      </c>
      <c r="U8682" s="113">
        <v>0</v>
      </c>
      <c r="V8682" s="31">
        <v>0</v>
      </c>
      <c r="W8682" s="32">
        <v>0</v>
      </c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1713</v>
      </c>
      <c r="B8683" s="111" t="s">
        <v>1050</v>
      </c>
      <c r="C8683" s="112" t="s">
        <v>1051</v>
      </c>
      <c r="D8683" s="21">
        <f t="shared" si="270"/>
        <v>17998.47</v>
      </c>
      <c r="E8683" s="24">
        <f t="shared" si="271"/>
        <v>0</v>
      </c>
      <c r="F8683" s="104"/>
      <c r="G8683" s="104"/>
      <c r="H8683" s="105"/>
      <c r="I8683" s="105"/>
      <c r="J8683" s="31"/>
      <c r="K8683" s="32"/>
      <c r="L8683" s="105"/>
      <c r="M8683" s="105"/>
      <c r="N8683" s="106">
        <v>17998.47</v>
      </c>
      <c r="O8683" s="107">
        <v>0</v>
      </c>
      <c r="P8683" s="113">
        <v>0</v>
      </c>
      <c r="Q8683" s="113">
        <v>0</v>
      </c>
      <c r="R8683" s="106">
        <v>0</v>
      </c>
      <c r="S8683" s="107">
        <v>0</v>
      </c>
      <c r="T8683" s="105">
        <v>0</v>
      </c>
      <c r="U8683" s="105">
        <v>0</v>
      </c>
      <c r="V8683" s="106">
        <v>0</v>
      </c>
      <c r="W8683" s="107">
        <v>0</v>
      </c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1713</v>
      </c>
      <c r="B8684" s="111" t="s">
        <v>1052</v>
      </c>
      <c r="C8684" s="112" t="s">
        <v>1053</v>
      </c>
      <c r="D8684" s="21">
        <f t="shared" si="270"/>
        <v>0</v>
      </c>
      <c r="E8684" s="24">
        <f t="shared" si="271"/>
        <v>0</v>
      </c>
      <c r="F8684" s="104"/>
      <c r="G8684" s="104"/>
      <c r="H8684" s="113"/>
      <c r="I8684" s="113"/>
      <c r="J8684" s="106"/>
      <c r="K8684" s="107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1713</v>
      </c>
      <c r="B8685" s="111" t="s">
        <v>1054</v>
      </c>
      <c r="C8685" s="112" t="s">
        <v>1055</v>
      </c>
      <c r="D8685" s="21">
        <f t="shared" si="270"/>
        <v>15620</v>
      </c>
      <c r="E8685" s="24">
        <f t="shared" si="27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1713</v>
      </c>
      <c r="B8686" s="111" t="s">
        <v>1056</v>
      </c>
      <c r="C8686" s="112" t="s">
        <v>1057</v>
      </c>
      <c r="D8686" s="21">
        <f t="shared" si="270"/>
        <v>0</v>
      </c>
      <c r="E8686" s="24">
        <f t="shared" si="271"/>
        <v>0</v>
      </c>
      <c r="F8686" s="104"/>
      <c r="G8686" s="104"/>
      <c r="H8686" s="113"/>
      <c r="I8686" s="113"/>
      <c r="J8686" s="31">
        <v>15620</v>
      </c>
      <c r="K8686" s="32">
        <v>0</v>
      </c>
      <c r="L8686" s="113">
        <v>0</v>
      </c>
      <c r="M8686" s="113">
        <v>0</v>
      </c>
      <c r="N8686" s="31">
        <v>0</v>
      </c>
      <c r="O8686" s="32">
        <v>0</v>
      </c>
      <c r="P8686" s="113">
        <v>0</v>
      </c>
      <c r="Q8686" s="113">
        <v>0</v>
      </c>
      <c r="R8686" s="31">
        <v>0</v>
      </c>
      <c r="S8686" s="32">
        <v>0</v>
      </c>
      <c r="T8686" s="113">
        <v>0</v>
      </c>
      <c r="U8686" s="113">
        <v>0</v>
      </c>
      <c r="V8686" s="31">
        <v>0</v>
      </c>
      <c r="W8686" s="32">
        <v>0</v>
      </c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1713</v>
      </c>
      <c r="B8687" s="111" t="s">
        <v>1058</v>
      </c>
      <c r="C8687" s="112" t="s">
        <v>1059</v>
      </c>
      <c r="D8687" s="21">
        <f t="shared" si="270"/>
        <v>0</v>
      </c>
      <c r="E8687" s="24">
        <f t="shared" si="27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1713</v>
      </c>
      <c r="B8688" s="111" t="s">
        <v>1060</v>
      </c>
      <c r="C8688" s="112" t="s">
        <v>1061</v>
      </c>
      <c r="D8688" s="21">
        <f t="shared" si="270"/>
        <v>8266</v>
      </c>
      <c r="E8688" s="24">
        <f t="shared" si="27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1713</v>
      </c>
      <c r="B8689" s="111" t="s">
        <v>1062</v>
      </c>
      <c r="C8689" s="112" t="s">
        <v>1063</v>
      </c>
      <c r="D8689" s="21">
        <f t="shared" si="270"/>
        <v>435713.5</v>
      </c>
      <c r="E8689" s="24">
        <f t="shared" si="27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31">
        <v>8266</v>
      </c>
      <c r="K8689" s="32">
        <v>0</v>
      </c>
      <c r="L8689" s="105">
        <v>3753</v>
      </c>
      <c r="M8689" s="105">
        <v>0</v>
      </c>
      <c r="N8689" s="106">
        <v>81500</v>
      </c>
      <c r="O8689" s="107">
        <v>0</v>
      </c>
      <c r="P8689" s="113">
        <v>96542</v>
      </c>
      <c r="Q8689" s="113">
        <v>0</v>
      </c>
      <c r="R8689" s="106">
        <v>84802</v>
      </c>
      <c r="S8689" s="107">
        <v>0</v>
      </c>
      <c r="T8689" s="105">
        <v>66166</v>
      </c>
      <c r="U8689" s="105">
        <v>0</v>
      </c>
      <c r="V8689" s="106">
        <v>0</v>
      </c>
      <c r="W8689" s="107">
        <v>0</v>
      </c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1713</v>
      </c>
      <c r="B8690" s="111" t="s">
        <v>1064</v>
      </c>
      <c r="C8690" s="112" t="s">
        <v>1065</v>
      </c>
      <c r="D8690" s="21">
        <f t="shared" si="270"/>
        <v>0</v>
      </c>
      <c r="E8690" s="24">
        <f t="shared" si="271"/>
        <v>0</v>
      </c>
      <c r="F8690" s="104"/>
      <c r="G8690" s="104"/>
      <c r="H8690" s="113"/>
      <c r="I8690" s="113"/>
      <c r="J8690" s="106"/>
      <c r="K8690" s="107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1713</v>
      </c>
      <c r="B8691" s="111" t="s">
        <v>1066</v>
      </c>
      <c r="C8691" s="112" t="s">
        <v>1067</v>
      </c>
      <c r="D8691" s="21">
        <f t="shared" si="270"/>
        <v>0</v>
      </c>
      <c r="E8691" s="24">
        <f t="shared" si="27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1713</v>
      </c>
      <c r="B8692" s="111" t="s">
        <v>1068</v>
      </c>
      <c r="C8692" s="112" t="s">
        <v>1069</v>
      </c>
      <c r="D8692" s="21">
        <f t="shared" si="270"/>
        <v>0</v>
      </c>
      <c r="E8692" s="24">
        <f t="shared" si="271"/>
        <v>0</v>
      </c>
      <c r="F8692" s="104"/>
      <c r="G8692" s="104"/>
      <c r="H8692" s="105"/>
      <c r="I8692" s="105"/>
      <c r="J8692" s="31"/>
      <c r="K8692" s="32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1713</v>
      </c>
      <c r="B8693" s="111" t="s">
        <v>1070</v>
      </c>
      <c r="C8693" s="112" t="s">
        <v>1071</v>
      </c>
      <c r="D8693" s="21">
        <f t="shared" si="270"/>
        <v>0</v>
      </c>
      <c r="E8693" s="24">
        <f t="shared" si="27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1713</v>
      </c>
      <c r="B8694" s="111" t="s">
        <v>1072</v>
      </c>
      <c r="C8694" s="112" t="s">
        <v>1073</v>
      </c>
      <c r="D8694" s="21">
        <f t="shared" si="270"/>
        <v>32304</v>
      </c>
      <c r="E8694" s="24">
        <f t="shared" si="27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1713</v>
      </c>
      <c r="B8695" s="111" t="s">
        <v>1074</v>
      </c>
      <c r="C8695" s="112" t="s">
        <v>1075</v>
      </c>
      <c r="D8695" s="21">
        <f t="shared" si="270"/>
        <v>135180</v>
      </c>
      <c r="E8695" s="24">
        <f t="shared" si="27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106">
        <v>32304</v>
      </c>
      <c r="K8695" s="107">
        <v>0</v>
      </c>
      <c r="L8695" s="113">
        <v>14652</v>
      </c>
      <c r="M8695" s="113">
        <v>0</v>
      </c>
      <c r="N8695" s="31">
        <v>22980</v>
      </c>
      <c r="O8695" s="32">
        <v>0</v>
      </c>
      <c r="P8695" s="105">
        <v>15828</v>
      </c>
      <c r="Q8695" s="105">
        <v>0</v>
      </c>
      <c r="R8695" s="31">
        <v>18804</v>
      </c>
      <c r="S8695" s="32">
        <v>0</v>
      </c>
      <c r="T8695" s="113">
        <v>17088</v>
      </c>
      <c r="U8695" s="113">
        <v>0</v>
      </c>
      <c r="V8695" s="31">
        <v>29556</v>
      </c>
      <c r="W8695" s="32">
        <v>0</v>
      </c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1713</v>
      </c>
      <c r="B8696" s="111" t="s">
        <v>1076</v>
      </c>
      <c r="C8696" s="112" t="s">
        <v>1077</v>
      </c>
      <c r="D8696" s="21">
        <f t="shared" si="270"/>
        <v>328663</v>
      </c>
      <c r="E8696" s="24">
        <f t="shared" si="27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1713</v>
      </c>
      <c r="B8697" s="111" t="s">
        <v>1078</v>
      </c>
      <c r="C8697" s="112" t="s">
        <v>1079</v>
      </c>
      <c r="D8697" s="21">
        <f t="shared" si="270"/>
        <v>4889439.2</v>
      </c>
      <c r="E8697" s="24">
        <f t="shared" si="271"/>
        <v>0</v>
      </c>
      <c r="F8697" s="104">
        <v>104035</v>
      </c>
      <c r="G8697" s="104">
        <v>0</v>
      </c>
      <c r="H8697" s="105">
        <v>764740</v>
      </c>
      <c r="I8697" s="105">
        <v>0</v>
      </c>
      <c r="J8697" s="31">
        <v>328663</v>
      </c>
      <c r="K8697" s="32">
        <v>0</v>
      </c>
      <c r="L8697" s="105">
        <v>607679.19999999995</v>
      </c>
      <c r="M8697" s="105">
        <v>0</v>
      </c>
      <c r="N8697" s="106">
        <v>759498.5</v>
      </c>
      <c r="O8697" s="107">
        <v>0</v>
      </c>
      <c r="P8697" s="113">
        <v>70460</v>
      </c>
      <c r="Q8697" s="113">
        <v>0</v>
      </c>
      <c r="R8697" s="106">
        <v>2750</v>
      </c>
      <c r="S8697" s="107">
        <v>0</v>
      </c>
      <c r="T8697" s="105">
        <v>596350</v>
      </c>
      <c r="U8697" s="105">
        <v>0</v>
      </c>
      <c r="V8697" s="106">
        <v>1919061.5</v>
      </c>
      <c r="W8697" s="107">
        <v>0</v>
      </c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1713</v>
      </c>
      <c r="B8698" s="111" t="s">
        <v>1080</v>
      </c>
      <c r="C8698" s="112" t="s">
        <v>1081</v>
      </c>
      <c r="D8698" s="21">
        <f t="shared" si="270"/>
        <v>600466.6</v>
      </c>
      <c r="E8698" s="24">
        <f t="shared" si="271"/>
        <v>135</v>
      </c>
      <c r="F8698" s="104">
        <v>62225</v>
      </c>
      <c r="G8698" s="104">
        <v>0</v>
      </c>
      <c r="H8698" s="105">
        <v>2033</v>
      </c>
      <c r="I8698" s="105">
        <v>0</v>
      </c>
      <c r="J8698" s="106">
        <v>64865</v>
      </c>
      <c r="K8698" s="107">
        <v>0</v>
      </c>
      <c r="L8698" s="105">
        <v>6932.5</v>
      </c>
      <c r="M8698" s="105">
        <v>0</v>
      </c>
      <c r="N8698" s="106">
        <v>9052.2000000000007</v>
      </c>
      <c r="O8698" s="107">
        <v>0</v>
      </c>
      <c r="P8698" s="105">
        <v>298845.59999999998</v>
      </c>
      <c r="Q8698" s="105">
        <v>0</v>
      </c>
      <c r="R8698" s="106">
        <v>81212.100000000006</v>
      </c>
      <c r="S8698" s="107">
        <v>0</v>
      </c>
      <c r="T8698" s="105">
        <v>78904.7</v>
      </c>
      <c r="U8698" s="105">
        <v>0</v>
      </c>
      <c r="V8698" s="106">
        <v>61261.5</v>
      </c>
      <c r="W8698" s="107">
        <v>135</v>
      </c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1713</v>
      </c>
      <c r="B8699" s="111" t="s">
        <v>1082</v>
      </c>
      <c r="C8699" s="112" t="s">
        <v>1083</v>
      </c>
      <c r="D8699" s="21">
        <f t="shared" si="270"/>
        <v>0</v>
      </c>
      <c r="E8699" s="24">
        <f t="shared" si="271"/>
        <v>0</v>
      </c>
      <c r="F8699" s="104"/>
      <c r="G8699" s="104"/>
      <c r="H8699" s="113"/>
      <c r="I8699" s="113"/>
      <c r="J8699" s="106"/>
      <c r="K8699" s="107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1713</v>
      </c>
      <c r="B8700" s="111" t="s">
        <v>1084</v>
      </c>
      <c r="C8700" s="112" t="s">
        <v>1085</v>
      </c>
      <c r="D8700" s="21">
        <f t="shared" si="270"/>
        <v>0</v>
      </c>
      <c r="E8700" s="24">
        <f t="shared" si="27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1713</v>
      </c>
      <c r="B8701" s="111" t="s">
        <v>1086</v>
      </c>
      <c r="C8701" s="112" t="s">
        <v>1087</v>
      </c>
      <c r="D8701" s="21">
        <f t="shared" si="270"/>
        <v>137703.22</v>
      </c>
      <c r="E8701" s="24">
        <f t="shared" si="27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>
        <v>6</v>
      </c>
      <c r="S8701" s="32">
        <v>0</v>
      </c>
      <c r="T8701" s="113">
        <v>0</v>
      </c>
      <c r="U8701" s="113">
        <v>0</v>
      </c>
      <c r="V8701" s="31">
        <v>0</v>
      </c>
      <c r="W8701" s="32">
        <v>0</v>
      </c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1713</v>
      </c>
      <c r="B8702" s="111" t="s">
        <v>1088</v>
      </c>
      <c r="C8702" s="112" t="s">
        <v>1089</v>
      </c>
      <c r="D8702" s="21">
        <f t="shared" si="270"/>
        <v>1433562.0099999998</v>
      </c>
      <c r="E8702" s="24">
        <f t="shared" si="271"/>
        <v>7569</v>
      </c>
      <c r="F8702" s="104">
        <v>150000</v>
      </c>
      <c r="G8702" s="104">
        <v>0</v>
      </c>
      <c r="H8702" s="113">
        <v>187342.88</v>
      </c>
      <c r="I8702" s="113">
        <v>0</v>
      </c>
      <c r="J8702" s="31">
        <v>137697.22</v>
      </c>
      <c r="K8702" s="32">
        <v>0</v>
      </c>
      <c r="L8702" s="113">
        <v>134085.74</v>
      </c>
      <c r="M8702" s="113">
        <v>0</v>
      </c>
      <c r="N8702" s="31">
        <v>145822.34</v>
      </c>
      <c r="O8702" s="32">
        <v>0</v>
      </c>
      <c r="P8702" s="113">
        <v>208842.23999999999</v>
      </c>
      <c r="Q8702" s="113">
        <v>3120</v>
      </c>
      <c r="R8702" s="31">
        <v>186315.7</v>
      </c>
      <c r="S8702" s="32">
        <v>0</v>
      </c>
      <c r="T8702" s="113">
        <v>212227.38</v>
      </c>
      <c r="U8702" s="113">
        <v>4449</v>
      </c>
      <c r="V8702" s="31">
        <v>208925.73</v>
      </c>
      <c r="W8702" s="32">
        <v>0</v>
      </c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1713</v>
      </c>
      <c r="B8703" s="111" t="s">
        <v>1090</v>
      </c>
      <c r="C8703" s="112" t="s">
        <v>1091</v>
      </c>
      <c r="D8703" s="21">
        <f t="shared" si="270"/>
        <v>9751.11</v>
      </c>
      <c r="E8703" s="24">
        <f t="shared" si="271"/>
        <v>0</v>
      </c>
      <c r="F8703" s="104"/>
      <c r="G8703" s="104"/>
      <c r="H8703" s="105"/>
      <c r="I8703" s="105"/>
      <c r="J8703" s="31"/>
      <c r="K8703" s="32"/>
      <c r="L8703" s="105">
        <v>5510</v>
      </c>
      <c r="M8703" s="105">
        <v>0</v>
      </c>
      <c r="N8703" s="106">
        <v>0</v>
      </c>
      <c r="O8703" s="107">
        <v>0</v>
      </c>
      <c r="P8703" s="113">
        <v>0</v>
      </c>
      <c r="Q8703" s="113">
        <v>0</v>
      </c>
      <c r="R8703" s="106">
        <v>0</v>
      </c>
      <c r="S8703" s="107">
        <v>0</v>
      </c>
      <c r="T8703" s="105">
        <v>0</v>
      </c>
      <c r="U8703" s="105">
        <v>0</v>
      </c>
      <c r="V8703" s="106">
        <v>0</v>
      </c>
      <c r="W8703" s="107">
        <v>0</v>
      </c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1713</v>
      </c>
      <c r="B8704" s="111" t="s">
        <v>1092</v>
      </c>
      <c r="C8704" s="112" t="s">
        <v>1093</v>
      </c>
      <c r="D8704" s="21">
        <f t="shared" si="270"/>
        <v>41291.170000000006</v>
      </c>
      <c r="E8704" s="24">
        <f t="shared" si="271"/>
        <v>192.76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>
        <v>4241.1099999999997</v>
      </c>
      <c r="K8704" s="107">
        <v>0</v>
      </c>
      <c r="L8704" s="105">
        <v>8498.3799999999992</v>
      </c>
      <c r="M8704" s="105">
        <v>0</v>
      </c>
      <c r="N8704" s="106">
        <v>2281.0300000000002</v>
      </c>
      <c r="O8704" s="107">
        <v>0</v>
      </c>
      <c r="P8704" s="105">
        <v>4346.3500000000004</v>
      </c>
      <c r="Q8704" s="105">
        <v>0</v>
      </c>
      <c r="R8704" s="106">
        <v>5024.1400000000003</v>
      </c>
      <c r="S8704" s="107">
        <v>0</v>
      </c>
      <c r="T8704" s="105">
        <v>7355.19</v>
      </c>
      <c r="U8704" s="105">
        <v>192.76</v>
      </c>
      <c r="V8704" s="106">
        <v>6017.69</v>
      </c>
      <c r="W8704" s="107">
        <v>0</v>
      </c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1713</v>
      </c>
      <c r="B8705" s="111" t="s">
        <v>1094</v>
      </c>
      <c r="C8705" s="112" t="s">
        <v>1095</v>
      </c>
      <c r="D8705" s="21">
        <f t="shared" si="270"/>
        <v>78862</v>
      </c>
      <c r="E8705" s="24">
        <f t="shared" si="271"/>
        <v>11000</v>
      </c>
      <c r="F8705" s="104">
        <v>1500</v>
      </c>
      <c r="G8705" s="104">
        <v>0</v>
      </c>
      <c r="H8705" s="113">
        <v>11726</v>
      </c>
      <c r="I8705" s="113">
        <v>0</v>
      </c>
      <c r="J8705" s="106">
        <v>1926</v>
      </c>
      <c r="K8705" s="107">
        <v>0</v>
      </c>
      <c r="L8705" s="113">
        <v>5863</v>
      </c>
      <c r="M8705" s="113">
        <v>0</v>
      </c>
      <c r="N8705" s="31">
        <v>5863</v>
      </c>
      <c r="O8705" s="32">
        <v>0</v>
      </c>
      <c r="P8705" s="105">
        <v>16900</v>
      </c>
      <c r="Q8705" s="105">
        <v>0</v>
      </c>
      <c r="R8705" s="31">
        <v>6826</v>
      </c>
      <c r="S8705" s="32">
        <v>11000</v>
      </c>
      <c r="T8705" s="113">
        <v>22271</v>
      </c>
      <c r="U8705" s="113">
        <v>0</v>
      </c>
      <c r="V8705" s="31">
        <v>6863</v>
      </c>
      <c r="W8705" s="32">
        <v>0</v>
      </c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1713</v>
      </c>
      <c r="B8706" s="111" t="s">
        <v>1096</v>
      </c>
      <c r="C8706" s="112" t="s">
        <v>1097</v>
      </c>
      <c r="D8706" s="21">
        <f t="shared" si="270"/>
        <v>4581</v>
      </c>
      <c r="E8706" s="24">
        <f t="shared" si="271"/>
        <v>194</v>
      </c>
      <c r="F8706" s="104">
        <v>700</v>
      </c>
      <c r="G8706" s="104">
        <v>0</v>
      </c>
      <c r="H8706" s="113">
        <v>938</v>
      </c>
      <c r="I8706" s="113">
        <v>0</v>
      </c>
      <c r="J8706" s="31">
        <v>1050</v>
      </c>
      <c r="K8706" s="32">
        <v>0</v>
      </c>
      <c r="L8706" s="113">
        <v>812</v>
      </c>
      <c r="M8706" s="113">
        <v>0</v>
      </c>
      <c r="N8706" s="31">
        <v>1027</v>
      </c>
      <c r="O8706" s="32">
        <v>0</v>
      </c>
      <c r="P8706" s="113">
        <v>1104</v>
      </c>
      <c r="Q8706" s="113">
        <v>0</v>
      </c>
      <c r="R8706" s="31">
        <v>0</v>
      </c>
      <c r="S8706" s="32">
        <v>194</v>
      </c>
      <c r="T8706" s="113">
        <v>0</v>
      </c>
      <c r="U8706" s="113">
        <v>0</v>
      </c>
      <c r="V8706" s="31">
        <v>0</v>
      </c>
      <c r="W8706" s="32">
        <v>0</v>
      </c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1713</v>
      </c>
      <c r="B8707" s="111" t="s">
        <v>1098</v>
      </c>
      <c r="C8707" s="112" t="s">
        <v>1099</v>
      </c>
      <c r="D8707" s="21">
        <f t="shared" ref="D8707:D8770" si="272">F8707+H8707+J8708+L8707+N8707+P8707+R8707+T8707+V8707+X8707+Z8707+AB8707</f>
        <v>29489.200000000001</v>
      </c>
      <c r="E8707" s="24">
        <f t="shared" ref="E8707:E8770" si="273">G8707+I8707+K8708+M8707+O8707+Q8707+S8707+U8707+W8707+Y8707+AA8707+AC8707</f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1713</v>
      </c>
      <c r="B8708" s="111" t="s">
        <v>1100</v>
      </c>
      <c r="C8708" s="112" t="s">
        <v>1101</v>
      </c>
      <c r="D8708" s="21">
        <f t="shared" si="272"/>
        <v>728224.92999999993</v>
      </c>
      <c r="E8708" s="24">
        <f t="shared" si="273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>
        <v>29489.200000000001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>
        <v>0</v>
      </c>
      <c r="Q8708" s="113">
        <v>0</v>
      </c>
      <c r="R8708" s="31">
        <v>6386.83</v>
      </c>
      <c r="S8708" s="32">
        <v>0</v>
      </c>
      <c r="T8708" s="113">
        <v>0</v>
      </c>
      <c r="U8708" s="113">
        <v>0</v>
      </c>
      <c r="V8708" s="31">
        <v>0</v>
      </c>
      <c r="W8708" s="32">
        <v>0</v>
      </c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1713</v>
      </c>
      <c r="B8709" s="111" t="s">
        <v>1102</v>
      </c>
      <c r="C8709" s="112" t="s">
        <v>1103</v>
      </c>
      <c r="D8709" s="21">
        <f t="shared" si="272"/>
        <v>6518832.6300000008</v>
      </c>
      <c r="E8709" s="24">
        <f t="shared" si="273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>
        <v>714839.23</v>
      </c>
      <c r="K8709" s="32">
        <v>0</v>
      </c>
      <c r="L8709" s="113">
        <v>939350.31</v>
      </c>
      <c r="M8709" s="113">
        <v>0</v>
      </c>
      <c r="N8709" s="31">
        <v>727314.09</v>
      </c>
      <c r="O8709" s="32">
        <v>0</v>
      </c>
      <c r="P8709" s="113">
        <v>830912.06</v>
      </c>
      <c r="Q8709" s="113">
        <v>0</v>
      </c>
      <c r="R8709" s="31">
        <v>584256.69999999995</v>
      </c>
      <c r="S8709" s="32">
        <v>0</v>
      </c>
      <c r="T8709" s="113">
        <v>931564.99</v>
      </c>
      <c r="U8709" s="113">
        <v>0</v>
      </c>
      <c r="V8709" s="31">
        <v>852904.44</v>
      </c>
      <c r="W8709" s="32">
        <v>0</v>
      </c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1713</v>
      </c>
      <c r="B8710" s="111" t="s">
        <v>1104</v>
      </c>
      <c r="C8710" s="112" t="s">
        <v>1105</v>
      </c>
      <c r="D8710" s="21">
        <f t="shared" si="272"/>
        <v>203423.71</v>
      </c>
      <c r="E8710" s="24">
        <f t="shared" si="273"/>
        <v>0</v>
      </c>
      <c r="F8710" s="104"/>
      <c r="G8710" s="104"/>
      <c r="H8710" s="105"/>
      <c r="I8710" s="105"/>
      <c r="J8710" s="31"/>
      <c r="K8710" s="32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1713</v>
      </c>
      <c r="B8711" s="111" t="s">
        <v>1106</v>
      </c>
      <c r="C8711" s="112" t="s">
        <v>1107</v>
      </c>
      <c r="D8711" s="21">
        <f t="shared" si="272"/>
        <v>3266796.87</v>
      </c>
      <c r="E8711" s="24">
        <f t="shared" si="273"/>
        <v>0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>
        <v>203423.71</v>
      </c>
      <c r="K8711" s="107">
        <v>0</v>
      </c>
      <c r="L8711" s="105">
        <v>533938.12</v>
      </c>
      <c r="M8711" s="105">
        <v>0</v>
      </c>
      <c r="N8711" s="106">
        <v>274115</v>
      </c>
      <c r="O8711" s="107">
        <v>0</v>
      </c>
      <c r="P8711" s="105">
        <v>405535.97</v>
      </c>
      <c r="Q8711" s="105">
        <v>0</v>
      </c>
      <c r="R8711" s="106">
        <v>263504.17</v>
      </c>
      <c r="S8711" s="107">
        <v>0</v>
      </c>
      <c r="T8711" s="105">
        <v>345708.9</v>
      </c>
      <c r="U8711" s="105">
        <v>0</v>
      </c>
      <c r="V8711" s="106">
        <v>376985.9</v>
      </c>
      <c r="W8711" s="107">
        <v>0</v>
      </c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1713</v>
      </c>
      <c r="B8712" s="111" t="s">
        <v>1108</v>
      </c>
      <c r="C8712" s="112" t="s">
        <v>1109</v>
      </c>
      <c r="D8712" s="21">
        <f t="shared" si="272"/>
        <v>4691919</v>
      </c>
      <c r="E8712" s="24">
        <f t="shared" si="273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>
        <v>506579</v>
      </c>
      <c r="K8712" s="107">
        <v>0</v>
      </c>
      <c r="L8712" s="105">
        <v>510466</v>
      </c>
      <c r="M8712" s="105">
        <v>0</v>
      </c>
      <c r="N8712" s="106">
        <v>725109</v>
      </c>
      <c r="O8712" s="107">
        <v>0</v>
      </c>
      <c r="P8712" s="105">
        <v>688905</v>
      </c>
      <c r="Q8712" s="105">
        <v>0</v>
      </c>
      <c r="R8712" s="106">
        <v>783875</v>
      </c>
      <c r="S8712" s="107">
        <v>0</v>
      </c>
      <c r="T8712" s="105">
        <v>581142</v>
      </c>
      <c r="U8712" s="105">
        <v>0</v>
      </c>
      <c r="V8712" s="106">
        <v>397835</v>
      </c>
      <c r="W8712" s="107">
        <v>0</v>
      </c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1713</v>
      </c>
      <c r="B8713" s="111" t="s">
        <v>1110</v>
      </c>
      <c r="C8713" s="112" t="s">
        <v>1111</v>
      </c>
      <c r="D8713" s="21">
        <f t="shared" si="272"/>
        <v>761014.44000000006</v>
      </c>
      <c r="E8713" s="24">
        <f t="shared" si="273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>
        <v>99837</v>
      </c>
      <c r="K8713" s="107">
        <v>0</v>
      </c>
      <c r="L8713" s="105">
        <v>79439</v>
      </c>
      <c r="M8713" s="105">
        <v>0</v>
      </c>
      <c r="N8713" s="106">
        <v>19044</v>
      </c>
      <c r="O8713" s="107">
        <v>0</v>
      </c>
      <c r="P8713" s="105">
        <v>143767</v>
      </c>
      <c r="Q8713" s="105">
        <v>0</v>
      </c>
      <c r="R8713" s="106">
        <v>111814</v>
      </c>
      <c r="S8713" s="107">
        <v>0</v>
      </c>
      <c r="T8713" s="105">
        <v>102140.8</v>
      </c>
      <c r="U8713" s="105">
        <v>0</v>
      </c>
      <c r="V8713" s="106">
        <v>165531</v>
      </c>
      <c r="W8713" s="107">
        <v>0</v>
      </c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1713</v>
      </c>
      <c r="B8714" s="111" t="s">
        <v>1112</v>
      </c>
      <c r="C8714" s="112" t="s">
        <v>1113</v>
      </c>
      <c r="D8714" s="21">
        <f t="shared" si="272"/>
        <v>180657.75</v>
      </c>
      <c r="E8714" s="24">
        <f t="shared" si="273"/>
        <v>0</v>
      </c>
      <c r="F8714" s="104"/>
      <c r="G8714" s="104"/>
      <c r="H8714" s="113">
        <v>1500</v>
      </c>
      <c r="I8714" s="113">
        <v>0</v>
      </c>
      <c r="J8714" s="106">
        <v>0</v>
      </c>
      <c r="K8714" s="107">
        <v>0</v>
      </c>
      <c r="L8714" s="113">
        <v>0</v>
      </c>
      <c r="M8714" s="113">
        <v>0</v>
      </c>
      <c r="N8714" s="31">
        <v>0</v>
      </c>
      <c r="O8714" s="32">
        <v>0</v>
      </c>
      <c r="P8714" s="105">
        <v>0</v>
      </c>
      <c r="Q8714" s="105">
        <v>0</v>
      </c>
      <c r="R8714" s="31">
        <v>0</v>
      </c>
      <c r="S8714" s="32">
        <v>0</v>
      </c>
      <c r="T8714" s="113">
        <v>28500</v>
      </c>
      <c r="U8714" s="113">
        <v>0</v>
      </c>
      <c r="V8714" s="31">
        <v>94794</v>
      </c>
      <c r="W8714" s="32">
        <v>0</v>
      </c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1713</v>
      </c>
      <c r="B8715" s="111" t="s">
        <v>1114</v>
      </c>
      <c r="C8715" s="112" t="s">
        <v>1115</v>
      </c>
      <c r="D8715" s="21">
        <f t="shared" si="272"/>
        <v>204972.02000000002</v>
      </c>
      <c r="E8715" s="24">
        <f t="shared" si="273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>
        <v>55863.75</v>
      </c>
      <c r="K8715" s="32">
        <v>0</v>
      </c>
      <c r="L8715" s="113">
        <v>22056</v>
      </c>
      <c r="M8715" s="113">
        <v>0</v>
      </c>
      <c r="N8715" s="31">
        <v>33258.129999999997</v>
      </c>
      <c r="O8715" s="32">
        <v>0</v>
      </c>
      <c r="P8715" s="113">
        <v>42024.55</v>
      </c>
      <c r="Q8715" s="113">
        <v>0</v>
      </c>
      <c r="R8715" s="31">
        <v>16173.69</v>
      </c>
      <c r="S8715" s="32">
        <v>0</v>
      </c>
      <c r="T8715" s="113">
        <v>2953.6</v>
      </c>
      <c r="U8715" s="113">
        <v>0</v>
      </c>
      <c r="V8715" s="31">
        <v>26250.65</v>
      </c>
      <c r="W8715" s="32">
        <v>0</v>
      </c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1713</v>
      </c>
      <c r="B8716" s="111" t="s">
        <v>1116</v>
      </c>
      <c r="C8716" s="112" t="s">
        <v>1117</v>
      </c>
      <c r="D8716" s="21">
        <f t="shared" si="272"/>
        <v>0</v>
      </c>
      <c r="E8716" s="24">
        <f t="shared" si="273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1713</v>
      </c>
      <c r="B8717" s="111" t="s">
        <v>1118</v>
      </c>
      <c r="C8717" s="112" t="s">
        <v>1119</v>
      </c>
      <c r="D8717" s="21">
        <f t="shared" si="272"/>
        <v>395405</v>
      </c>
      <c r="E8717" s="24">
        <f t="shared" si="273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>
        <v>0</v>
      </c>
      <c r="K8717" s="32">
        <v>0</v>
      </c>
      <c r="L8717" s="113">
        <v>11800</v>
      </c>
      <c r="M8717" s="113">
        <v>0</v>
      </c>
      <c r="N8717" s="31">
        <v>7000</v>
      </c>
      <c r="O8717" s="32">
        <v>0</v>
      </c>
      <c r="P8717" s="113">
        <v>0</v>
      </c>
      <c r="Q8717" s="113">
        <v>0</v>
      </c>
      <c r="R8717" s="31">
        <v>0</v>
      </c>
      <c r="S8717" s="32">
        <v>0</v>
      </c>
      <c r="T8717" s="113">
        <v>98650</v>
      </c>
      <c r="U8717" s="113">
        <v>0</v>
      </c>
      <c r="V8717" s="31">
        <v>75750</v>
      </c>
      <c r="W8717" s="32">
        <v>0</v>
      </c>
      <c r="X8717" s="113"/>
      <c r="Y8717" s="113"/>
      <c r="Z8717" s="31"/>
      <c r="AA8717" s="32"/>
      <c r="AB8717" s="113"/>
      <c r="AC8717" s="113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1713</v>
      </c>
      <c r="B8718" s="111" t="s">
        <v>1120</v>
      </c>
      <c r="C8718" s="112" t="s">
        <v>1121</v>
      </c>
      <c r="D8718" s="21">
        <f t="shared" si="272"/>
        <v>42215</v>
      </c>
      <c r="E8718" s="24">
        <f t="shared" si="273"/>
        <v>0</v>
      </c>
      <c r="F8718" s="104"/>
      <c r="G8718" s="104"/>
      <c r="H8718" s="105">
        <v>10840</v>
      </c>
      <c r="I8718" s="105">
        <v>0</v>
      </c>
      <c r="J8718" s="31">
        <v>6000</v>
      </c>
      <c r="K8718" s="32">
        <v>0</v>
      </c>
      <c r="L8718" s="105">
        <v>8860</v>
      </c>
      <c r="M8718" s="105">
        <v>0</v>
      </c>
      <c r="N8718" s="106">
        <v>4920</v>
      </c>
      <c r="O8718" s="107">
        <v>0</v>
      </c>
      <c r="P8718" s="113">
        <v>595</v>
      </c>
      <c r="Q8718" s="113">
        <v>0</v>
      </c>
      <c r="R8718" s="106">
        <v>17000</v>
      </c>
      <c r="S8718" s="107">
        <v>0</v>
      </c>
      <c r="T8718" s="105">
        <v>0</v>
      </c>
      <c r="U8718" s="105">
        <v>0</v>
      </c>
      <c r="V8718" s="106">
        <v>0</v>
      </c>
      <c r="W8718" s="107">
        <v>0</v>
      </c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1713</v>
      </c>
      <c r="B8719" s="111" t="s">
        <v>1122</v>
      </c>
      <c r="C8719" s="112" t="s">
        <v>1123</v>
      </c>
      <c r="D8719" s="21">
        <f t="shared" si="272"/>
        <v>0</v>
      </c>
      <c r="E8719" s="24">
        <f t="shared" si="273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1713</v>
      </c>
      <c r="B8720" s="111" t="s">
        <v>1124</v>
      </c>
      <c r="C8720" s="112" t="s">
        <v>1125</v>
      </c>
      <c r="D8720" s="21">
        <f t="shared" si="272"/>
        <v>0</v>
      </c>
      <c r="E8720" s="24">
        <f t="shared" si="273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1713</v>
      </c>
      <c r="B8721" s="111" t="s">
        <v>1126</v>
      </c>
      <c r="C8721" s="112" t="s">
        <v>1127</v>
      </c>
      <c r="D8721" s="21">
        <f t="shared" si="272"/>
        <v>0</v>
      </c>
      <c r="E8721" s="24">
        <f t="shared" si="273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1713</v>
      </c>
      <c r="B8722" s="111" t="s">
        <v>1128</v>
      </c>
      <c r="C8722" s="112" t="s">
        <v>1129</v>
      </c>
      <c r="D8722" s="21">
        <f t="shared" si="272"/>
        <v>0</v>
      </c>
      <c r="E8722" s="24">
        <f t="shared" si="273"/>
        <v>0</v>
      </c>
      <c r="F8722" s="104"/>
      <c r="G8722" s="104"/>
      <c r="H8722" s="113"/>
      <c r="I8722" s="113"/>
      <c r="J8722" s="106"/>
      <c r="K8722" s="107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1713</v>
      </c>
      <c r="B8723" s="111" t="s">
        <v>1130</v>
      </c>
      <c r="C8723" s="112" t="s">
        <v>1131</v>
      </c>
      <c r="D8723" s="21">
        <f t="shared" si="272"/>
        <v>0</v>
      </c>
      <c r="E8723" s="24">
        <f t="shared" si="273"/>
        <v>0</v>
      </c>
      <c r="F8723" s="104"/>
      <c r="G8723" s="104"/>
      <c r="H8723" s="105"/>
      <c r="I8723" s="105"/>
      <c r="J8723" s="31"/>
      <c r="K8723" s="32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1713</v>
      </c>
      <c r="B8724" s="111" t="s">
        <v>1132</v>
      </c>
      <c r="C8724" s="112" t="s">
        <v>1133</v>
      </c>
      <c r="D8724" s="21">
        <f t="shared" si="272"/>
        <v>0</v>
      </c>
      <c r="E8724" s="24">
        <f t="shared" si="273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1713</v>
      </c>
      <c r="B8725" s="111" t="s">
        <v>1134</v>
      </c>
      <c r="C8725" s="112" t="s">
        <v>1135</v>
      </c>
      <c r="D8725" s="21">
        <f t="shared" si="272"/>
        <v>0</v>
      </c>
      <c r="E8725" s="24">
        <f t="shared" si="273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1713</v>
      </c>
      <c r="B8726" s="111" t="s">
        <v>1136</v>
      </c>
      <c r="C8726" s="112" t="s">
        <v>1137</v>
      </c>
      <c r="D8726" s="21">
        <f t="shared" si="272"/>
        <v>0</v>
      </c>
      <c r="E8726" s="24">
        <f t="shared" si="273"/>
        <v>0</v>
      </c>
      <c r="F8726" s="104"/>
      <c r="G8726" s="104"/>
      <c r="H8726" s="113"/>
      <c r="I8726" s="113"/>
      <c r="J8726" s="106"/>
      <c r="K8726" s="107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1713</v>
      </c>
      <c r="B8727" s="111" t="s">
        <v>1138</v>
      </c>
      <c r="C8727" s="112" t="s">
        <v>1624</v>
      </c>
      <c r="D8727" s="21">
        <f t="shared" si="272"/>
        <v>10000</v>
      </c>
      <c r="E8727" s="24">
        <f t="shared" si="273"/>
        <v>0</v>
      </c>
      <c r="F8727" s="104"/>
      <c r="G8727" s="104"/>
      <c r="H8727" s="105"/>
      <c r="I8727" s="105"/>
      <c r="J8727" s="31"/>
      <c r="K8727" s="32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>
        <v>10000</v>
      </c>
      <c r="W8727" s="107">
        <v>0</v>
      </c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1713</v>
      </c>
      <c r="B8728" s="111" t="s">
        <v>1139</v>
      </c>
      <c r="C8728" s="112" t="s">
        <v>1140</v>
      </c>
      <c r="D8728" s="21">
        <f t="shared" si="272"/>
        <v>387950</v>
      </c>
      <c r="E8728" s="24">
        <f t="shared" si="273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1713</v>
      </c>
      <c r="B8729" s="111" t="s">
        <v>1141</v>
      </c>
      <c r="C8729" s="112" t="s">
        <v>1625</v>
      </c>
      <c r="D8729" s="21">
        <f t="shared" si="272"/>
        <v>579446.5</v>
      </c>
      <c r="E8729" s="24">
        <f t="shared" si="273"/>
        <v>0</v>
      </c>
      <c r="F8729" s="104"/>
      <c r="G8729" s="104"/>
      <c r="H8729" s="113"/>
      <c r="I8729" s="113"/>
      <c r="J8729" s="106">
        <v>387950</v>
      </c>
      <c r="K8729" s="107">
        <v>0</v>
      </c>
      <c r="L8729" s="113">
        <v>0</v>
      </c>
      <c r="M8729" s="113">
        <v>0</v>
      </c>
      <c r="N8729" s="31">
        <v>213850</v>
      </c>
      <c r="O8729" s="32">
        <v>0</v>
      </c>
      <c r="P8729" s="105">
        <v>2285</v>
      </c>
      <c r="Q8729" s="105">
        <v>0</v>
      </c>
      <c r="R8729" s="31">
        <v>9900</v>
      </c>
      <c r="S8729" s="32">
        <v>0</v>
      </c>
      <c r="T8729" s="113">
        <v>8405</v>
      </c>
      <c r="U8729" s="113">
        <v>0</v>
      </c>
      <c r="V8729" s="31">
        <v>20000</v>
      </c>
      <c r="W8729" s="32">
        <v>0</v>
      </c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1713</v>
      </c>
      <c r="B8730" s="111" t="s">
        <v>1142</v>
      </c>
      <c r="C8730" s="112" t="s">
        <v>1143</v>
      </c>
      <c r="D8730" s="21">
        <f t="shared" si="272"/>
        <v>1896295.5</v>
      </c>
      <c r="E8730" s="24">
        <f t="shared" si="273"/>
        <v>0</v>
      </c>
      <c r="F8730" s="104"/>
      <c r="G8730" s="104"/>
      <c r="H8730" s="105">
        <v>257812</v>
      </c>
      <c r="I8730" s="105">
        <v>0</v>
      </c>
      <c r="J8730" s="31">
        <v>325006.5</v>
      </c>
      <c r="K8730" s="32">
        <v>0</v>
      </c>
      <c r="L8730" s="105">
        <v>291328.75</v>
      </c>
      <c r="M8730" s="105">
        <v>0</v>
      </c>
      <c r="N8730" s="106">
        <v>258073.5</v>
      </c>
      <c r="O8730" s="107">
        <v>0</v>
      </c>
      <c r="P8730" s="113">
        <v>312200</v>
      </c>
      <c r="Q8730" s="113">
        <v>0</v>
      </c>
      <c r="R8730" s="106">
        <v>296028.25</v>
      </c>
      <c r="S8730" s="107">
        <v>0</v>
      </c>
      <c r="T8730" s="105">
        <v>230853</v>
      </c>
      <c r="U8730" s="105">
        <v>0</v>
      </c>
      <c r="V8730" s="106">
        <v>250000</v>
      </c>
      <c r="W8730" s="107">
        <v>0</v>
      </c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1713</v>
      </c>
      <c r="B8731" s="111" t="s">
        <v>1144</v>
      </c>
      <c r="C8731" s="112" t="s">
        <v>1626</v>
      </c>
      <c r="D8731" s="21">
        <f t="shared" si="272"/>
        <v>431371.5</v>
      </c>
      <c r="E8731" s="24">
        <f t="shared" si="273"/>
        <v>0</v>
      </c>
      <c r="F8731" s="104"/>
      <c r="G8731" s="104"/>
      <c r="H8731" s="105">
        <v>92146.5</v>
      </c>
      <c r="I8731" s="105">
        <v>0</v>
      </c>
      <c r="J8731" s="106">
        <v>0</v>
      </c>
      <c r="K8731" s="107">
        <v>0</v>
      </c>
      <c r="L8731" s="105">
        <v>118797.75</v>
      </c>
      <c r="M8731" s="105">
        <v>0</v>
      </c>
      <c r="N8731" s="106">
        <v>43573.5</v>
      </c>
      <c r="O8731" s="107">
        <v>0</v>
      </c>
      <c r="P8731" s="105">
        <v>0</v>
      </c>
      <c r="Q8731" s="105">
        <v>0</v>
      </c>
      <c r="R8731" s="106">
        <v>101702.25</v>
      </c>
      <c r="S8731" s="107">
        <v>0</v>
      </c>
      <c r="T8731" s="105">
        <v>75151.5</v>
      </c>
      <c r="U8731" s="105">
        <v>0</v>
      </c>
      <c r="V8731" s="106">
        <v>0</v>
      </c>
      <c r="W8731" s="107">
        <v>0</v>
      </c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1713</v>
      </c>
      <c r="B8732" s="111" t="s">
        <v>1145</v>
      </c>
      <c r="C8732" s="112" t="s">
        <v>1627</v>
      </c>
      <c r="D8732" s="21">
        <f t="shared" si="272"/>
        <v>0</v>
      </c>
      <c r="E8732" s="24">
        <f t="shared" si="273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1713</v>
      </c>
      <c r="B8733" s="111" t="s">
        <v>1628</v>
      </c>
      <c r="C8733" s="112" t="s">
        <v>1629</v>
      </c>
      <c r="D8733" s="21">
        <f t="shared" si="272"/>
        <v>0</v>
      </c>
      <c r="E8733" s="24">
        <f t="shared" si="273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1713</v>
      </c>
      <c r="B8734" s="111" t="s">
        <v>1146</v>
      </c>
      <c r="C8734" s="112" t="s">
        <v>1630</v>
      </c>
      <c r="D8734" s="21">
        <f t="shared" si="272"/>
        <v>0</v>
      </c>
      <c r="E8734" s="24">
        <f t="shared" si="273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1713</v>
      </c>
      <c r="B8735" s="111" t="s">
        <v>1147</v>
      </c>
      <c r="C8735" s="112" t="s">
        <v>1631</v>
      </c>
      <c r="D8735" s="21">
        <f t="shared" si="272"/>
        <v>0</v>
      </c>
      <c r="E8735" s="24">
        <f t="shared" si="273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1713</v>
      </c>
      <c r="B8736" s="111" t="s">
        <v>1148</v>
      </c>
      <c r="C8736" s="112" t="s">
        <v>1149</v>
      </c>
      <c r="D8736" s="21">
        <f t="shared" si="272"/>
        <v>869122.5</v>
      </c>
      <c r="E8736" s="24">
        <f t="shared" si="273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1713</v>
      </c>
      <c r="B8737" s="111" t="s">
        <v>1150</v>
      </c>
      <c r="C8737" s="112" t="s">
        <v>1632</v>
      </c>
      <c r="D8737" s="21">
        <f t="shared" si="272"/>
        <v>7023786</v>
      </c>
      <c r="E8737" s="24">
        <f t="shared" si="273"/>
        <v>0</v>
      </c>
      <c r="F8737" s="104">
        <v>852922.5</v>
      </c>
      <c r="G8737" s="104">
        <v>0</v>
      </c>
      <c r="H8737" s="105">
        <v>897540</v>
      </c>
      <c r="I8737" s="105">
        <v>0</v>
      </c>
      <c r="J8737" s="106">
        <v>869122.5</v>
      </c>
      <c r="K8737" s="107">
        <v>0</v>
      </c>
      <c r="L8737" s="105">
        <v>1035947.5</v>
      </c>
      <c r="M8737" s="105">
        <v>0</v>
      </c>
      <c r="N8737" s="106">
        <v>759703</v>
      </c>
      <c r="O8737" s="107">
        <v>0</v>
      </c>
      <c r="P8737" s="105">
        <v>709785</v>
      </c>
      <c r="Q8737" s="105">
        <v>0</v>
      </c>
      <c r="R8737" s="106">
        <v>1251057.5</v>
      </c>
      <c r="S8737" s="107">
        <v>0</v>
      </c>
      <c r="T8737" s="105">
        <v>749885</v>
      </c>
      <c r="U8737" s="105">
        <v>0</v>
      </c>
      <c r="V8737" s="106">
        <v>762145.5</v>
      </c>
      <c r="W8737" s="107">
        <v>0</v>
      </c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1713</v>
      </c>
      <c r="B8738" s="111" t="s">
        <v>1151</v>
      </c>
      <c r="C8738" s="112" t="s">
        <v>1633</v>
      </c>
      <c r="D8738" s="21">
        <f t="shared" si="272"/>
        <v>224962.5</v>
      </c>
      <c r="E8738" s="24">
        <f t="shared" si="273"/>
        <v>0</v>
      </c>
      <c r="F8738" s="104"/>
      <c r="G8738" s="104"/>
      <c r="H8738" s="105"/>
      <c r="I8738" s="105"/>
      <c r="J8738" s="106">
        <v>4800</v>
      </c>
      <c r="K8738" s="107">
        <v>0</v>
      </c>
      <c r="L8738" s="105">
        <v>0</v>
      </c>
      <c r="M8738" s="105">
        <v>0</v>
      </c>
      <c r="N8738" s="106">
        <v>0</v>
      </c>
      <c r="O8738" s="107">
        <v>0</v>
      </c>
      <c r="P8738" s="105">
        <v>4620</v>
      </c>
      <c r="Q8738" s="105">
        <v>0</v>
      </c>
      <c r="R8738" s="106">
        <v>0</v>
      </c>
      <c r="S8738" s="107">
        <v>0</v>
      </c>
      <c r="T8738" s="105">
        <v>2940</v>
      </c>
      <c r="U8738" s="105">
        <v>0</v>
      </c>
      <c r="V8738" s="106">
        <v>217402.5</v>
      </c>
      <c r="W8738" s="107">
        <v>0</v>
      </c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1713</v>
      </c>
      <c r="B8739" s="111" t="s">
        <v>1152</v>
      </c>
      <c r="C8739" s="112" t="s">
        <v>1634</v>
      </c>
      <c r="D8739" s="21">
        <f t="shared" si="272"/>
        <v>0</v>
      </c>
      <c r="E8739" s="24">
        <f t="shared" si="273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1713</v>
      </c>
      <c r="B8740" s="111" t="s">
        <v>1153</v>
      </c>
      <c r="C8740" s="112" t="s">
        <v>1635</v>
      </c>
      <c r="D8740" s="21">
        <f t="shared" si="272"/>
        <v>5000</v>
      </c>
      <c r="E8740" s="24">
        <f t="shared" si="273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1713</v>
      </c>
      <c r="B8741" s="111" t="s">
        <v>1154</v>
      </c>
      <c r="C8741" s="112" t="s">
        <v>1636</v>
      </c>
      <c r="D8741" s="21">
        <f t="shared" si="272"/>
        <v>90000</v>
      </c>
      <c r="E8741" s="24">
        <f t="shared" si="273"/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106">
        <v>5000</v>
      </c>
      <c r="K8741" s="107">
        <v>0</v>
      </c>
      <c r="L8741" s="113">
        <v>5000</v>
      </c>
      <c r="M8741" s="113">
        <v>0</v>
      </c>
      <c r="N8741" s="31">
        <v>0</v>
      </c>
      <c r="O8741" s="32">
        <v>0</v>
      </c>
      <c r="P8741" s="105">
        <v>10000</v>
      </c>
      <c r="Q8741" s="105">
        <v>0</v>
      </c>
      <c r="R8741" s="31">
        <v>5000</v>
      </c>
      <c r="S8741" s="32">
        <v>0</v>
      </c>
      <c r="T8741" s="113">
        <v>5000</v>
      </c>
      <c r="U8741" s="113">
        <v>0</v>
      </c>
      <c r="V8741" s="31">
        <v>5000</v>
      </c>
      <c r="W8741" s="32">
        <v>0</v>
      </c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1713</v>
      </c>
      <c r="B8742" s="111" t="s">
        <v>1155</v>
      </c>
      <c r="C8742" s="112" t="s">
        <v>1156</v>
      </c>
      <c r="D8742" s="21">
        <f t="shared" si="272"/>
        <v>400000</v>
      </c>
      <c r="E8742" s="24">
        <f t="shared" si="27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>
        <v>50000</v>
      </c>
      <c r="K8742" s="32">
        <v>0</v>
      </c>
      <c r="L8742" s="113">
        <v>50000</v>
      </c>
      <c r="M8742" s="113">
        <v>0</v>
      </c>
      <c r="N8742" s="31">
        <v>0</v>
      </c>
      <c r="O8742" s="32">
        <v>0</v>
      </c>
      <c r="P8742" s="113">
        <v>90000</v>
      </c>
      <c r="Q8742" s="113">
        <v>0</v>
      </c>
      <c r="R8742" s="31">
        <v>40000</v>
      </c>
      <c r="S8742" s="32">
        <v>0</v>
      </c>
      <c r="T8742" s="113">
        <v>50000</v>
      </c>
      <c r="U8742" s="113">
        <v>0</v>
      </c>
      <c r="V8742" s="31">
        <v>40000</v>
      </c>
      <c r="W8742" s="32">
        <v>0</v>
      </c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1713</v>
      </c>
      <c r="B8743" s="111" t="s">
        <v>1157</v>
      </c>
      <c r="C8743" s="112" t="s">
        <v>1158</v>
      </c>
      <c r="D8743" s="21">
        <f t="shared" si="272"/>
        <v>235000</v>
      </c>
      <c r="E8743" s="24">
        <f t="shared" si="27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31">
        <v>30000</v>
      </c>
      <c r="K8743" s="32">
        <v>0</v>
      </c>
      <c r="L8743" s="105">
        <v>30000</v>
      </c>
      <c r="M8743" s="105">
        <v>0</v>
      </c>
      <c r="N8743" s="106">
        <v>0</v>
      </c>
      <c r="O8743" s="107">
        <v>0</v>
      </c>
      <c r="P8743" s="113">
        <v>50000</v>
      </c>
      <c r="Q8743" s="113">
        <v>0</v>
      </c>
      <c r="R8743" s="106">
        <v>20000</v>
      </c>
      <c r="S8743" s="107">
        <v>0</v>
      </c>
      <c r="T8743" s="105">
        <v>30000</v>
      </c>
      <c r="U8743" s="105">
        <v>0</v>
      </c>
      <c r="V8743" s="106">
        <v>30000</v>
      </c>
      <c r="W8743" s="107">
        <v>0</v>
      </c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1713</v>
      </c>
      <c r="B8744" s="111" t="s">
        <v>1159</v>
      </c>
      <c r="C8744" s="112" t="s">
        <v>1160</v>
      </c>
      <c r="D8744" s="21">
        <f t="shared" si="272"/>
        <v>243320</v>
      </c>
      <c r="E8744" s="24">
        <f t="shared" si="27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15000</v>
      </c>
      <c r="M8744" s="105">
        <v>0</v>
      </c>
      <c r="N8744" s="106">
        <v>0</v>
      </c>
      <c r="O8744" s="107">
        <v>0</v>
      </c>
      <c r="P8744" s="105">
        <v>50000</v>
      </c>
      <c r="Q8744" s="105">
        <v>0</v>
      </c>
      <c r="R8744" s="106">
        <v>35000</v>
      </c>
      <c r="S8744" s="107">
        <v>0</v>
      </c>
      <c r="T8744" s="105">
        <v>15000</v>
      </c>
      <c r="U8744" s="105">
        <v>0</v>
      </c>
      <c r="V8744" s="106">
        <v>15000</v>
      </c>
      <c r="W8744" s="107">
        <v>0</v>
      </c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1713</v>
      </c>
      <c r="B8745" s="111" t="s">
        <v>1161</v>
      </c>
      <c r="C8745" s="112" t="s">
        <v>1637</v>
      </c>
      <c r="D8745" s="21">
        <f t="shared" si="272"/>
        <v>766570</v>
      </c>
      <c r="E8745" s="24">
        <f t="shared" si="27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>
        <v>83320</v>
      </c>
      <c r="K8745" s="107">
        <v>0</v>
      </c>
      <c r="L8745" s="105">
        <v>160750</v>
      </c>
      <c r="M8745" s="105">
        <v>0</v>
      </c>
      <c r="N8745" s="106">
        <v>131380</v>
      </c>
      <c r="O8745" s="107">
        <v>0</v>
      </c>
      <c r="P8745" s="105">
        <v>128000</v>
      </c>
      <c r="Q8745" s="105">
        <v>0</v>
      </c>
      <c r="R8745" s="106">
        <v>58180</v>
      </c>
      <c r="S8745" s="107">
        <v>0</v>
      </c>
      <c r="T8745" s="105">
        <v>56380</v>
      </c>
      <c r="U8745" s="105">
        <v>0</v>
      </c>
      <c r="V8745" s="106">
        <v>65240</v>
      </c>
      <c r="W8745" s="107">
        <v>0</v>
      </c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1713</v>
      </c>
      <c r="B8746" s="111" t="s">
        <v>1162</v>
      </c>
      <c r="C8746" s="112" t="s">
        <v>1163</v>
      </c>
      <c r="D8746" s="21">
        <f t="shared" si="272"/>
        <v>644000</v>
      </c>
      <c r="E8746" s="24">
        <f t="shared" si="273"/>
        <v>0</v>
      </c>
      <c r="F8746" s="104"/>
      <c r="G8746" s="104"/>
      <c r="H8746" s="113"/>
      <c r="I8746" s="113"/>
      <c r="J8746" s="106"/>
      <c r="K8746" s="107"/>
      <c r="L8746" s="113"/>
      <c r="M8746" s="113"/>
      <c r="N8746" s="31"/>
      <c r="O8746" s="32"/>
      <c r="P8746" s="105"/>
      <c r="Q8746" s="105"/>
      <c r="R8746" s="31"/>
      <c r="S8746" s="32"/>
      <c r="T8746" s="113">
        <v>44000</v>
      </c>
      <c r="U8746" s="113">
        <v>0</v>
      </c>
      <c r="V8746" s="31">
        <v>600000</v>
      </c>
      <c r="W8746" s="32">
        <v>0</v>
      </c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1713</v>
      </c>
      <c r="B8747" s="111" t="s">
        <v>1164</v>
      </c>
      <c r="C8747" s="112" t="s">
        <v>1638</v>
      </c>
      <c r="D8747" s="21">
        <f t="shared" si="272"/>
        <v>86676.73000000001</v>
      </c>
      <c r="E8747" s="24">
        <f t="shared" si="273"/>
        <v>0</v>
      </c>
      <c r="F8747" s="104"/>
      <c r="G8747" s="104"/>
      <c r="H8747" s="113">
        <v>3200</v>
      </c>
      <c r="I8747" s="113">
        <v>0</v>
      </c>
      <c r="J8747" s="31">
        <v>0</v>
      </c>
      <c r="K8747" s="32">
        <v>0</v>
      </c>
      <c r="L8747" s="113">
        <v>0</v>
      </c>
      <c r="M8747" s="113">
        <v>0</v>
      </c>
      <c r="N8747" s="31">
        <v>0</v>
      </c>
      <c r="O8747" s="32">
        <v>0</v>
      </c>
      <c r="P8747" s="113">
        <v>19800</v>
      </c>
      <c r="Q8747" s="113">
        <v>0</v>
      </c>
      <c r="R8747" s="31">
        <v>0</v>
      </c>
      <c r="S8747" s="32">
        <v>0</v>
      </c>
      <c r="T8747" s="113">
        <v>0</v>
      </c>
      <c r="U8747" s="113">
        <v>0</v>
      </c>
      <c r="V8747" s="31">
        <v>5850</v>
      </c>
      <c r="W8747" s="32">
        <v>0</v>
      </c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1713</v>
      </c>
      <c r="B8748" s="111" t="s">
        <v>1165</v>
      </c>
      <c r="C8748" s="112" t="s">
        <v>1166</v>
      </c>
      <c r="D8748" s="21">
        <f t="shared" si="272"/>
        <v>489499.19999999995</v>
      </c>
      <c r="E8748" s="24">
        <f t="shared" si="27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31">
        <v>57826.73</v>
      </c>
      <c r="K8748" s="32">
        <v>0</v>
      </c>
      <c r="L8748" s="105">
        <v>57826.73</v>
      </c>
      <c r="M8748" s="105">
        <v>0</v>
      </c>
      <c r="N8748" s="106">
        <v>57826.73</v>
      </c>
      <c r="O8748" s="107">
        <v>0</v>
      </c>
      <c r="P8748" s="113">
        <v>57826.73</v>
      </c>
      <c r="Q8748" s="113">
        <v>0</v>
      </c>
      <c r="R8748" s="106">
        <v>57826.73</v>
      </c>
      <c r="S8748" s="107">
        <v>0</v>
      </c>
      <c r="T8748" s="105">
        <v>57826.73</v>
      </c>
      <c r="U8748" s="105">
        <v>0</v>
      </c>
      <c r="V8748" s="106">
        <v>57826.73</v>
      </c>
      <c r="W8748" s="107">
        <v>0</v>
      </c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1713</v>
      </c>
      <c r="B8749" s="111" t="s">
        <v>1167</v>
      </c>
      <c r="C8749" s="112" t="s">
        <v>1639</v>
      </c>
      <c r="D8749" s="21">
        <f t="shared" si="272"/>
        <v>294765.89</v>
      </c>
      <c r="E8749" s="24">
        <f t="shared" si="27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>
        <v>26885.360000000001</v>
      </c>
      <c r="K8749" s="107">
        <v>0</v>
      </c>
      <c r="L8749" s="105">
        <v>26885.360000000001</v>
      </c>
      <c r="M8749" s="105">
        <v>0</v>
      </c>
      <c r="N8749" s="106">
        <v>26885.360000000001</v>
      </c>
      <c r="O8749" s="107">
        <v>0</v>
      </c>
      <c r="P8749" s="105">
        <v>26885.360000000001</v>
      </c>
      <c r="Q8749" s="105">
        <v>0</v>
      </c>
      <c r="R8749" s="106">
        <v>50878.69</v>
      </c>
      <c r="S8749" s="107">
        <v>0</v>
      </c>
      <c r="T8749" s="105">
        <v>50878.69</v>
      </c>
      <c r="U8749" s="105">
        <v>0</v>
      </c>
      <c r="V8749" s="106">
        <v>50878.69</v>
      </c>
      <c r="W8749" s="107">
        <v>0</v>
      </c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1713</v>
      </c>
      <c r="B8750" s="111" t="s">
        <v>1168</v>
      </c>
      <c r="C8750" s="112" t="s">
        <v>1640</v>
      </c>
      <c r="D8750" s="21">
        <f t="shared" si="272"/>
        <v>62190.830000000016</v>
      </c>
      <c r="E8750" s="24">
        <f t="shared" si="27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>
        <v>7703.02</v>
      </c>
      <c r="K8750" s="107">
        <v>0</v>
      </c>
      <c r="L8750" s="105">
        <v>7703.02</v>
      </c>
      <c r="M8750" s="105">
        <v>0</v>
      </c>
      <c r="N8750" s="106">
        <v>7703.02</v>
      </c>
      <c r="O8750" s="107">
        <v>0</v>
      </c>
      <c r="P8750" s="105">
        <v>7703.02</v>
      </c>
      <c r="Q8750" s="105">
        <v>0</v>
      </c>
      <c r="R8750" s="106">
        <v>7703.02</v>
      </c>
      <c r="S8750" s="107">
        <v>0</v>
      </c>
      <c r="T8750" s="105">
        <v>7703.02</v>
      </c>
      <c r="U8750" s="105">
        <v>0</v>
      </c>
      <c r="V8750" s="106">
        <v>7703.02</v>
      </c>
      <c r="W8750" s="107">
        <v>0</v>
      </c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1713</v>
      </c>
      <c r="B8751" s="111" t="s">
        <v>1169</v>
      </c>
      <c r="C8751" s="112" t="s">
        <v>1641</v>
      </c>
      <c r="D8751" s="21">
        <f t="shared" si="272"/>
        <v>4533.3599999999997</v>
      </c>
      <c r="E8751" s="24">
        <f t="shared" si="27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>
        <v>566.66999999999996</v>
      </c>
      <c r="K8751" s="107">
        <v>0</v>
      </c>
      <c r="L8751" s="105">
        <v>566.66999999999996</v>
      </c>
      <c r="M8751" s="105">
        <v>0</v>
      </c>
      <c r="N8751" s="106">
        <v>566.66999999999996</v>
      </c>
      <c r="O8751" s="107">
        <v>0</v>
      </c>
      <c r="P8751" s="105">
        <v>566.66999999999996</v>
      </c>
      <c r="Q8751" s="105">
        <v>0</v>
      </c>
      <c r="R8751" s="106">
        <v>566.66999999999996</v>
      </c>
      <c r="S8751" s="107">
        <v>0</v>
      </c>
      <c r="T8751" s="105">
        <v>566.66999999999996</v>
      </c>
      <c r="U8751" s="105">
        <v>0</v>
      </c>
      <c r="V8751" s="106">
        <v>566.66999999999996</v>
      </c>
      <c r="W8751" s="107">
        <v>0</v>
      </c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1713</v>
      </c>
      <c r="B8752" s="111" t="s">
        <v>1170</v>
      </c>
      <c r="C8752" s="112" t="s">
        <v>1171</v>
      </c>
      <c r="D8752" s="21">
        <f t="shared" si="272"/>
        <v>0</v>
      </c>
      <c r="E8752" s="24">
        <f t="shared" si="27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1713</v>
      </c>
      <c r="B8753" s="111" t="s">
        <v>1172</v>
      </c>
      <c r="C8753" s="112" t="s">
        <v>1642</v>
      </c>
      <c r="D8753" s="21">
        <f t="shared" si="272"/>
        <v>0</v>
      </c>
      <c r="E8753" s="24">
        <f t="shared" si="273"/>
        <v>0</v>
      </c>
      <c r="F8753" s="104"/>
      <c r="G8753" s="104"/>
      <c r="H8753" s="113"/>
      <c r="I8753" s="113"/>
      <c r="J8753" s="106"/>
      <c r="K8753" s="107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1713</v>
      </c>
      <c r="B8754" s="111" t="s">
        <v>1173</v>
      </c>
      <c r="C8754" s="112" t="s">
        <v>1643</v>
      </c>
      <c r="D8754" s="21">
        <f t="shared" si="272"/>
        <v>0</v>
      </c>
      <c r="E8754" s="24">
        <f t="shared" si="27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1713</v>
      </c>
      <c r="B8755" s="111" t="s">
        <v>1174</v>
      </c>
      <c r="C8755" s="112" t="s">
        <v>1175</v>
      </c>
      <c r="D8755" s="21">
        <f t="shared" si="272"/>
        <v>0</v>
      </c>
      <c r="E8755" s="24">
        <f t="shared" si="27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1713</v>
      </c>
      <c r="B8756" s="111" t="s">
        <v>1176</v>
      </c>
      <c r="C8756" s="112" t="s">
        <v>1177</v>
      </c>
      <c r="D8756" s="21">
        <f t="shared" si="272"/>
        <v>0</v>
      </c>
      <c r="E8756" s="24">
        <f t="shared" si="27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1713</v>
      </c>
      <c r="B8757" s="111" t="s">
        <v>1178</v>
      </c>
      <c r="C8757" s="112" t="s">
        <v>1179</v>
      </c>
      <c r="D8757" s="21">
        <f t="shared" si="272"/>
        <v>0</v>
      </c>
      <c r="E8757" s="24">
        <f t="shared" si="27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1713</v>
      </c>
      <c r="B8758" s="111" t="s">
        <v>1180</v>
      </c>
      <c r="C8758" s="112" t="s">
        <v>1181</v>
      </c>
      <c r="D8758" s="21">
        <f t="shared" si="272"/>
        <v>16854.169999999998</v>
      </c>
      <c r="E8758" s="24">
        <f t="shared" si="273"/>
        <v>0</v>
      </c>
      <c r="F8758" s="104"/>
      <c r="G8758" s="104"/>
      <c r="H8758" s="105"/>
      <c r="I8758" s="105"/>
      <c r="J8758" s="31"/>
      <c r="K8758" s="32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1713</v>
      </c>
      <c r="B8759" s="111" t="s">
        <v>1182</v>
      </c>
      <c r="C8759" s="112" t="s">
        <v>1183</v>
      </c>
      <c r="D8759" s="21">
        <f t="shared" si="272"/>
        <v>134833.35999999999</v>
      </c>
      <c r="E8759" s="24">
        <f t="shared" si="27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>
        <v>16854.169999999998</v>
      </c>
      <c r="K8759" s="107">
        <v>0</v>
      </c>
      <c r="L8759" s="105">
        <v>16854.169999999998</v>
      </c>
      <c r="M8759" s="105">
        <v>0</v>
      </c>
      <c r="N8759" s="106">
        <v>16854.169999999998</v>
      </c>
      <c r="O8759" s="107">
        <v>0</v>
      </c>
      <c r="P8759" s="105">
        <v>0</v>
      </c>
      <c r="Q8759" s="105">
        <v>0</v>
      </c>
      <c r="R8759" s="106">
        <v>33708.339999999997</v>
      </c>
      <c r="S8759" s="107">
        <v>0</v>
      </c>
      <c r="T8759" s="105">
        <v>16854.169999999998</v>
      </c>
      <c r="U8759" s="105">
        <v>0</v>
      </c>
      <c r="V8759" s="106">
        <v>16854.169999999998</v>
      </c>
      <c r="W8759" s="107">
        <v>0</v>
      </c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1713</v>
      </c>
      <c r="B8760" s="111" t="s">
        <v>1184</v>
      </c>
      <c r="C8760" s="112" t="s">
        <v>1185</v>
      </c>
      <c r="D8760" s="21">
        <f t="shared" si="272"/>
        <v>0</v>
      </c>
      <c r="E8760" s="24">
        <f t="shared" si="27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1713</v>
      </c>
      <c r="B8761" s="111" t="s">
        <v>1186</v>
      </c>
      <c r="C8761" s="112" t="s">
        <v>1187</v>
      </c>
      <c r="D8761" s="21">
        <f t="shared" si="272"/>
        <v>0</v>
      </c>
      <c r="E8761" s="24">
        <f t="shared" si="27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1713</v>
      </c>
      <c r="B8762" s="111" t="s">
        <v>1188</v>
      </c>
      <c r="C8762" s="112" t="s">
        <v>1189</v>
      </c>
      <c r="D8762" s="21">
        <f t="shared" si="272"/>
        <v>193505.58</v>
      </c>
      <c r="E8762" s="24">
        <f t="shared" si="273"/>
        <v>0</v>
      </c>
      <c r="F8762" s="104"/>
      <c r="G8762" s="104"/>
      <c r="H8762" s="113"/>
      <c r="I8762" s="113"/>
      <c r="J8762" s="106"/>
      <c r="K8762" s="107"/>
      <c r="L8762" s="113">
        <v>4631.25</v>
      </c>
      <c r="M8762" s="113">
        <v>0</v>
      </c>
      <c r="N8762" s="31">
        <v>0</v>
      </c>
      <c r="O8762" s="32">
        <v>0</v>
      </c>
      <c r="P8762" s="105">
        <v>0</v>
      </c>
      <c r="Q8762" s="105">
        <v>0</v>
      </c>
      <c r="R8762" s="31">
        <v>0</v>
      </c>
      <c r="S8762" s="32">
        <v>0</v>
      </c>
      <c r="T8762" s="113">
        <v>0</v>
      </c>
      <c r="U8762" s="113">
        <v>0</v>
      </c>
      <c r="V8762" s="31">
        <v>0</v>
      </c>
      <c r="W8762" s="32">
        <v>0</v>
      </c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1713</v>
      </c>
      <c r="B8763" s="111" t="s">
        <v>1190</v>
      </c>
      <c r="C8763" s="112" t="s">
        <v>1191</v>
      </c>
      <c r="D8763" s="21">
        <f t="shared" si="272"/>
        <v>12740.01</v>
      </c>
      <c r="E8763" s="24">
        <f t="shared" si="273"/>
        <v>188874.33</v>
      </c>
      <c r="F8763" s="104"/>
      <c r="G8763" s="104"/>
      <c r="H8763" s="105"/>
      <c r="I8763" s="105"/>
      <c r="J8763" s="31">
        <v>188874.33</v>
      </c>
      <c r="K8763" s="32">
        <v>0</v>
      </c>
      <c r="L8763" s="105">
        <v>0</v>
      </c>
      <c r="M8763" s="105">
        <v>188874.33</v>
      </c>
      <c r="N8763" s="106"/>
      <c r="O8763" s="107"/>
      <c r="P8763" s="113"/>
      <c r="Q8763" s="113"/>
      <c r="R8763" s="106">
        <v>4246.67</v>
      </c>
      <c r="S8763" s="107">
        <v>0</v>
      </c>
      <c r="T8763" s="105">
        <v>4246.67</v>
      </c>
      <c r="U8763" s="105">
        <v>0</v>
      </c>
      <c r="V8763" s="106">
        <v>4246.67</v>
      </c>
      <c r="W8763" s="107">
        <v>0</v>
      </c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1713</v>
      </c>
      <c r="B8764" s="111" t="s">
        <v>1192</v>
      </c>
      <c r="C8764" s="112" t="s">
        <v>1193</v>
      </c>
      <c r="D8764" s="21">
        <f t="shared" si="272"/>
        <v>0</v>
      </c>
      <c r="E8764" s="24">
        <f t="shared" si="27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1713</v>
      </c>
      <c r="B8765" s="111" t="s">
        <v>1194</v>
      </c>
      <c r="C8765" s="112" t="s">
        <v>1195</v>
      </c>
      <c r="D8765" s="21">
        <f t="shared" si="272"/>
        <v>0</v>
      </c>
      <c r="E8765" s="24">
        <f t="shared" si="273"/>
        <v>0</v>
      </c>
      <c r="F8765" s="104"/>
      <c r="G8765" s="104"/>
      <c r="H8765" s="113"/>
      <c r="I8765" s="113"/>
      <c r="J8765" s="106"/>
      <c r="K8765" s="107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1713</v>
      </c>
      <c r="B8766" s="111" t="s">
        <v>1196</v>
      </c>
      <c r="C8766" s="112" t="s">
        <v>1197</v>
      </c>
      <c r="D8766" s="21">
        <f t="shared" si="272"/>
        <v>0</v>
      </c>
      <c r="E8766" s="24">
        <f t="shared" si="273"/>
        <v>0</v>
      </c>
      <c r="F8766" s="104"/>
      <c r="G8766" s="104"/>
      <c r="H8766" s="105"/>
      <c r="I8766" s="105"/>
      <c r="J8766" s="31"/>
      <c r="K8766" s="32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1713</v>
      </c>
      <c r="B8767" s="111" t="s">
        <v>1198</v>
      </c>
      <c r="C8767" s="112" t="s">
        <v>1199</v>
      </c>
      <c r="D8767" s="21">
        <f t="shared" si="272"/>
        <v>0</v>
      </c>
      <c r="E8767" s="24">
        <f t="shared" si="273"/>
        <v>0</v>
      </c>
      <c r="F8767" s="104"/>
      <c r="G8767" s="104"/>
      <c r="H8767" s="113"/>
      <c r="I8767" s="113"/>
      <c r="J8767" s="106"/>
      <c r="K8767" s="107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1713</v>
      </c>
      <c r="B8768" s="111" t="s">
        <v>1200</v>
      </c>
      <c r="C8768" s="112" t="s">
        <v>1201</v>
      </c>
      <c r="D8768" s="21">
        <f t="shared" si="272"/>
        <v>0</v>
      </c>
      <c r="E8768" s="24">
        <f t="shared" si="273"/>
        <v>0</v>
      </c>
      <c r="F8768" s="104"/>
      <c r="G8768" s="104"/>
      <c r="H8768" s="105"/>
      <c r="I8768" s="105"/>
      <c r="J8768" s="31"/>
      <c r="K8768" s="32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1713</v>
      </c>
      <c r="B8769" s="111" t="s">
        <v>1202</v>
      </c>
      <c r="C8769" s="112" t="s">
        <v>1203</v>
      </c>
      <c r="D8769" s="21">
        <f t="shared" si="272"/>
        <v>0</v>
      </c>
      <c r="E8769" s="24">
        <f t="shared" si="27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1713</v>
      </c>
      <c r="B8770" s="111" t="s">
        <v>1204</v>
      </c>
      <c r="C8770" s="112" t="s">
        <v>1205</v>
      </c>
      <c r="D8770" s="21">
        <f t="shared" si="272"/>
        <v>0</v>
      </c>
      <c r="E8770" s="24">
        <f t="shared" si="273"/>
        <v>0</v>
      </c>
      <c r="F8770" s="104"/>
      <c r="G8770" s="104"/>
      <c r="H8770" s="113"/>
      <c r="I8770" s="113"/>
      <c r="J8770" s="106"/>
      <c r="K8770" s="107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1713</v>
      </c>
      <c r="B8771" s="111" t="s">
        <v>1206</v>
      </c>
      <c r="C8771" s="112" t="s">
        <v>1207</v>
      </c>
      <c r="D8771" s="21">
        <f t="shared" ref="D8771:D8834" si="274">F8771+H8771+J8772+L8771+N8771+P8771+R8771+T8771+V8771+X8771+Z8771+AB8771</f>
        <v>0</v>
      </c>
      <c r="E8771" s="24">
        <f t="shared" ref="E8771:E8834" si="275">G8771+I8771+K8772+M8771+O8771+Q8771+S8771+U8771+W8771+Y8771+AA8771+AC8771</f>
        <v>0</v>
      </c>
      <c r="F8771" s="104"/>
      <c r="G8771" s="104"/>
      <c r="H8771" s="105"/>
      <c r="I8771" s="105"/>
      <c r="J8771" s="31"/>
      <c r="K8771" s="32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1713</v>
      </c>
      <c r="B8772" s="111" t="s">
        <v>1208</v>
      </c>
      <c r="C8772" s="112" t="s">
        <v>1209</v>
      </c>
      <c r="D8772" s="21">
        <f t="shared" si="274"/>
        <v>0</v>
      </c>
      <c r="E8772" s="24">
        <f t="shared" si="275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1713</v>
      </c>
      <c r="B8773" s="111" t="s">
        <v>1210</v>
      </c>
      <c r="C8773" s="112" t="s">
        <v>1644</v>
      </c>
      <c r="D8773" s="21">
        <f t="shared" si="274"/>
        <v>183.33</v>
      </c>
      <c r="E8773" s="24">
        <f t="shared" si="275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1713</v>
      </c>
      <c r="B8774" s="111" t="s">
        <v>1211</v>
      </c>
      <c r="C8774" s="112" t="s">
        <v>1212</v>
      </c>
      <c r="D8774" s="21">
        <f t="shared" si="274"/>
        <v>18578.580000000009</v>
      </c>
      <c r="E8774" s="24">
        <f t="shared" si="275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106">
        <v>183.33</v>
      </c>
      <c r="K8774" s="107">
        <v>0</v>
      </c>
      <c r="L8774" s="113">
        <v>183.33</v>
      </c>
      <c r="M8774" s="113">
        <v>0</v>
      </c>
      <c r="N8774" s="31">
        <v>183.33</v>
      </c>
      <c r="O8774" s="32">
        <v>0</v>
      </c>
      <c r="P8774" s="105">
        <v>183.33</v>
      </c>
      <c r="Q8774" s="105">
        <v>0</v>
      </c>
      <c r="R8774" s="31">
        <v>183.33</v>
      </c>
      <c r="S8774" s="32">
        <v>0</v>
      </c>
      <c r="T8774" s="113">
        <v>183</v>
      </c>
      <c r="U8774" s="113">
        <v>0</v>
      </c>
      <c r="V8774" s="31">
        <v>183.33</v>
      </c>
      <c r="W8774" s="32">
        <v>0</v>
      </c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1713</v>
      </c>
      <c r="B8775" s="111" t="s">
        <v>1213</v>
      </c>
      <c r="C8775" s="112" t="s">
        <v>1214</v>
      </c>
      <c r="D8775" s="21">
        <f t="shared" si="274"/>
        <v>145726.16</v>
      </c>
      <c r="E8775" s="24">
        <f t="shared" si="275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31">
        <v>17112.27</v>
      </c>
      <c r="K8775" s="32">
        <v>0</v>
      </c>
      <c r="L8775" s="105">
        <v>17112.27</v>
      </c>
      <c r="M8775" s="105">
        <v>0</v>
      </c>
      <c r="N8775" s="106">
        <v>17112.27</v>
      </c>
      <c r="O8775" s="107">
        <v>0</v>
      </c>
      <c r="P8775" s="113">
        <v>17112.27</v>
      </c>
      <c r="Q8775" s="113">
        <v>0</v>
      </c>
      <c r="R8775" s="106">
        <v>17112.27</v>
      </c>
      <c r="S8775" s="107">
        <v>0</v>
      </c>
      <c r="T8775" s="105">
        <v>17112.27</v>
      </c>
      <c r="U8775" s="105">
        <v>0</v>
      </c>
      <c r="V8775" s="106">
        <v>17112.27</v>
      </c>
      <c r="W8775" s="107">
        <v>0</v>
      </c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1713</v>
      </c>
      <c r="B8776" s="111" t="s">
        <v>1215</v>
      </c>
      <c r="C8776" s="112" t="s">
        <v>1216</v>
      </c>
      <c r="D8776" s="21">
        <f t="shared" si="274"/>
        <v>72728.33</v>
      </c>
      <c r="E8776" s="24">
        <f t="shared" si="275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106">
        <v>8828</v>
      </c>
      <c r="K8776" s="107">
        <v>0</v>
      </c>
      <c r="L8776" s="113">
        <v>8828</v>
      </c>
      <c r="M8776" s="113">
        <v>0</v>
      </c>
      <c r="N8776" s="31">
        <v>8828</v>
      </c>
      <c r="O8776" s="32">
        <v>0</v>
      </c>
      <c r="P8776" s="105">
        <v>8828</v>
      </c>
      <c r="Q8776" s="105">
        <v>0</v>
      </c>
      <c r="R8776" s="31">
        <v>8828</v>
      </c>
      <c r="S8776" s="32">
        <v>0</v>
      </c>
      <c r="T8776" s="113">
        <v>8828</v>
      </c>
      <c r="U8776" s="113">
        <v>0</v>
      </c>
      <c r="V8776" s="31">
        <v>8828</v>
      </c>
      <c r="W8776" s="32">
        <v>0</v>
      </c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1713</v>
      </c>
      <c r="B8777" s="111" t="s">
        <v>1217</v>
      </c>
      <c r="C8777" s="112" t="s">
        <v>1218</v>
      </c>
      <c r="D8777" s="21">
        <f t="shared" si="274"/>
        <v>16834.64</v>
      </c>
      <c r="E8777" s="24">
        <f t="shared" si="275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>
        <v>2104.33</v>
      </c>
      <c r="K8777" s="32">
        <v>0</v>
      </c>
      <c r="L8777" s="113">
        <v>2104.33</v>
      </c>
      <c r="M8777" s="113">
        <v>0</v>
      </c>
      <c r="N8777" s="31">
        <v>2104.33</v>
      </c>
      <c r="O8777" s="32">
        <v>0</v>
      </c>
      <c r="P8777" s="113">
        <v>2104.33</v>
      </c>
      <c r="Q8777" s="113">
        <v>0</v>
      </c>
      <c r="R8777" s="31">
        <v>2104.33</v>
      </c>
      <c r="S8777" s="32">
        <v>0</v>
      </c>
      <c r="T8777" s="113">
        <v>2104.33</v>
      </c>
      <c r="U8777" s="113">
        <v>0</v>
      </c>
      <c r="V8777" s="31">
        <v>2104.33</v>
      </c>
      <c r="W8777" s="32">
        <v>0</v>
      </c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1713</v>
      </c>
      <c r="B8778" s="111" t="s">
        <v>1219</v>
      </c>
      <c r="C8778" s="112" t="s">
        <v>1220</v>
      </c>
      <c r="D8778" s="21">
        <f t="shared" si="274"/>
        <v>0</v>
      </c>
      <c r="E8778" s="24">
        <f t="shared" si="275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1713</v>
      </c>
      <c r="B8779" s="111" t="s">
        <v>1221</v>
      </c>
      <c r="C8779" s="112" t="s">
        <v>1222</v>
      </c>
      <c r="D8779" s="21">
        <f t="shared" si="274"/>
        <v>0</v>
      </c>
      <c r="E8779" s="24">
        <f t="shared" si="275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1713</v>
      </c>
      <c r="B8780" s="111" t="s">
        <v>1223</v>
      </c>
      <c r="C8780" s="112" t="s">
        <v>1224</v>
      </c>
      <c r="D8780" s="21">
        <f t="shared" si="274"/>
        <v>0</v>
      </c>
      <c r="E8780" s="24">
        <f t="shared" si="275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1713</v>
      </c>
      <c r="B8781" s="111" t="s">
        <v>1225</v>
      </c>
      <c r="C8781" s="112" t="s">
        <v>1226</v>
      </c>
      <c r="D8781" s="21">
        <f t="shared" si="274"/>
        <v>2412.25</v>
      </c>
      <c r="E8781" s="24">
        <f t="shared" si="275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1713</v>
      </c>
      <c r="B8782" s="111" t="s">
        <v>1227</v>
      </c>
      <c r="C8782" s="112" t="s">
        <v>1228</v>
      </c>
      <c r="D8782" s="21">
        <f t="shared" si="274"/>
        <v>46567.44</v>
      </c>
      <c r="E8782" s="24">
        <f t="shared" si="275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31">
        <v>2412.25</v>
      </c>
      <c r="K8782" s="32">
        <v>0</v>
      </c>
      <c r="L8782" s="105">
        <v>2412.25</v>
      </c>
      <c r="M8782" s="105">
        <v>0</v>
      </c>
      <c r="N8782" s="106">
        <v>2412.25</v>
      </c>
      <c r="O8782" s="107">
        <v>0</v>
      </c>
      <c r="P8782" s="113">
        <v>2412.25</v>
      </c>
      <c r="Q8782" s="113">
        <v>0</v>
      </c>
      <c r="R8782" s="106">
        <v>2412.25</v>
      </c>
      <c r="S8782" s="107">
        <v>0</v>
      </c>
      <c r="T8782" s="105">
        <v>2412.25</v>
      </c>
      <c r="U8782" s="105">
        <v>0</v>
      </c>
      <c r="V8782" s="106">
        <v>2412.25</v>
      </c>
      <c r="W8782" s="107">
        <v>0</v>
      </c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1713</v>
      </c>
      <c r="B8783" s="111" t="s">
        <v>1229</v>
      </c>
      <c r="C8783" s="112" t="s">
        <v>1230</v>
      </c>
      <c r="D8783" s="21">
        <f t="shared" si="274"/>
        <v>364377.77</v>
      </c>
      <c r="E8783" s="24">
        <f t="shared" si="275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106">
        <v>27269.439999999999</v>
      </c>
      <c r="K8783" s="107">
        <v>0</v>
      </c>
      <c r="L8783" s="113">
        <v>29255.56</v>
      </c>
      <c r="M8783" s="113">
        <v>0</v>
      </c>
      <c r="N8783" s="31">
        <v>44422.22</v>
      </c>
      <c r="O8783" s="32">
        <v>0</v>
      </c>
      <c r="P8783" s="105">
        <v>44422.22</v>
      </c>
      <c r="Q8783" s="105">
        <v>0</v>
      </c>
      <c r="R8783" s="31">
        <v>44422.22</v>
      </c>
      <c r="S8783" s="32">
        <v>0</v>
      </c>
      <c r="T8783" s="113">
        <v>44422.22</v>
      </c>
      <c r="U8783" s="113">
        <v>0</v>
      </c>
      <c r="V8783" s="31">
        <v>44422.22</v>
      </c>
      <c r="W8783" s="32">
        <v>0</v>
      </c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1713</v>
      </c>
      <c r="B8784" s="111" t="s">
        <v>1231</v>
      </c>
      <c r="C8784" s="112" t="s">
        <v>1232</v>
      </c>
      <c r="D8784" s="21">
        <f t="shared" si="274"/>
        <v>451142.32999999996</v>
      </c>
      <c r="E8784" s="24">
        <f t="shared" si="275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31">
        <v>68250</v>
      </c>
      <c r="K8784" s="32">
        <v>0</v>
      </c>
      <c r="L8784" s="105">
        <v>68250</v>
      </c>
      <c r="M8784" s="105">
        <v>0</v>
      </c>
      <c r="N8784" s="106">
        <v>68250</v>
      </c>
      <c r="O8784" s="107">
        <v>0</v>
      </c>
      <c r="P8784" s="113">
        <v>68249</v>
      </c>
      <c r="Q8784" s="113">
        <v>0</v>
      </c>
      <c r="R8784" s="106">
        <v>35000</v>
      </c>
      <c r="S8784" s="107">
        <v>0</v>
      </c>
      <c r="T8784" s="105">
        <v>35000</v>
      </c>
      <c r="U8784" s="105">
        <v>0</v>
      </c>
      <c r="V8784" s="106">
        <v>35000</v>
      </c>
      <c r="W8784" s="107">
        <v>0</v>
      </c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1713</v>
      </c>
      <c r="B8785" s="111" t="s">
        <v>1233</v>
      </c>
      <c r="C8785" s="112" t="s">
        <v>1234</v>
      </c>
      <c r="D8785" s="21">
        <f t="shared" si="274"/>
        <v>63560.17</v>
      </c>
      <c r="E8785" s="24">
        <f t="shared" si="275"/>
        <v>16854.169999999998</v>
      </c>
      <c r="F8785" s="104">
        <v>3955.67</v>
      </c>
      <c r="G8785" s="104">
        <v>0</v>
      </c>
      <c r="H8785" s="113">
        <v>3955.67</v>
      </c>
      <c r="I8785" s="113">
        <v>0</v>
      </c>
      <c r="J8785" s="106">
        <v>4893.33</v>
      </c>
      <c r="K8785" s="107">
        <v>0</v>
      </c>
      <c r="L8785" s="113">
        <v>4565</v>
      </c>
      <c r="M8785" s="113">
        <v>0</v>
      </c>
      <c r="N8785" s="31">
        <v>4564</v>
      </c>
      <c r="O8785" s="32">
        <v>0</v>
      </c>
      <c r="P8785" s="105">
        <v>21732.5</v>
      </c>
      <c r="Q8785" s="105">
        <v>0</v>
      </c>
      <c r="R8785" s="31">
        <v>4878.33</v>
      </c>
      <c r="S8785" s="32">
        <v>16854.169999999998</v>
      </c>
      <c r="T8785" s="113">
        <v>5361.67</v>
      </c>
      <c r="U8785" s="113">
        <v>0</v>
      </c>
      <c r="V8785" s="31">
        <v>7694</v>
      </c>
      <c r="W8785" s="32">
        <v>0</v>
      </c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1713</v>
      </c>
      <c r="B8786" s="111" t="s">
        <v>1235</v>
      </c>
      <c r="C8786" s="112" t="s">
        <v>1236</v>
      </c>
      <c r="D8786" s="21">
        <f t="shared" si="274"/>
        <v>41878.730000000003</v>
      </c>
      <c r="E8786" s="24">
        <f t="shared" si="275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>
        <v>6853.33</v>
      </c>
      <c r="K8786" s="32">
        <v>0</v>
      </c>
      <c r="L8786" s="113">
        <v>3178.33</v>
      </c>
      <c r="M8786" s="113">
        <v>0</v>
      </c>
      <c r="N8786" s="31">
        <v>3178.33</v>
      </c>
      <c r="O8786" s="32">
        <v>0</v>
      </c>
      <c r="P8786" s="113">
        <v>3178.33</v>
      </c>
      <c r="Q8786" s="113">
        <v>0</v>
      </c>
      <c r="R8786" s="31">
        <v>3178.33</v>
      </c>
      <c r="S8786" s="32">
        <v>0</v>
      </c>
      <c r="T8786" s="113">
        <v>4420</v>
      </c>
      <c r="U8786" s="113">
        <v>0</v>
      </c>
      <c r="V8786" s="31">
        <v>4420</v>
      </c>
      <c r="W8786" s="32">
        <v>0</v>
      </c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1713</v>
      </c>
      <c r="B8787" s="111" t="s">
        <v>1237</v>
      </c>
      <c r="C8787" s="112" t="s">
        <v>1238</v>
      </c>
      <c r="D8787" s="21">
        <f t="shared" si="274"/>
        <v>56402.080000000002</v>
      </c>
      <c r="E8787" s="24">
        <f t="shared" si="275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>
        <v>6618.75</v>
      </c>
      <c r="K8787" s="32">
        <v>0</v>
      </c>
      <c r="L8787" s="113">
        <v>6618.75</v>
      </c>
      <c r="M8787" s="113">
        <v>0</v>
      </c>
      <c r="N8787" s="31">
        <v>6618.75</v>
      </c>
      <c r="O8787" s="32">
        <v>0</v>
      </c>
      <c r="P8787" s="113">
        <v>6618.75</v>
      </c>
      <c r="Q8787" s="113">
        <v>0</v>
      </c>
      <c r="R8787" s="31">
        <v>6618.75</v>
      </c>
      <c r="S8787" s="32">
        <v>0</v>
      </c>
      <c r="T8787" s="113">
        <v>6618.75</v>
      </c>
      <c r="U8787" s="113">
        <v>0</v>
      </c>
      <c r="V8787" s="31">
        <v>6618.75</v>
      </c>
      <c r="W8787" s="32">
        <v>0</v>
      </c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1713</v>
      </c>
      <c r="B8788" s="111" t="s">
        <v>1239</v>
      </c>
      <c r="C8788" s="112" t="s">
        <v>1240</v>
      </c>
      <c r="D8788" s="21">
        <f t="shared" si="274"/>
        <v>245920.27999999991</v>
      </c>
      <c r="E8788" s="24">
        <f t="shared" si="275"/>
        <v>0</v>
      </c>
      <c r="F8788" s="104"/>
      <c r="G8788" s="104"/>
      <c r="H8788" s="105"/>
      <c r="I8788" s="105"/>
      <c r="J8788" s="31">
        <v>3452.08</v>
      </c>
      <c r="K8788" s="32">
        <v>0</v>
      </c>
      <c r="L8788" s="105">
        <v>8083.33</v>
      </c>
      <c r="M8788" s="105">
        <v>0</v>
      </c>
      <c r="N8788" s="106">
        <v>8083.33</v>
      </c>
      <c r="O8788" s="107">
        <v>0</v>
      </c>
      <c r="P8788" s="113">
        <v>8083.33</v>
      </c>
      <c r="Q8788" s="113">
        <v>0</v>
      </c>
      <c r="R8788" s="106">
        <v>8083.33</v>
      </c>
      <c r="S8788" s="107">
        <v>0</v>
      </c>
      <c r="T8788" s="105">
        <v>8083.33</v>
      </c>
      <c r="U8788" s="105">
        <v>0</v>
      </c>
      <c r="V8788" s="106">
        <v>8083.33</v>
      </c>
      <c r="W8788" s="107">
        <v>0</v>
      </c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1713</v>
      </c>
      <c r="B8789" s="111" t="s">
        <v>1241</v>
      </c>
      <c r="C8789" s="112" t="s">
        <v>1242</v>
      </c>
      <c r="D8789" s="21">
        <f t="shared" si="274"/>
        <v>1607061.9000000004</v>
      </c>
      <c r="E8789" s="24">
        <f t="shared" si="275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106">
        <v>197420.3</v>
      </c>
      <c r="K8789" s="107">
        <v>0</v>
      </c>
      <c r="L8789" s="113">
        <v>193203.63</v>
      </c>
      <c r="M8789" s="113">
        <v>0</v>
      </c>
      <c r="N8789" s="31">
        <v>192570.3</v>
      </c>
      <c r="O8789" s="32">
        <v>0</v>
      </c>
      <c r="P8789" s="105">
        <v>201757.3</v>
      </c>
      <c r="Q8789" s="105">
        <v>0</v>
      </c>
      <c r="R8789" s="31">
        <v>203742.63</v>
      </c>
      <c r="S8789" s="32">
        <v>0</v>
      </c>
      <c r="T8789" s="113">
        <v>208681.3</v>
      </c>
      <c r="U8789" s="113">
        <v>0</v>
      </c>
      <c r="V8789" s="31">
        <v>205858.63</v>
      </c>
      <c r="W8789" s="32">
        <v>0</v>
      </c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1713</v>
      </c>
      <c r="B8790" s="111" t="s">
        <v>1243</v>
      </c>
      <c r="C8790" s="112" t="s">
        <v>1244</v>
      </c>
      <c r="D8790" s="21">
        <f t="shared" si="274"/>
        <v>225275.38</v>
      </c>
      <c r="E8790" s="24">
        <f t="shared" si="275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31">
        <v>23499.45</v>
      </c>
      <c r="K8790" s="32">
        <v>0</v>
      </c>
      <c r="L8790" s="105">
        <v>27557.79</v>
      </c>
      <c r="M8790" s="105">
        <v>0</v>
      </c>
      <c r="N8790" s="106">
        <v>26681.79</v>
      </c>
      <c r="O8790" s="107">
        <v>0</v>
      </c>
      <c r="P8790" s="113">
        <v>26431.78</v>
      </c>
      <c r="Q8790" s="113">
        <v>0</v>
      </c>
      <c r="R8790" s="106">
        <v>25946.67</v>
      </c>
      <c r="S8790" s="107">
        <v>0</v>
      </c>
      <c r="T8790" s="105">
        <v>25946.67</v>
      </c>
      <c r="U8790" s="105">
        <v>0</v>
      </c>
      <c r="V8790" s="106">
        <v>25945.67</v>
      </c>
      <c r="W8790" s="107">
        <v>0</v>
      </c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1713</v>
      </c>
      <c r="B8791" s="111" t="s">
        <v>1245</v>
      </c>
      <c r="C8791" s="112" t="s">
        <v>1246</v>
      </c>
      <c r="D8791" s="21">
        <f t="shared" si="274"/>
        <v>264004.99</v>
      </c>
      <c r="E8791" s="24">
        <f t="shared" si="275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106">
        <v>26463.33</v>
      </c>
      <c r="K8791" s="107">
        <v>0</v>
      </c>
      <c r="L8791" s="113">
        <v>27124.17</v>
      </c>
      <c r="M8791" s="113">
        <v>0</v>
      </c>
      <c r="N8791" s="31">
        <v>27124.17</v>
      </c>
      <c r="O8791" s="32">
        <v>0</v>
      </c>
      <c r="P8791" s="105">
        <v>42013.05</v>
      </c>
      <c r="Q8791" s="105">
        <v>0</v>
      </c>
      <c r="R8791" s="31">
        <v>34568.61</v>
      </c>
      <c r="S8791" s="32">
        <v>0</v>
      </c>
      <c r="T8791" s="113">
        <v>34568.61</v>
      </c>
      <c r="U8791" s="113">
        <v>0</v>
      </c>
      <c r="V8791" s="31">
        <v>42804.72</v>
      </c>
      <c r="W8791" s="32">
        <v>0</v>
      </c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1713</v>
      </c>
      <c r="B8792" s="111" t="s">
        <v>1247</v>
      </c>
      <c r="C8792" s="112" t="s">
        <v>1248</v>
      </c>
      <c r="D8792" s="21">
        <f t="shared" si="274"/>
        <v>23000</v>
      </c>
      <c r="E8792" s="24">
        <f t="shared" si="275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>
        <v>2875</v>
      </c>
      <c r="K8792" s="32">
        <v>0</v>
      </c>
      <c r="L8792" s="113">
        <v>2875</v>
      </c>
      <c r="M8792" s="113">
        <v>0</v>
      </c>
      <c r="N8792" s="31">
        <v>2875</v>
      </c>
      <c r="O8792" s="32">
        <v>0</v>
      </c>
      <c r="P8792" s="113">
        <v>2875</v>
      </c>
      <c r="Q8792" s="113">
        <v>0</v>
      </c>
      <c r="R8792" s="31">
        <v>2875</v>
      </c>
      <c r="S8792" s="32">
        <v>0</v>
      </c>
      <c r="T8792" s="113">
        <v>2875</v>
      </c>
      <c r="U8792" s="113">
        <v>0</v>
      </c>
      <c r="V8792" s="31">
        <v>2875</v>
      </c>
      <c r="W8792" s="32">
        <v>0</v>
      </c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1713</v>
      </c>
      <c r="B8793" s="111" t="s">
        <v>1249</v>
      </c>
      <c r="C8793" s="112" t="s">
        <v>1250</v>
      </c>
      <c r="D8793" s="21">
        <f t="shared" si="274"/>
        <v>0</v>
      </c>
      <c r="E8793" s="24">
        <f t="shared" si="275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1713</v>
      </c>
      <c r="B8794" s="111" t="s">
        <v>1251</v>
      </c>
      <c r="C8794" s="112" t="s">
        <v>1252</v>
      </c>
      <c r="D8794" s="21">
        <f t="shared" si="274"/>
        <v>0</v>
      </c>
      <c r="E8794" s="24">
        <f t="shared" si="275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1713</v>
      </c>
      <c r="B8795" s="111" t="s">
        <v>1253</v>
      </c>
      <c r="C8795" s="112" t="s">
        <v>1254</v>
      </c>
      <c r="D8795" s="21">
        <f t="shared" si="274"/>
        <v>0</v>
      </c>
      <c r="E8795" s="24">
        <f t="shared" si="275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1713</v>
      </c>
      <c r="B8796" s="111" t="s">
        <v>1255</v>
      </c>
      <c r="C8796" s="112" t="s">
        <v>1256</v>
      </c>
      <c r="D8796" s="21">
        <f t="shared" si="274"/>
        <v>0</v>
      </c>
      <c r="E8796" s="24">
        <f t="shared" si="275"/>
        <v>0</v>
      </c>
      <c r="F8796" s="104"/>
      <c r="G8796" s="104"/>
      <c r="H8796" s="105"/>
      <c r="I8796" s="105"/>
      <c r="J8796" s="31"/>
      <c r="K8796" s="32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1713</v>
      </c>
      <c r="B8797" s="111" t="s">
        <v>1645</v>
      </c>
      <c r="C8797" s="112" t="s">
        <v>1646</v>
      </c>
      <c r="D8797" s="21">
        <f t="shared" si="274"/>
        <v>0</v>
      </c>
      <c r="E8797" s="24">
        <f t="shared" si="275"/>
        <v>0</v>
      </c>
      <c r="F8797" s="104"/>
      <c r="G8797" s="104"/>
      <c r="H8797" s="113"/>
      <c r="I8797" s="113"/>
      <c r="J8797" s="106"/>
      <c r="K8797" s="107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1713</v>
      </c>
      <c r="B8798" s="111" t="s">
        <v>1257</v>
      </c>
      <c r="C8798" s="112" t="s">
        <v>1258</v>
      </c>
      <c r="D8798" s="21">
        <f t="shared" si="274"/>
        <v>0</v>
      </c>
      <c r="E8798" s="24">
        <f t="shared" si="275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1713</v>
      </c>
      <c r="B8799" s="111" t="s">
        <v>1259</v>
      </c>
      <c r="C8799" s="112" t="s">
        <v>1260</v>
      </c>
      <c r="D8799" s="21">
        <f t="shared" si="274"/>
        <v>0</v>
      </c>
      <c r="E8799" s="24">
        <f t="shared" si="275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1713</v>
      </c>
      <c r="B8800" s="111" t="s">
        <v>1261</v>
      </c>
      <c r="C8800" s="112" t="s">
        <v>1262</v>
      </c>
      <c r="D8800" s="21">
        <f t="shared" si="274"/>
        <v>0</v>
      </c>
      <c r="E8800" s="24">
        <f t="shared" si="275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1713</v>
      </c>
      <c r="B8801" s="111" t="s">
        <v>1263</v>
      </c>
      <c r="C8801" s="112" t="s">
        <v>1264</v>
      </c>
      <c r="D8801" s="21">
        <f t="shared" si="274"/>
        <v>0</v>
      </c>
      <c r="E8801" s="24">
        <f t="shared" si="275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1713</v>
      </c>
      <c r="B8802" s="111" t="s">
        <v>1265</v>
      </c>
      <c r="C8802" s="112" t="s">
        <v>1266</v>
      </c>
      <c r="D8802" s="21">
        <f t="shared" si="274"/>
        <v>0</v>
      </c>
      <c r="E8802" s="24">
        <f t="shared" si="275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1713</v>
      </c>
      <c r="B8803" s="111" t="s">
        <v>1267</v>
      </c>
      <c r="C8803" s="112" t="s">
        <v>1268</v>
      </c>
      <c r="D8803" s="21">
        <f t="shared" si="274"/>
        <v>0</v>
      </c>
      <c r="E8803" s="24">
        <f t="shared" si="275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1713</v>
      </c>
      <c r="B8804" s="111" t="s">
        <v>1269</v>
      </c>
      <c r="C8804" s="112" t="s">
        <v>1270</v>
      </c>
      <c r="D8804" s="21">
        <f t="shared" si="274"/>
        <v>0</v>
      </c>
      <c r="E8804" s="24">
        <f t="shared" si="275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1713</v>
      </c>
      <c r="B8805" s="111" t="s">
        <v>1271</v>
      </c>
      <c r="C8805" s="112" t="s">
        <v>1272</v>
      </c>
      <c r="D8805" s="21">
        <f t="shared" si="274"/>
        <v>0</v>
      </c>
      <c r="E8805" s="24">
        <f t="shared" si="275"/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1713</v>
      </c>
      <c r="B8806" s="111" t="s">
        <v>1273</v>
      </c>
      <c r="C8806" s="112" t="s">
        <v>1274</v>
      </c>
      <c r="D8806" s="21">
        <f t="shared" si="274"/>
        <v>0</v>
      </c>
      <c r="E8806" s="24">
        <f t="shared" si="27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1713</v>
      </c>
      <c r="B8807" s="111" t="s">
        <v>1275</v>
      </c>
      <c r="C8807" s="112" t="s">
        <v>1276</v>
      </c>
      <c r="D8807" s="21">
        <f t="shared" si="274"/>
        <v>0</v>
      </c>
      <c r="E8807" s="24">
        <f t="shared" si="27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1713</v>
      </c>
      <c r="B8808" s="111" t="s">
        <v>1277</v>
      </c>
      <c r="C8808" s="112" t="s">
        <v>1278</v>
      </c>
      <c r="D8808" s="21">
        <f t="shared" si="274"/>
        <v>0</v>
      </c>
      <c r="E8808" s="24">
        <f t="shared" si="275"/>
        <v>0</v>
      </c>
      <c r="F8808" s="104"/>
      <c r="G8808" s="104"/>
      <c r="H8808" s="105"/>
      <c r="I8808" s="105"/>
      <c r="J8808" s="31"/>
      <c r="K8808" s="32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1713</v>
      </c>
      <c r="B8809" s="111" t="s">
        <v>1279</v>
      </c>
      <c r="C8809" s="112" t="s">
        <v>1280</v>
      </c>
      <c r="D8809" s="21">
        <f t="shared" si="274"/>
        <v>0</v>
      </c>
      <c r="E8809" s="24">
        <f t="shared" si="275"/>
        <v>0</v>
      </c>
      <c r="F8809" s="104"/>
      <c r="G8809" s="104"/>
      <c r="H8809" s="113"/>
      <c r="I8809" s="113"/>
      <c r="J8809" s="106"/>
      <c r="K8809" s="107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1713</v>
      </c>
      <c r="B8810" s="111" t="s">
        <v>1647</v>
      </c>
      <c r="C8810" s="112" t="s">
        <v>1648</v>
      </c>
      <c r="D8810" s="21">
        <f t="shared" si="274"/>
        <v>684355.3</v>
      </c>
      <c r="E8810" s="24">
        <f t="shared" si="275"/>
        <v>613518.55000000005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1713</v>
      </c>
      <c r="B8811" s="111" t="s">
        <v>1281</v>
      </c>
      <c r="C8811" s="112" t="s">
        <v>1282</v>
      </c>
      <c r="D8811" s="21">
        <f t="shared" si="274"/>
        <v>4624869.8099999996</v>
      </c>
      <c r="E8811" s="24">
        <f t="shared" si="275"/>
        <v>4627803.16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>
        <v>684355.3</v>
      </c>
      <c r="K8811" s="32">
        <v>613518.55000000005</v>
      </c>
      <c r="L8811" s="113">
        <v>710879.3</v>
      </c>
      <c r="M8811" s="113">
        <v>684355.3</v>
      </c>
      <c r="N8811" s="31">
        <v>746661.05</v>
      </c>
      <c r="O8811" s="32">
        <v>710879.3</v>
      </c>
      <c r="P8811" s="113">
        <v>760027.55</v>
      </c>
      <c r="Q8811" s="113">
        <v>746661.05</v>
      </c>
      <c r="R8811" s="31">
        <v>773900.4</v>
      </c>
      <c r="S8811" s="32">
        <v>760027.55</v>
      </c>
      <c r="T8811" s="113">
        <v>67259.759999999995</v>
      </c>
      <c r="U8811" s="113">
        <v>773900.4</v>
      </c>
      <c r="V8811" s="31">
        <v>44187.6</v>
      </c>
      <c r="W8811" s="32">
        <v>67259.759999999995</v>
      </c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1713</v>
      </c>
      <c r="B8812" s="111" t="s">
        <v>1283</v>
      </c>
      <c r="C8812" s="112" t="s">
        <v>1649</v>
      </c>
      <c r="D8812" s="21">
        <f t="shared" si="274"/>
        <v>2126767.54</v>
      </c>
      <c r="E8812" s="24">
        <f t="shared" si="275"/>
        <v>2124784.46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31">
        <v>332664.34999999998</v>
      </c>
      <c r="K8812" s="32">
        <v>308948.55</v>
      </c>
      <c r="L8812" s="105">
        <v>343475.35</v>
      </c>
      <c r="M8812" s="105">
        <v>332664.34999999998</v>
      </c>
      <c r="N8812" s="106">
        <v>359148.45</v>
      </c>
      <c r="O8812" s="107">
        <v>343475.35</v>
      </c>
      <c r="P8812" s="113">
        <v>393129</v>
      </c>
      <c r="Q8812" s="113">
        <v>359148.45</v>
      </c>
      <c r="R8812" s="106">
        <v>386251</v>
      </c>
      <c r="S8812" s="107">
        <v>393129</v>
      </c>
      <c r="T8812" s="105">
        <v>35094.160000000003</v>
      </c>
      <c r="U8812" s="105">
        <v>386251</v>
      </c>
      <c r="V8812" s="106">
        <v>25698.880000000001</v>
      </c>
      <c r="W8812" s="107">
        <v>35094.160000000003</v>
      </c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1713</v>
      </c>
      <c r="B8813" s="111" t="s">
        <v>1650</v>
      </c>
      <c r="C8813" s="112" t="s">
        <v>1651</v>
      </c>
      <c r="D8813" s="21">
        <f t="shared" si="274"/>
        <v>0</v>
      </c>
      <c r="E8813" s="24">
        <f t="shared" si="275"/>
        <v>0</v>
      </c>
      <c r="F8813" s="104"/>
      <c r="G8813" s="104"/>
      <c r="H8813" s="113"/>
      <c r="I8813" s="113"/>
      <c r="J8813" s="106"/>
      <c r="K8813" s="107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1713</v>
      </c>
      <c r="B8814" s="111" t="s">
        <v>1652</v>
      </c>
      <c r="C8814" s="112" t="s">
        <v>1653</v>
      </c>
      <c r="D8814" s="21">
        <f t="shared" si="274"/>
        <v>8290</v>
      </c>
      <c r="E8814" s="24">
        <f t="shared" si="275"/>
        <v>0</v>
      </c>
      <c r="F8814" s="104"/>
      <c r="G8814" s="104"/>
      <c r="H8814" s="105"/>
      <c r="I8814" s="105"/>
      <c r="J8814" s="31"/>
      <c r="K8814" s="32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1713</v>
      </c>
      <c r="B8815" s="111" t="s">
        <v>1284</v>
      </c>
      <c r="C8815" s="112" t="s">
        <v>1285</v>
      </c>
      <c r="D8815" s="21">
        <f t="shared" si="274"/>
        <v>525905</v>
      </c>
      <c r="E8815" s="24">
        <f t="shared" si="27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>
        <v>8290</v>
      </c>
      <c r="K8815" s="107">
        <v>0</v>
      </c>
      <c r="L8815" s="105">
        <v>6565</v>
      </c>
      <c r="M8815" s="105">
        <v>0</v>
      </c>
      <c r="N8815" s="106">
        <v>9592</v>
      </c>
      <c r="O8815" s="107">
        <v>0</v>
      </c>
      <c r="P8815" s="105">
        <v>20103</v>
      </c>
      <c r="Q8815" s="105">
        <v>0</v>
      </c>
      <c r="R8815" s="106">
        <v>24859</v>
      </c>
      <c r="S8815" s="107">
        <v>0</v>
      </c>
      <c r="T8815" s="105">
        <v>4952</v>
      </c>
      <c r="U8815" s="105">
        <v>0</v>
      </c>
      <c r="V8815" s="106">
        <v>442643</v>
      </c>
      <c r="W8815" s="107">
        <v>0</v>
      </c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1713</v>
      </c>
      <c r="B8816" s="111" t="s">
        <v>1286</v>
      </c>
      <c r="C8816" s="112" t="s">
        <v>1287</v>
      </c>
      <c r="D8816" s="21">
        <f t="shared" si="274"/>
        <v>0</v>
      </c>
      <c r="E8816" s="24">
        <f t="shared" si="27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1713</v>
      </c>
      <c r="B8817" s="111" t="s">
        <v>1288</v>
      </c>
      <c r="C8817" s="112" t="s">
        <v>1289</v>
      </c>
      <c r="D8817" s="21">
        <f t="shared" si="274"/>
        <v>0</v>
      </c>
      <c r="E8817" s="24">
        <f t="shared" si="275"/>
        <v>0</v>
      </c>
      <c r="F8817" s="104"/>
      <c r="G8817" s="104"/>
      <c r="H8817" s="113"/>
      <c r="I8817" s="113"/>
      <c r="J8817" s="106"/>
      <c r="K8817" s="107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1713</v>
      </c>
      <c r="B8818" s="111" t="s">
        <v>1290</v>
      </c>
      <c r="C8818" s="112" t="s">
        <v>1291</v>
      </c>
      <c r="D8818" s="21">
        <f t="shared" si="274"/>
        <v>0</v>
      </c>
      <c r="E8818" s="24">
        <f t="shared" si="27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1713</v>
      </c>
      <c r="B8819" s="111" t="s">
        <v>1292</v>
      </c>
      <c r="C8819" s="112" t="s">
        <v>1293</v>
      </c>
      <c r="D8819" s="21">
        <f t="shared" si="274"/>
        <v>0</v>
      </c>
      <c r="E8819" s="24">
        <f t="shared" si="27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1713</v>
      </c>
      <c r="B8820" s="111" t="s">
        <v>1294</v>
      </c>
      <c r="C8820" s="112" t="s">
        <v>1295</v>
      </c>
      <c r="D8820" s="21">
        <f t="shared" si="274"/>
        <v>0</v>
      </c>
      <c r="E8820" s="24">
        <f t="shared" si="27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1713</v>
      </c>
      <c r="B8821" s="111" t="s">
        <v>1296</v>
      </c>
      <c r="C8821" s="112" t="s">
        <v>1297</v>
      </c>
      <c r="D8821" s="21">
        <f t="shared" si="274"/>
        <v>0</v>
      </c>
      <c r="E8821" s="24">
        <f t="shared" si="275"/>
        <v>0</v>
      </c>
      <c r="F8821" s="104"/>
      <c r="G8821" s="104"/>
      <c r="H8821" s="105"/>
      <c r="I8821" s="105"/>
      <c r="J8821" s="31"/>
      <c r="K8821" s="32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1713</v>
      </c>
      <c r="B8822" s="111" t="s">
        <v>1298</v>
      </c>
      <c r="C8822" s="112" t="s">
        <v>1299</v>
      </c>
      <c r="D8822" s="21">
        <f t="shared" si="274"/>
        <v>0</v>
      </c>
      <c r="E8822" s="24">
        <f t="shared" si="275"/>
        <v>0</v>
      </c>
      <c r="F8822" s="104"/>
      <c r="G8822" s="104"/>
      <c r="H8822" s="113"/>
      <c r="I8822" s="113"/>
      <c r="J8822" s="106"/>
      <c r="K8822" s="107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1713</v>
      </c>
      <c r="B8823" s="111" t="s">
        <v>1300</v>
      </c>
      <c r="C8823" s="112" t="s">
        <v>1301</v>
      </c>
      <c r="D8823" s="21">
        <f t="shared" si="274"/>
        <v>0</v>
      </c>
      <c r="E8823" s="24">
        <f t="shared" si="275"/>
        <v>0</v>
      </c>
      <c r="F8823" s="104"/>
      <c r="G8823" s="104"/>
      <c r="H8823" s="105"/>
      <c r="I8823" s="105"/>
      <c r="J8823" s="31"/>
      <c r="K8823" s="32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1713</v>
      </c>
      <c r="B8824" s="111" t="s">
        <v>1302</v>
      </c>
      <c r="C8824" s="112" t="s">
        <v>1303</v>
      </c>
      <c r="D8824" s="21">
        <f t="shared" si="274"/>
        <v>0</v>
      </c>
      <c r="E8824" s="24">
        <f t="shared" si="27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1713</v>
      </c>
      <c r="B8825" s="111" t="s">
        <v>1304</v>
      </c>
      <c r="C8825" s="112" t="s">
        <v>1305</v>
      </c>
      <c r="D8825" s="21">
        <f t="shared" si="274"/>
        <v>0</v>
      </c>
      <c r="E8825" s="24">
        <f t="shared" si="27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1713</v>
      </c>
      <c r="B8826" s="111" t="s">
        <v>1306</v>
      </c>
      <c r="C8826" s="112" t="s">
        <v>1307</v>
      </c>
      <c r="D8826" s="21">
        <f t="shared" si="274"/>
        <v>0</v>
      </c>
      <c r="E8826" s="24">
        <f t="shared" si="275"/>
        <v>0</v>
      </c>
      <c r="F8826" s="104"/>
      <c r="G8826" s="104"/>
      <c r="H8826" s="113"/>
      <c r="I8826" s="113"/>
      <c r="J8826" s="106"/>
      <c r="K8826" s="107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1713</v>
      </c>
      <c r="B8827" s="111" t="s">
        <v>1308</v>
      </c>
      <c r="C8827" s="112" t="s">
        <v>1309</v>
      </c>
      <c r="D8827" s="21">
        <f t="shared" si="274"/>
        <v>0</v>
      </c>
      <c r="E8827" s="24">
        <f t="shared" si="27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1713</v>
      </c>
      <c r="B8828" s="111" t="s">
        <v>1310</v>
      </c>
      <c r="C8828" s="112" t="s">
        <v>1311</v>
      </c>
      <c r="D8828" s="21">
        <f t="shared" si="274"/>
        <v>0</v>
      </c>
      <c r="E8828" s="24">
        <f t="shared" si="27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1713</v>
      </c>
      <c r="B8829" s="111" t="s">
        <v>1312</v>
      </c>
      <c r="C8829" s="112" t="s">
        <v>1313</v>
      </c>
      <c r="D8829" s="21">
        <f t="shared" si="274"/>
        <v>0</v>
      </c>
      <c r="E8829" s="24">
        <f t="shared" si="27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1713</v>
      </c>
      <c r="B8830" s="111" t="s">
        <v>1314</v>
      </c>
      <c r="C8830" s="112" t="s">
        <v>1315</v>
      </c>
      <c r="D8830" s="21">
        <f t="shared" si="274"/>
        <v>0</v>
      </c>
      <c r="E8830" s="24">
        <f t="shared" si="27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1713</v>
      </c>
      <c r="B8831" s="111" t="s">
        <v>1316</v>
      </c>
      <c r="C8831" s="112" t="s">
        <v>1317</v>
      </c>
      <c r="D8831" s="21">
        <f t="shared" si="274"/>
        <v>0</v>
      </c>
      <c r="E8831" s="24">
        <f t="shared" si="27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1713</v>
      </c>
      <c r="B8832" s="111" t="s">
        <v>1318</v>
      </c>
      <c r="C8832" s="112" t="s">
        <v>1319</v>
      </c>
      <c r="D8832" s="21">
        <f t="shared" si="274"/>
        <v>0</v>
      </c>
      <c r="E8832" s="24">
        <f t="shared" si="275"/>
        <v>0</v>
      </c>
      <c r="F8832" s="104"/>
      <c r="G8832" s="104"/>
      <c r="H8832" s="105"/>
      <c r="I8832" s="105"/>
      <c r="J8832" s="31"/>
      <c r="K8832" s="32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1713</v>
      </c>
      <c r="B8833" s="111" t="s">
        <v>1320</v>
      </c>
      <c r="C8833" s="112" t="s">
        <v>1321</v>
      </c>
      <c r="D8833" s="21">
        <f t="shared" si="274"/>
        <v>0</v>
      </c>
      <c r="E8833" s="24">
        <f t="shared" si="275"/>
        <v>0</v>
      </c>
      <c r="F8833" s="104"/>
      <c r="G8833" s="104"/>
      <c r="H8833" s="113"/>
      <c r="I8833" s="113"/>
      <c r="J8833" s="106"/>
      <c r="K8833" s="107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1713</v>
      </c>
      <c r="B8834" s="111" t="s">
        <v>1322</v>
      </c>
      <c r="C8834" s="112" t="s">
        <v>1323</v>
      </c>
      <c r="D8834" s="21">
        <f t="shared" si="274"/>
        <v>0</v>
      </c>
      <c r="E8834" s="24">
        <f t="shared" si="275"/>
        <v>0</v>
      </c>
      <c r="F8834" s="104"/>
      <c r="G8834" s="104"/>
      <c r="H8834" s="105"/>
      <c r="I8834" s="105"/>
      <c r="J8834" s="31"/>
      <c r="K8834" s="32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1713</v>
      </c>
      <c r="B8835" s="111" t="s">
        <v>1324</v>
      </c>
      <c r="C8835" s="112" t="s">
        <v>1325</v>
      </c>
      <c r="D8835" s="21">
        <f t="shared" ref="D8835:D8898" si="276">F8835+H8835+J8836+L8835+N8835+P8835+R8835+T8835+V8835+X8835+Z8835+AB8835</f>
        <v>0</v>
      </c>
      <c r="E8835" s="24">
        <f t="shared" ref="E8835:E8898" si="277">G8835+I8835+K8836+M8835+O8835+Q8835+S8835+U8835+W8835+Y8835+AA8835+AC8835</f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1713</v>
      </c>
      <c r="B8836" s="111" t="s">
        <v>1326</v>
      </c>
      <c r="C8836" s="112" t="s">
        <v>1327</v>
      </c>
      <c r="D8836" s="21">
        <f t="shared" si="276"/>
        <v>0</v>
      </c>
      <c r="E8836" s="24">
        <f t="shared" si="277"/>
        <v>0</v>
      </c>
      <c r="F8836" s="104"/>
      <c r="G8836" s="104"/>
      <c r="H8836" s="113"/>
      <c r="I8836" s="113"/>
      <c r="J8836" s="106"/>
      <c r="K8836" s="107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1713</v>
      </c>
      <c r="B8837" s="111" t="s">
        <v>1328</v>
      </c>
      <c r="C8837" s="112" t="s">
        <v>1329</v>
      </c>
      <c r="D8837" s="21">
        <f t="shared" si="276"/>
        <v>0</v>
      </c>
      <c r="E8837" s="24">
        <f t="shared" si="277"/>
        <v>0</v>
      </c>
      <c r="F8837" s="104"/>
      <c r="G8837" s="104"/>
      <c r="H8837" s="105"/>
      <c r="I8837" s="105"/>
      <c r="J8837" s="31"/>
      <c r="K8837" s="32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1713</v>
      </c>
      <c r="B8838" s="111" t="s">
        <v>1330</v>
      </c>
      <c r="C8838" s="112" t="s">
        <v>1654</v>
      </c>
      <c r="D8838" s="21">
        <f t="shared" si="276"/>
        <v>0</v>
      </c>
      <c r="E8838" s="24">
        <f t="shared" si="277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1713</v>
      </c>
      <c r="B8839" s="111" t="s">
        <v>1331</v>
      </c>
      <c r="C8839" s="112" t="s">
        <v>1332</v>
      </c>
      <c r="D8839" s="21">
        <f t="shared" si="276"/>
        <v>0</v>
      </c>
      <c r="E8839" s="24">
        <f t="shared" si="277"/>
        <v>0</v>
      </c>
      <c r="F8839" s="104"/>
      <c r="G8839" s="104"/>
      <c r="H8839" s="113"/>
      <c r="I8839" s="113"/>
      <c r="J8839" s="106"/>
      <c r="K8839" s="107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1713</v>
      </c>
      <c r="B8840" s="111" t="s">
        <v>1333</v>
      </c>
      <c r="C8840" s="112" t="s">
        <v>1334</v>
      </c>
      <c r="D8840" s="21">
        <f t="shared" si="276"/>
        <v>0</v>
      </c>
      <c r="E8840" s="24">
        <f t="shared" si="277"/>
        <v>0</v>
      </c>
      <c r="F8840" s="104"/>
      <c r="G8840" s="104"/>
      <c r="H8840" s="105"/>
      <c r="I8840" s="105"/>
      <c r="J8840" s="31"/>
      <c r="K8840" s="32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1713</v>
      </c>
      <c r="B8841" s="111" t="s">
        <v>1335</v>
      </c>
      <c r="C8841" s="112" t="s">
        <v>1655</v>
      </c>
      <c r="D8841" s="21">
        <f t="shared" si="276"/>
        <v>0</v>
      </c>
      <c r="E8841" s="24">
        <f t="shared" si="277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1713</v>
      </c>
      <c r="B8842" s="111" t="s">
        <v>1336</v>
      </c>
      <c r="C8842" s="112" t="s">
        <v>1337</v>
      </c>
      <c r="D8842" s="21">
        <f t="shared" si="276"/>
        <v>0</v>
      </c>
      <c r="E8842" s="24">
        <f t="shared" si="277"/>
        <v>0</v>
      </c>
      <c r="F8842" s="104"/>
      <c r="G8842" s="104"/>
      <c r="H8842" s="113"/>
      <c r="I8842" s="113"/>
      <c r="J8842" s="106"/>
      <c r="K8842" s="107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1713</v>
      </c>
      <c r="B8843" s="111" t="s">
        <v>1338</v>
      </c>
      <c r="C8843" s="112" t="s">
        <v>1339</v>
      </c>
      <c r="D8843" s="21">
        <f t="shared" si="276"/>
        <v>0</v>
      </c>
      <c r="E8843" s="24">
        <f t="shared" si="277"/>
        <v>0</v>
      </c>
      <c r="F8843" s="104"/>
      <c r="G8843" s="104"/>
      <c r="H8843" s="105"/>
      <c r="I8843" s="105"/>
      <c r="J8843" s="31"/>
      <c r="K8843" s="32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1713</v>
      </c>
      <c r="B8844" s="111" t="s">
        <v>1340</v>
      </c>
      <c r="C8844" s="112" t="s">
        <v>1341</v>
      </c>
      <c r="D8844" s="21">
        <f t="shared" si="276"/>
        <v>1380000</v>
      </c>
      <c r="E8844" s="24">
        <f t="shared" si="277"/>
        <v>0</v>
      </c>
      <c r="F8844" s="104"/>
      <c r="G8844" s="104"/>
      <c r="H8844" s="113"/>
      <c r="I8844" s="113"/>
      <c r="J8844" s="106"/>
      <c r="K8844" s="107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1713</v>
      </c>
      <c r="B8845" s="111" t="s">
        <v>1342</v>
      </c>
      <c r="C8845" s="112" t="s">
        <v>1692</v>
      </c>
      <c r="D8845" s="21">
        <f t="shared" si="276"/>
        <v>0</v>
      </c>
      <c r="E8845" s="24">
        <f t="shared" si="277"/>
        <v>0</v>
      </c>
      <c r="F8845" s="104"/>
      <c r="G8845" s="104"/>
      <c r="H8845" s="113"/>
      <c r="I8845" s="113"/>
      <c r="J8845" s="31">
        <v>1380000</v>
      </c>
      <c r="K8845" s="32">
        <v>0</v>
      </c>
      <c r="L8845" s="113">
        <v>0</v>
      </c>
      <c r="M8845" s="113">
        <v>0</v>
      </c>
      <c r="N8845" s="31">
        <v>0</v>
      </c>
      <c r="O8845" s="32">
        <v>0</v>
      </c>
      <c r="P8845" s="113">
        <v>0</v>
      </c>
      <c r="Q8845" s="113">
        <v>0</v>
      </c>
      <c r="R8845" s="31">
        <v>0</v>
      </c>
      <c r="S8845" s="32">
        <v>0</v>
      </c>
      <c r="T8845" s="113">
        <v>0</v>
      </c>
      <c r="U8845" s="113">
        <v>0</v>
      </c>
      <c r="V8845" s="31">
        <v>0</v>
      </c>
      <c r="W8845" s="32">
        <v>0</v>
      </c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1713</v>
      </c>
      <c r="B8846" s="111" t="s">
        <v>1343</v>
      </c>
      <c r="C8846" s="112" t="s">
        <v>1344</v>
      </c>
      <c r="D8846" s="21">
        <f t="shared" si="276"/>
        <v>3500</v>
      </c>
      <c r="E8846" s="24">
        <f t="shared" si="277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1713</v>
      </c>
      <c r="B8847" s="111" t="s">
        <v>1345</v>
      </c>
      <c r="C8847" s="112" t="s">
        <v>1346</v>
      </c>
      <c r="D8847" s="21">
        <f t="shared" si="276"/>
        <v>0</v>
      </c>
      <c r="E8847" s="24">
        <f t="shared" si="277"/>
        <v>0</v>
      </c>
      <c r="F8847" s="104"/>
      <c r="G8847" s="104"/>
      <c r="H8847" s="113"/>
      <c r="I8847" s="113"/>
      <c r="J8847" s="31">
        <v>3500</v>
      </c>
      <c r="K8847" s="32">
        <v>0</v>
      </c>
      <c r="L8847" s="113">
        <v>0</v>
      </c>
      <c r="M8847" s="113">
        <v>0</v>
      </c>
      <c r="N8847" s="31">
        <v>0</v>
      </c>
      <c r="O8847" s="32">
        <v>0</v>
      </c>
      <c r="P8847" s="113">
        <v>0</v>
      </c>
      <c r="Q8847" s="113">
        <v>0</v>
      </c>
      <c r="R8847" s="31">
        <v>0</v>
      </c>
      <c r="S8847" s="32">
        <v>0</v>
      </c>
      <c r="T8847" s="113">
        <v>0</v>
      </c>
      <c r="U8847" s="113">
        <v>0</v>
      </c>
      <c r="V8847" s="31">
        <v>0</v>
      </c>
      <c r="W8847" s="32">
        <v>0</v>
      </c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1713</v>
      </c>
      <c r="B8848" s="111" t="s">
        <v>1347</v>
      </c>
      <c r="C8848" s="112" t="s">
        <v>1348</v>
      </c>
      <c r="D8848" s="21">
        <f t="shared" si="276"/>
        <v>0</v>
      </c>
      <c r="E8848" s="24">
        <f t="shared" si="277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1713</v>
      </c>
      <c r="B8849" s="111" t="s">
        <v>1349</v>
      </c>
      <c r="C8849" s="112" t="s">
        <v>1350</v>
      </c>
      <c r="D8849" s="21">
        <f t="shared" si="276"/>
        <v>0</v>
      </c>
      <c r="E8849" s="24">
        <f t="shared" si="277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1713</v>
      </c>
      <c r="B8850" s="111" t="s">
        <v>1351</v>
      </c>
      <c r="C8850" s="112" t="s">
        <v>1352</v>
      </c>
      <c r="D8850" s="21">
        <f t="shared" si="276"/>
        <v>0</v>
      </c>
      <c r="E8850" s="24">
        <f t="shared" si="277"/>
        <v>0</v>
      </c>
      <c r="F8850" s="104"/>
      <c r="G8850" s="104"/>
      <c r="H8850" s="105"/>
      <c r="I8850" s="105"/>
      <c r="J8850" s="31"/>
      <c r="K8850" s="32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1713</v>
      </c>
      <c r="B8851" s="111" t="s">
        <v>1353</v>
      </c>
      <c r="C8851" s="112" t="s">
        <v>1354</v>
      </c>
      <c r="D8851" s="21">
        <f t="shared" si="276"/>
        <v>0</v>
      </c>
      <c r="E8851" s="24">
        <f t="shared" si="277"/>
        <v>0</v>
      </c>
      <c r="F8851" s="104"/>
      <c r="G8851" s="104"/>
      <c r="H8851" s="113"/>
      <c r="I8851" s="113"/>
      <c r="J8851" s="106"/>
      <c r="K8851" s="107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1713</v>
      </c>
      <c r="B8852" s="111" t="s">
        <v>1355</v>
      </c>
      <c r="C8852" s="112" t="s">
        <v>1656</v>
      </c>
      <c r="D8852" s="21">
        <f t="shared" si="276"/>
        <v>0</v>
      </c>
      <c r="E8852" s="24">
        <f t="shared" si="277"/>
        <v>0</v>
      </c>
      <c r="F8852" s="104"/>
      <c r="G8852" s="104"/>
      <c r="H8852" s="105"/>
      <c r="I8852" s="105"/>
      <c r="J8852" s="31"/>
      <c r="K8852" s="32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1713</v>
      </c>
      <c r="B8853" s="111" t="s">
        <v>1356</v>
      </c>
      <c r="C8853" s="112" t="s">
        <v>1657</v>
      </c>
      <c r="D8853" s="21">
        <f t="shared" si="276"/>
        <v>0</v>
      </c>
      <c r="E8853" s="24">
        <f t="shared" si="277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1713</v>
      </c>
      <c r="B8854" s="111" t="s">
        <v>1357</v>
      </c>
      <c r="C8854" s="112" t="s">
        <v>1658</v>
      </c>
      <c r="D8854" s="21">
        <f t="shared" si="276"/>
        <v>0</v>
      </c>
      <c r="E8854" s="24">
        <f t="shared" si="277"/>
        <v>0</v>
      </c>
      <c r="F8854" s="104"/>
      <c r="G8854" s="104"/>
      <c r="H8854" s="113"/>
      <c r="I8854" s="113"/>
      <c r="J8854" s="106"/>
      <c r="K8854" s="107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1713</v>
      </c>
      <c r="B8855" s="111" t="s">
        <v>1358</v>
      </c>
      <c r="C8855" s="112" t="s">
        <v>1659</v>
      </c>
      <c r="D8855" s="21">
        <f t="shared" si="276"/>
        <v>0</v>
      </c>
      <c r="E8855" s="24">
        <f t="shared" si="277"/>
        <v>0</v>
      </c>
      <c r="F8855" s="104"/>
      <c r="G8855" s="104"/>
      <c r="H8855" s="105"/>
      <c r="I8855" s="105"/>
      <c r="J8855" s="31"/>
      <c r="K8855" s="32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1713</v>
      </c>
      <c r="B8856" s="111" t="s">
        <v>1359</v>
      </c>
      <c r="C8856" s="112" t="s">
        <v>1660</v>
      </c>
      <c r="D8856" s="21">
        <f t="shared" si="276"/>
        <v>3422773</v>
      </c>
      <c r="E8856" s="24">
        <f t="shared" si="277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106">
        <v>0</v>
      </c>
      <c r="K8856" s="107">
        <v>0</v>
      </c>
      <c r="L8856" s="113">
        <v>1884700</v>
      </c>
      <c r="M8856" s="113">
        <v>0</v>
      </c>
      <c r="N8856" s="31">
        <v>300000</v>
      </c>
      <c r="O8856" s="32">
        <v>0</v>
      </c>
      <c r="P8856" s="105">
        <v>462793</v>
      </c>
      <c r="Q8856" s="105">
        <v>0</v>
      </c>
      <c r="R8856" s="31">
        <v>0</v>
      </c>
      <c r="S8856" s="32">
        <v>0</v>
      </c>
      <c r="T8856" s="113">
        <v>0</v>
      </c>
      <c r="U8856" s="113">
        <v>0</v>
      </c>
      <c r="V8856" s="31">
        <v>98480</v>
      </c>
      <c r="W8856" s="32">
        <v>0</v>
      </c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1713</v>
      </c>
      <c r="B8857" s="111" t="s">
        <v>1360</v>
      </c>
      <c r="C8857" s="112" t="s">
        <v>1361</v>
      </c>
      <c r="D8857" s="21">
        <f t="shared" si="276"/>
        <v>800252</v>
      </c>
      <c r="E8857" s="24">
        <f t="shared" si="277"/>
        <v>800252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1714</v>
      </c>
      <c r="B8858" s="111" t="s">
        <v>3</v>
      </c>
      <c r="C8858" s="112" t="s">
        <v>4</v>
      </c>
      <c r="D8858" s="21">
        <f t="shared" si="276"/>
        <v>6698892.2000000002</v>
      </c>
      <c r="E8858" s="24">
        <f t="shared" si="277"/>
        <v>6701298.2000000002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>
        <v>800252</v>
      </c>
      <c r="K8858" s="32">
        <v>800252</v>
      </c>
      <c r="L8858" s="113">
        <v>972623.5</v>
      </c>
      <c r="M8858" s="113">
        <v>972623.5</v>
      </c>
      <c r="N8858" s="31">
        <v>999436</v>
      </c>
      <c r="O8858" s="32">
        <v>999436</v>
      </c>
      <c r="P8858" s="113">
        <v>1121817</v>
      </c>
      <c r="Q8858" s="113">
        <v>1121817</v>
      </c>
      <c r="R8858" s="31">
        <v>770227</v>
      </c>
      <c r="S8858" s="32">
        <v>770227</v>
      </c>
      <c r="T8858" s="113">
        <v>616610.5</v>
      </c>
      <c r="U8858" s="113">
        <v>616610.5</v>
      </c>
      <c r="V8858" s="31">
        <v>755284.2</v>
      </c>
      <c r="W8858" s="32">
        <v>755284.2</v>
      </c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1714</v>
      </c>
      <c r="B8859" s="111" t="s">
        <v>5</v>
      </c>
      <c r="C8859" s="112" t="s">
        <v>6</v>
      </c>
      <c r="D8859" s="21">
        <f t="shared" si="276"/>
        <v>0</v>
      </c>
      <c r="E8859" s="24">
        <f t="shared" si="277"/>
        <v>0</v>
      </c>
      <c r="F8859" s="104"/>
      <c r="G8859" s="104"/>
      <c r="H8859" s="105"/>
      <c r="I8859" s="105"/>
      <c r="J8859" s="31"/>
      <c r="K8859" s="32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1714</v>
      </c>
      <c r="B8860" s="111" t="s">
        <v>7</v>
      </c>
      <c r="C8860" s="112" t="s">
        <v>8</v>
      </c>
      <c r="D8860" s="21">
        <f t="shared" si="276"/>
        <v>0</v>
      </c>
      <c r="E8860" s="24">
        <f t="shared" si="277"/>
        <v>0</v>
      </c>
      <c r="F8860" s="104"/>
      <c r="G8860" s="104"/>
      <c r="H8860" s="113"/>
      <c r="I8860" s="113"/>
      <c r="J8860" s="106"/>
      <c r="K8860" s="107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1714</v>
      </c>
      <c r="B8861" s="111" t="s">
        <v>9</v>
      </c>
      <c r="C8861" s="112" t="s">
        <v>10</v>
      </c>
      <c r="D8861" s="21">
        <f t="shared" si="276"/>
        <v>0</v>
      </c>
      <c r="E8861" s="24">
        <f t="shared" si="277"/>
        <v>0</v>
      </c>
      <c r="F8861" s="104"/>
      <c r="G8861" s="104"/>
      <c r="H8861" s="105"/>
      <c r="I8861" s="105"/>
      <c r="J8861" s="31"/>
      <c r="K8861" s="32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1714</v>
      </c>
      <c r="B8862" s="111" t="s">
        <v>11</v>
      </c>
      <c r="C8862" s="112" t="s">
        <v>1435</v>
      </c>
      <c r="D8862" s="21">
        <f t="shared" si="276"/>
        <v>0</v>
      </c>
      <c r="E8862" s="24">
        <f t="shared" si="277"/>
        <v>0</v>
      </c>
      <c r="F8862" s="104"/>
      <c r="G8862" s="104"/>
      <c r="H8862" s="113"/>
      <c r="I8862" s="113"/>
      <c r="J8862" s="106"/>
      <c r="K8862" s="107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1714</v>
      </c>
      <c r="B8863" s="111" t="s">
        <v>12</v>
      </c>
      <c r="C8863" s="112" t="s">
        <v>1436</v>
      </c>
      <c r="D8863" s="21">
        <f t="shared" si="276"/>
        <v>217211</v>
      </c>
      <c r="E8863" s="24">
        <f t="shared" si="277"/>
        <v>270265.75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>
        <v>0</v>
      </c>
      <c r="K8863" s="32">
        <v>0</v>
      </c>
      <c r="L8863" s="113">
        <v>10500</v>
      </c>
      <c r="M8863" s="113">
        <v>0</v>
      </c>
      <c r="N8863" s="31">
        <v>0</v>
      </c>
      <c r="O8863" s="32">
        <v>0</v>
      </c>
      <c r="P8863" s="113">
        <v>177828</v>
      </c>
      <c r="Q8863" s="113">
        <v>2833</v>
      </c>
      <c r="R8863" s="31">
        <v>0</v>
      </c>
      <c r="S8863" s="32">
        <v>6500</v>
      </c>
      <c r="T8863" s="113">
        <v>0</v>
      </c>
      <c r="U8863" s="113">
        <v>0</v>
      </c>
      <c r="V8863" s="31">
        <v>0</v>
      </c>
      <c r="W8863" s="32">
        <v>0</v>
      </c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1714</v>
      </c>
      <c r="B8864" s="111" t="s">
        <v>1437</v>
      </c>
      <c r="C8864" s="112" t="s">
        <v>1438</v>
      </c>
      <c r="D8864" s="21">
        <f t="shared" si="276"/>
        <v>0</v>
      </c>
      <c r="E8864" s="24">
        <f t="shared" si="277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1714</v>
      </c>
      <c r="B8865" s="111" t="s">
        <v>1439</v>
      </c>
      <c r="C8865" s="112" t="s">
        <v>1440</v>
      </c>
      <c r="D8865" s="21">
        <f t="shared" si="276"/>
        <v>0</v>
      </c>
      <c r="E8865" s="24">
        <f t="shared" si="277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1714</v>
      </c>
      <c r="B8866" s="111" t="s">
        <v>13</v>
      </c>
      <c r="C8866" s="112" t="s">
        <v>1441</v>
      </c>
      <c r="D8866" s="21">
        <f t="shared" si="276"/>
        <v>0</v>
      </c>
      <c r="E8866" s="24">
        <f t="shared" si="277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1714</v>
      </c>
      <c r="B8867" s="111" t="s">
        <v>14</v>
      </c>
      <c r="C8867" s="112" t="s">
        <v>15</v>
      </c>
      <c r="D8867" s="21">
        <f t="shared" si="276"/>
        <v>0</v>
      </c>
      <c r="E8867" s="24">
        <f t="shared" si="277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1714</v>
      </c>
      <c r="B8868" s="111" t="s">
        <v>16</v>
      </c>
      <c r="C8868" s="112" t="s">
        <v>1442</v>
      </c>
      <c r="D8868" s="21">
        <f t="shared" si="276"/>
        <v>1280180</v>
      </c>
      <c r="E8868" s="24">
        <f t="shared" si="277"/>
        <v>1280180</v>
      </c>
      <c r="F8868" s="104"/>
      <c r="G8868" s="104"/>
      <c r="H8868" s="113"/>
      <c r="I8868" s="113"/>
      <c r="J8868" s="31"/>
      <c r="K8868" s="32"/>
      <c r="L8868" s="113"/>
      <c r="M8868" s="113"/>
      <c r="N8868" s="31">
        <v>716250</v>
      </c>
      <c r="O8868" s="32">
        <v>716250</v>
      </c>
      <c r="P8868" s="113"/>
      <c r="Q8868" s="113"/>
      <c r="R8868" s="31"/>
      <c r="S8868" s="32"/>
      <c r="T8868" s="113">
        <v>63930</v>
      </c>
      <c r="U8868" s="113">
        <v>63930</v>
      </c>
      <c r="V8868" s="31">
        <v>500000</v>
      </c>
      <c r="W8868" s="32">
        <v>500000</v>
      </c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1714</v>
      </c>
      <c r="B8869" s="111" t="s">
        <v>17</v>
      </c>
      <c r="C8869" s="112" t="s">
        <v>1443</v>
      </c>
      <c r="D8869" s="21">
        <f t="shared" si="276"/>
        <v>0</v>
      </c>
      <c r="E8869" s="24">
        <f t="shared" si="277"/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1714</v>
      </c>
      <c r="B8870" s="111" t="s">
        <v>18</v>
      </c>
      <c r="C8870" s="112" t="s">
        <v>19</v>
      </c>
      <c r="D8870" s="21">
        <f t="shared" si="276"/>
        <v>0</v>
      </c>
      <c r="E8870" s="24">
        <f t="shared" si="27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1714</v>
      </c>
      <c r="B8871" s="111" t="s">
        <v>20</v>
      </c>
      <c r="C8871" s="112" t="s">
        <v>21</v>
      </c>
      <c r="D8871" s="21">
        <f t="shared" si="276"/>
        <v>0</v>
      </c>
      <c r="E8871" s="24">
        <f t="shared" si="277"/>
        <v>0</v>
      </c>
      <c r="F8871" s="104"/>
      <c r="G8871" s="104"/>
      <c r="H8871" s="105"/>
      <c r="I8871" s="105"/>
      <c r="J8871" s="31"/>
      <c r="K8871" s="32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1714</v>
      </c>
      <c r="B8872" s="111" t="s">
        <v>22</v>
      </c>
      <c r="C8872" s="112" t="s">
        <v>1444</v>
      </c>
      <c r="D8872" s="21">
        <f t="shared" si="276"/>
        <v>0</v>
      </c>
      <c r="E8872" s="24">
        <f t="shared" si="277"/>
        <v>0</v>
      </c>
      <c r="F8872" s="104"/>
      <c r="G8872" s="104"/>
      <c r="H8872" s="113"/>
      <c r="I8872" s="113"/>
      <c r="J8872" s="106"/>
      <c r="K8872" s="107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1714</v>
      </c>
      <c r="B8873" s="111" t="s">
        <v>23</v>
      </c>
      <c r="C8873" s="112" t="s">
        <v>1696</v>
      </c>
      <c r="D8873" s="21">
        <f t="shared" si="276"/>
        <v>0</v>
      </c>
      <c r="E8873" s="24">
        <f t="shared" si="277"/>
        <v>0</v>
      </c>
      <c r="F8873" s="104"/>
      <c r="G8873" s="104"/>
      <c r="H8873" s="105"/>
      <c r="I8873" s="105"/>
      <c r="J8873" s="31"/>
      <c r="K8873" s="32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1714</v>
      </c>
      <c r="B8874" s="111" t="s">
        <v>24</v>
      </c>
      <c r="C8874" s="112" t="s">
        <v>1445</v>
      </c>
      <c r="D8874" s="21">
        <f t="shared" si="276"/>
        <v>0</v>
      </c>
      <c r="E8874" s="24">
        <f t="shared" si="27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1714</v>
      </c>
      <c r="B8875" s="111" t="s">
        <v>25</v>
      </c>
      <c r="C8875" s="112" t="s">
        <v>26</v>
      </c>
      <c r="D8875" s="21">
        <f t="shared" si="276"/>
        <v>32228959.859999999</v>
      </c>
      <c r="E8875" s="24">
        <f t="shared" si="277"/>
        <v>32362810.890000001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1714</v>
      </c>
      <c r="B8876" s="111" t="s">
        <v>27</v>
      </c>
      <c r="C8876" s="112" t="s">
        <v>1446</v>
      </c>
      <c r="D8876" s="21">
        <f t="shared" si="276"/>
        <v>120840838.20999999</v>
      </c>
      <c r="E8876" s="24">
        <f t="shared" si="277"/>
        <v>110834406.35000001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>
        <v>32228959.859999999</v>
      </c>
      <c r="K8876" s="107">
        <v>32362810.890000001</v>
      </c>
      <c r="L8876" s="105">
        <v>18119277.460000001</v>
      </c>
      <c r="M8876" s="105">
        <v>17715118.649999999</v>
      </c>
      <c r="N8876" s="106">
        <v>13516504.66</v>
      </c>
      <c r="O8876" s="107">
        <v>9076500.1500000004</v>
      </c>
      <c r="P8876" s="105">
        <v>5823359.4900000002</v>
      </c>
      <c r="Q8876" s="105">
        <v>6525593.75</v>
      </c>
      <c r="R8876" s="106">
        <v>28642361.850000001</v>
      </c>
      <c r="S8876" s="107">
        <v>31055689.960000001</v>
      </c>
      <c r="T8876" s="105">
        <v>7562302.5300000003</v>
      </c>
      <c r="U8876" s="105">
        <v>10287609.859999999</v>
      </c>
      <c r="V8876" s="106">
        <v>5992254.4800000004</v>
      </c>
      <c r="W8876" s="107">
        <v>9752399.3100000005</v>
      </c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1714</v>
      </c>
      <c r="B8877" s="111" t="s">
        <v>28</v>
      </c>
      <c r="C8877" s="112" t="s">
        <v>1447</v>
      </c>
      <c r="D8877" s="21">
        <f t="shared" si="276"/>
        <v>11874015.43</v>
      </c>
      <c r="E8877" s="24">
        <f t="shared" si="277"/>
        <v>9399737.2399999984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>
        <v>43739.19</v>
      </c>
      <c r="K8877" s="107">
        <v>291920.92</v>
      </c>
      <c r="L8877" s="105">
        <v>2409904.35</v>
      </c>
      <c r="M8877" s="105">
        <v>3743184.3</v>
      </c>
      <c r="N8877" s="106">
        <v>2400952.1800000002</v>
      </c>
      <c r="O8877" s="107">
        <v>332647.01</v>
      </c>
      <c r="P8877" s="105">
        <v>101063.25</v>
      </c>
      <c r="Q8877" s="105">
        <v>328442.59999999998</v>
      </c>
      <c r="R8877" s="106">
        <v>57600</v>
      </c>
      <c r="S8877" s="107">
        <v>577006.82999999996</v>
      </c>
      <c r="T8877" s="105">
        <v>105607.29</v>
      </c>
      <c r="U8877" s="105">
        <v>3149748.54</v>
      </c>
      <c r="V8877" s="106">
        <v>0</v>
      </c>
      <c r="W8877" s="107">
        <v>595639.86</v>
      </c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1714</v>
      </c>
      <c r="B8878" s="111" t="s">
        <v>29</v>
      </c>
      <c r="C8878" s="112" t="s">
        <v>1448</v>
      </c>
      <c r="D8878" s="21">
        <f t="shared" si="276"/>
        <v>407015.08999999997</v>
      </c>
      <c r="E8878" s="24">
        <f t="shared" si="277"/>
        <v>98078.05</v>
      </c>
      <c r="F8878" s="104">
        <v>0</v>
      </c>
      <c r="G8878" s="104">
        <v>0</v>
      </c>
      <c r="H8878" s="105">
        <v>0</v>
      </c>
      <c r="I8878" s="105">
        <v>2878.05</v>
      </c>
      <c r="J8878" s="106">
        <v>0</v>
      </c>
      <c r="K8878" s="107">
        <v>0</v>
      </c>
      <c r="L8878" s="105">
        <v>65200</v>
      </c>
      <c r="M8878" s="105">
        <v>0</v>
      </c>
      <c r="N8878" s="106">
        <v>30000</v>
      </c>
      <c r="O8878" s="107">
        <v>0</v>
      </c>
      <c r="P8878" s="105">
        <v>154251.09</v>
      </c>
      <c r="Q8878" s="105">
        <v>0</v>
      </c>
      <c r="R8878" s="106">
        <v>28940</v>
      </c>
      <c r="S8878" s="107">
        <v>95200</v>
      </c>
      <c r="T8878" s="105">
        <v>112044</v>
      </c>
      <c r="U8878" s="105">
        <v>0</v>
      </c>
      <c r="V8878" s="106">
        <v>16580</v>
      </c>
      <c r="W8878" s="107">
        <v>0</v>
      </c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1714</v>
      </c>
      <c r="B8879" s="111" t="s">
        <v>30</v>
      </c>
      <c r="C8879" s="112" t="s">
        <v>1449</v>
      </c>
      <c r="D8879" s="21">
        <f t="shared" si="276"/>
        <v>5072232.97</v>
      </c>
      <c r="E8879" s="24">
        <f t="shared" si="277"/>
        <v>3985422.25</v>
      </c>
      <c r="F8879" s="104">
        <v>0</v>
      </c>
      <c r="G8879" s="104">
        <v>69652.34</v>
      </c>
      <c r="H8879" s="113">
        <v>0</v>
      </c>
      <c r="I8879" s="113">
        <v>747.66</v>
      </c>
      <c r="J8879" s="106">
        <v>0</v>
      </c>
      <c r="K8879" s="107">
        <v>0</v>
      </c>
      <c r="L8879" s="113">
        <v>3970256.75</v>
      </c>
      <c r="M8879" s="113">
        <v>11887.85</v>
      </c>
      <c r="N8879" s="31">
        <v>1025000</v>
      </c>
      <c r="O8879" s="32">
        <v>2806966.36</v>
      </c>
      <c r="P8879" s="105">
        <v>1646.17</v>
      </c>
      <c r="Q8879" s="105">
        <v>6845.79</v>
      </c>
      <c r="R8879" s="31">
        <v>943.25</v>
      </c>
      <c r="S8879" s="32">
        <v>520093.45</v>
      </c>
      <c r="T8879" s="113">
        <v>0</v>
      </c>
      <c r="U8879" s="113">
        <v>4906.55</v>
      </c>
      <c r="V8879" s="31">
        <v>0</v>
      </c>
      <c r="W8879" s="32">
        <v>0</v>
      </c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1714</v>
      </c>
      <c r="B8880" s="111" t="s">
        <v>31</v>
      </c>
      <c r="C8880" s="112" t="s">
        <v>1661</v>
      </c>
      <c r="D8880" s="21">
        <f t="shared" si="276"/>
        <v>4031380.91</v>
      </c>
      <c r="E8880" s="24">
        <f t="shared" si="277"/>
        <v>4586545.3499999996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31">
        <v>74386.8</v>
      </c>
      <c r="K8880" s="32">
        <v>564322.25</v>
      </c>
      <c r="L8880" s="105">
        <v>357049.02</v>
      </c>
      <c r="M8880" s="105">
        <v>1602702.85</v>
      </c>
      <c r="N8880" s="106">
        <v>50000</v>
      </c>
      <c r="O8880" s="107">
        <v>46770.82</v>
      </c>
      <c r="P8880" s="113">
        <v>98300</v>
      </c>
      <c r="Q8880" s="113">
        <v>1035280</v>
      </c>
      <c r="R8880" s="106">
        <v>73000</v>
      </c>
      <c r="S8880" s="107">
        <v>486724.86</v>
      </c>
      <c r="T8880" s="105">
        <v>1111676</v>
      </c>
      <c r="U8880" s="105">
        <v>304394.39</v>
      </c>
      <c r="V8880" s="106">
        <v>579656.89</v>
      </c>
      <c r="W8880" s="107">
        <v>583610.75</v>
      </c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1714</v>
      </c>
      <c r="B8881" s="111" t="s">
        <v>32</v>
      </c>
      <c r="C8881" s="112" t="s">
        <v>33</v>
      </c>
      <c r="D8881" s="21">
        <f t="shared" si="276"/>
        <v>0</v>
      </c>
      <c r="E8881" s="24">
        <f t="shared" si="27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1714</v>
      </c>
      <c r="B8882" s="111" t="s">
        <v>34</v>
      </c>
      <c r="C8882" s="112" t="s">
        <v>35</v>
      </c>
      <c r="D8882" s="21">
        <f t="shared" si="276"/>
        <v>964100</v>
      </c>
      <c r="E8882" s="24">
        <f t="shared" si="277"/>
        <v>9810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1714</v>
      </c>
      <c r="B8883" s="111" t="s">
        <v>36</v>
      </c>
      <c r="C8883" s="112" t="s">
        <v>1450</v>
      </c>
      <c r="D8883" s="21">
        <f t="shared" si="276"/>
        <v>6467506</v>
      </c>
      <c r="E8883" s="24">
        <f t="shared" si="277"/>
        <v>1910112</v>
      </c>
      <c r="F8883" s="104">
        <v>1072484</v>
      </c>
      <c r="G8883" s="104">
        <v>0</v>
      </c>
      <c r="H8883" s="105">
        <v>900210</v>
      </c>
      <c r="I8883" s="105">
        <v>0</v>
      </c>
      <c r="J8883" s="106">
        <v>964100</v>
      </c>
      <c r="K8883" s="107">
        <v>9810</v>
      </c>
      <c r="L8883" s="105">
        <v>899100</v>
      </c>
      <c r="M8883" s="105">
        <v>0</v>
      </c>
      <c r="N8883" s="106">
        <v>904412</v>
      </c>
      <c r="O8883" s="107">
        <v>902300</v>
      </c>
      <c r="P8883" s="105">
        <v>899600</v>
      </c>
      <c r="Q8883" s="105">
        <v>4812</v>
      </c>
      <c r="R8883" s="106">
        <v>0</v>
      </c>
      <c r="S8883" s="107">
        <v>0</v>
      </c>
      <c r="T8883" s="105">
        <v>894500</v>
      </c>
      <c r="U8883" s="105">
        <v>0</v>
      </c>
      <c r="V8883" s="106">
        <v>897200</v>
      </c>
      <c r="W8883" s="107">
        <v>1003000</v>
      </c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1714</v>
      </c>
      <c r="B8884" s="111" t="s">
        <v>37</v>
      </c>
      <c r="C8884" s="112" t="s">
        <v>1451</v>
      </c>
      <c r="D8884" s="21">
        <f t="shared" si="276"/>
        <v>0</v>
      </c>
      <c r="E8884" s="24">
        <f t="shared" si="27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1714</v>
      </c>
      <c r="B8885" s="111" t="s">
        <v>38</v>
      </c>
      <c r="C8885" s="112" t="s">
        <v>1452</v>
      </c>
      <c r="D8885" s="21">
        <f t="shared" si="276"/>
        <v>0</v>
      </c>
      <c r="E8885" s="24">
        <f t="shared" si="27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1714</v>
      </c>
      <c r="B8886" s="111" t="s">
        <v>39</v>
      </c>
      <c r="C8886" s="112" t="s">
        <v>1453</v>
      </c>
      <c r="D8886" s="21">
        <f t="shared" si="276"/>
        <v>0</v>
      </c>
      <c r="E8886" s="24">
        <f t="shared" si="27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1714</v>
      </c>
      <c r="B8887" s="111" t="s">
        <v>40</v>
      </c>
      <c r="C8887" s="112" t="s">
        <v>1454</v>
      </c>
      <c r="D8887" s="21">
        <f t="shared" si="276"/>
        <v>28050</v>
      </c>
      <c r="E8887" s="24">
        <f t="shared" si="27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1714</v>
      </c>
      <c r="B8888" s="111" t="s">
        <v>1455</v>
      </c>
      <c r="C8888" s="112" t="s">
        <v>56</v>
      </c>
      <c r="D8888" s="21">
        <f t="shared" si="276"/>
        <v>148655</v>
      </c>
      <c r="E8888" s="24">
        <f t="shared" si="277"/>
        <v>105830</v>
      </c>
      <c r="F8888" s="104">
        <v>40505</v>
      </c>
      <c r="G8888" s="104">
        <v>45645</v>
      </c>
      <c r="H8888" s="105">
        <v>33550</v>
      </c>
      <c r="I8888" s="105">
        <v>0</v>
      </c>
      <c r="J8888" s="106">
        <v>28050</v>
      </c>
      <c r="K8888" s="107">
        <v>0</v>
      </c>
      <c r="L8888" s="105">
        <v>30380</v>
      </c>
      <c r="M8888" s="105">
        <v>0</v>
      </c>
      <c r="N8888" s="106">
        <v>5950</v>
      </c>
      <c r="O8888" s="107">
        <v>0</v>
      </c>
      <c r="P8888" s="105">
        <v>10340</v>
      </c>
      <c r="Q8888" s="105">
        <v>0</v>
      </c>
      <c r="R8888" s="106">
        <v>0</v>
      </c>
      <c r="S8888" s="107">
        <v>60185</v>
      </c>
      <c r="T8888" s="105">
        <v>13125</v>
      </c>
      <c r="U8888" s="105">
        <v>0</v>
      </c>
      <c r="V8888" s="106">
        <v>14805</v>
      </c>
      <c r="W8888" s="107">
        <v>0</v>
      </c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1714</v>
      </c>
      <c r="B8889" s="111" t="s">
        <v>1456</v>
      </c>
      <c r="C8889" s="112" t="s">
        <v>58</v>
      </c>
      <c r="D8889" s="21">
        <f t="shared" si="276"/>
        <v>18560</v>
      </c>
      <c r="E8889" s="24">
        <f t="shared" si="277"/>
        <v>113020</v>
      </c>
      <c r="F8889" s="104">
        <v>720</v>
      </c>
      <c r="G8889" s="104">
        <v>49090</v>
      </c>
      <c r="H8889" s="113">
        <v>0</v>
      </c>
      <c r="I8889" s="113">
        <v>0</v>
      </c>
      <c r="J8889" s="106">
        <v>0</v>
      </c>
      <c r="K8889" s="107">
        <v>0</v>
      </c>
      <c r="L8889" s="113">
        <v>0</v>
      </c>
      <c r="M8889" s="113">
        <v>0</v>
      </c>
      <c r="N8889" s="31">
        <v>0</v>
      </c>
      <c r="O8889" s="32">
        <v>0</v>
      </c>
      <c r="P8889" s="105">
        <v>17840</v>
      </c>
      <c r="Q8889" s="105">
        <v>0</v>
      </c>
      <c r="R8889" s="31">
        <v>0</v>
      </c>
      <c r="S8889" s="32">
        <v>0</v>
      </c>
      <c r="T8889" s="113">
        <v>0</v>
      </c>
      <c r="U8889" s="113">
        <v>63930</v>
      </c>
      <c r="V8889" s="31">
        <v>0</v>
      </c>
      <c r="W8889" s="32">
        <v>0</v>
      </c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1714</v>
      </c>
      <c r="B8890" s="111" t="s">
        <v>1457</v>
      </c>
      <c r="C8890" s="112" t="s">
        <v>59</v>
      </c>
      <c r="D8890" s="21">
        <f t="shared" si="276"/>
        <v>0</v>
      </c>
      <c r="E8890" s="24">
        <f t="shared" si="277"/>
        <v>0</v>
      </c>
      <c r="F8890" s="104"/>
      <c r="G8890" s="104"/>
      <c r="H8890" s="105"/>
      <c r="I8890" s="105"/>
      <c r="J8890" s="31"/>
      <c r="K8890" s="32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1714</v>
      </c>
      <c r="B8891" s="111" t="s">
        <v>1458</v>
      </c>
      <c r="C8891" s="112" t="s">
        <v>61</v>
      </c>
      <c r="D8891" s="21">
        <f t="shared" si="276"/>
        <v>30100</v>
      </c>
      <c r="E8891" s="24">
        <f t="shared" si="277"/>
        <v>28850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1714</v>
      </c>
      <c r="B8892" s="111" t="s">
        <v>1459</v>
      </c>
      <c r="C8892" s="112" t="s">
        <v>1460</v>
      </c>
      <c r="D8892" s="21">
        <f t="shared" si="276"/>
        <v>3938617.95</v>
      </c>
      <c r="E8892" s="24">
        <f t="shared" si="277"/>
        <v>3977717.95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>
        <v>30100</v>
      </c>
      <c r="K8892" s="107">
        <v>28850</v>
      </c>
      <c r="L8892" s="105">
        <v>15450</v>
      </c>
      <c r="M8892" s="105">
        <v>30100</v>
      </c>
      <c r="N8892" s="106">
        <v>8200</v>
      </c>
      <c r="O8892" s="107">
        <v>15450</v>
      </c>
      <c r="P8892" s="105">
        <v>11500</v>
      </c>
      <c r="Q8892" s="105">
        <v>0</v>
      </c>
      <c r="R8892" s="106">
        <v>20200</v>
      </c>
      <c r="S8892" s="107">
        <v>26450</v>
      </c>
      <c r="T8892" s="105">
        <v>8950</v>
      </c>
      <c r="U8892" s="105">
        <v>41900</v>
      </c>
      <c r="V8892" s="106">
        <v>19150</v>
      </c>
      <c r="W8892" s="107">
        <v>0</v>
      </c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1714</v>
      </c>
      <c r="B8893" s="111" t="s">
        <v>1461</v>
      </c>
      <c r="C8893" s="112" t="s">
        <v>67</v>
      </c>
      <c r="D8893" s="21">
        <f t="shared" si="276"/>
        <v>29697229.200000003</v>
      </c>
      <c r="E8893" s="24">
        <f t="shared" si="277"/>
        <v>30190804.150000002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>
        <v>3808267.95</v>
      </c>
      <c r="K8893" s="107">
        <v>3808267.95</v>
      </c>
      <c r="L8893" s="105">
        <v>3166474.25</v>
      </c>
      <c r="M8893" s="105">
        <v>3166474.25</v>
      </c>
      <c r="N8893" s="106">
        <v>3388259.65</v>
      </c>
      <c r="O8893" s="107">
        <v>3388259.65</v>
      </c>
      <c r="P8893" s="105">
        <v>4411367.2</v>
      </c>
      <c r="Q8893" s="105">
        <v>4411367.2</v>
      </c>
      <c r="R8893" s="106">
        <v>2936099.85</v>
      </c>
      <c r="S8893" s="107">
        <v>2936099.85</v>
      </c>
      <c r="T8893" s="105">
        <v>3095377.7</v>
      </c>
      <c r="U8893" s="105">
        <v>3095377.7</v>
      </c>
      <c r="V8893" s="106">
        <v>3662400.35</v>
      </c>
      <c r="W8893" s="107">
        <v>3662400.35</v>
      </c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1714</v>
      </c>
      <c r="B8894" s="111" t="s">
        <v>1462</v>
      </c>
      <c r="C8894" s="112" t="s">
        <v>1463</v>
      </c>
      <c r="D8894" s="21">
        <f t="shared" si="276"/>
        <v>14463732.050000001</v>
      </c>
      <c r="E8894" s="24">
        <f t="shared" si="277"/>
        <v>11871456.949999999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106">
        <v>1573750.1</v>
      </c>
      <c r="K8894" s="107">
        <v>2067325.05</v>
      </c>
      <c r="L8894" s="113">
        <v>1379839.4</v>
      </c>
      <c r="M8894" s="113">
        <v>2080346.6</v>
      </c>
      <c r="N8894" s="31">
        <v>1519059.15</v>
      </c>
      <c r="O8894" s="32">
        <v>1218006.5</v>
      </c>
      <c r="P8894" s="105">
        <v>1912594</v>
      </c>
      <c r="Q8894" s="105">
        <v>1332262.25</v>
      </c>
      <c r="R8894" s="31">
        <v>1730736</v>
      </c>
      <c r="S8894" s="32">
        <v>2126457.15</v>
      </c>
      <c r="T8894" s="113">
        <v>1535101.75</v>
      </c>
      <c r="U8894" s="113">
        <v>1532509.9</v>
      </c>
      <c r="V8894" s="31">
        <v>2091515.7</v>
      </c>
      <c r="W8894" s="32">
        <v>1430901.45</v>
      </c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1714</v>
      </c>
      <c r="B8895" s="111" t="s">
        <v>1464</v>
      </c>
      <c r="C8895" s="112" t="s">
        <v>1465</v>
      </c>
      <c r="D8895" s="21">
        <f t="shared" si="276"/>
        <v>1741032.05</v>
      </c>
      <c r="E8895" s="24">
        <f t="shared" si="277"/>
        <v>1732369.05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>
        <v>169665.4</v>
      </c>
      <c r="K8895" s="32">
        <v>169665.4</v>
      </c>
      <c r="L8895" s="113">
        <v>179284.5</v>
      </c>
      <c r="M8895" s="113">
        <v>179284.5</v>
      </c>
      <c r="N8895" s="31">
        <v>172093.9</v>
      </c>
      <c r="O8895" s="32">
        <v>172093.9</v>
      </c>
      <c r="P8895" s="113">
        <v>221389.45</v>
      </c>
      <c r="Q8895" s="113">
        <v>221389.45</v>
      </c>
      <c r="R8895" s="31">
        <v>225438.2</v>
      </c>
      <c r="S8895" s="32">
        <v>225438.2</v>
      </c>
      <c r="T8895" s="113">
        <v>268265.3</v>
      </c>
      <c r="U8895" s="113">
        <v>268265.3</v>
      </c>
      <c r="V8895" s="31">
        <v>271546.3</v>
      </c>
      <c r="W8895" s="32">
        <v>271546.3</v>
      </c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1714</v>
      </c>
      <c r="B8896" s="111" t="s">
        <v>1466</v>
      </c>
      <c r="C8896" s="112" t="s">
        <v>1467</v>
      </c>
      <c r="D8896" s="21">
        <f t="shared" si="276"/>
        <v>434002.8</v>
      </c>
      <c r="E8896" s="24">
        <f t="shared" si="277"/>
        <v>388312.1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>
        <v>9699</v>
      </c>
      <c r="K8896" s="32">
        <v>1036</v>
      </c>
      <c r="L8896" s="113">
        <v>12548.7</v>
      </c>
      <c r="M8896" s="113">
        <v>39940.6</v>
      </c>
      <c r="N8896" s="31">
        <v>11267.5</v>
      </c>
      <c r="O8896" s="32">
        <v>982.5</v>
      </c>
      <c r="P8896" s="113">
        <v>18819</v>
      </c>
      <c r="Q8896" s="113">
        <v>4145</v>
      </c>
      <c r="R8896" s="31">
        <v>15750.6</v>
      </c>
      <c r="S8896" s="32">
        <v>4633</v>
      </c>
      <c r="T8896" s="113">
        <v>17892</v>
      </c>
      <c r="U8896" s="113">
        <v>2742</v>
      </c>
      <c r="V8896" s="31">
        <v>9977</v>
      </c>
      <c r="W8896" s="32">
        <v>2874</v>
      </c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1714</v>
      </c>
      <c r="B8897" s="111" t="s">
        <v>1468</v>
      </c>
      <c r="C8897" s="112" t="s">
        <v>68</v>
      </c>
      <c r="D8897" s="21">
        <f t="shared" si="276"/>
        <v>2863503.7600000002</v>
      </c>
      <c r="E8897" s="24">
        <f t="shared" si="277"/>
        <v>2864110.7600000002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>
        <v>328620</v>
      </c>
      <c r="K8897" s="32">
        <v>328620</v>
      </c>
      <c r="L8897" s="113">
        <v>300499.40000000002</v>
      </c>
      <c r="M8897" s="113">
        <v>300499.40000000002</v>
      </c>
      <c r="N8897" s="31">
        <v>302253</v>
      </c>
      <c r="O8897" s="32">
        <v>302253</v>
      </c>
      <c r="P8897" s="113">
        <v>299589.40000000002</v>
      </c>
      <c r="Q8897" s="113">
        <v>299589.40000000002</v>
      </c>
      <c r="R8897" s="31">
        <v>293576.39</v>
      </c>
      <c r="S8897" s="32">
        <v>293576.39</v>
      </c>
      <c r="T8897" s="113">
        <v>254813.57</v>
      </c>
      <c r="U8897" s="113">
        <v>254813.57</v>
      </c>
      <c r="V8897" s="31">
        <v>863293.3</v>
      </c>
      <c r="W8897" s="32">
        <v>863293.3</v>
      </c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1714</v>
      </c>
      <c r="B8898" s="111" t="s">
        <v>1469</v>
      </c>
      <c r="C8898" s="112" t="s">
        <v>1470</v>
      </c>
      <c r="D8898" s="21">
        <f t="shared" si="276"/>
        <v>643263.81999999995</v>
      </c>
      <c r="E8898" s="24">
        <f t="shared" si="277"/>
        <v>592871.92000000004</v>
      </c>
      <c r="F8898" s="104">
        <v>3306</v>
      </c>
      <c r="G8898" s="104">
        <v>0</v>
      </c>
      <c r="H8898" s="113">
        <v>73534</v>
      </c>
      <c r="I8898" s="113">
        <v>73455</v>
      </c>
      <c r="J8898" s="31">
        <v>47682.2</v>
      </c>
      <c r="K8898" s="32">
        <v>48289.2</v>
      </c>
      <c r="L8898" s="113">
        <v>54623.5</v>
      </c>
      <c r="M8898" s="113">
        <v>56099.199999999997</v>
      </c>
      <c r="N8898" s="31">
        <v>189294.2</v>
      </c>
      <c r="O8898" s="32">
        <v>185239.5</v>
      </c>
      <c r="P8898" s="113">
        <v>13102</v>
      </c>
      <c r="Q8898" s="113">
        <v>0</v>
      </c>
      <c r="R8898" s="31">
        <v>74711.399999999994</v>
      </c>
      <c r="S8898" s="32">
        <v>63890</v>
      </c>
      <c r="T8898" s="113">
        <v>148435.79999999999</v>
      </c>
      <c r="U8898" s="113">
        <v>141952.4</v>
      </c>
      <c r="V8898" s="31">
        <v>62581.1</v>
      </c>
      <c r="W8898" s="32">
        <v>48560</v>
      </c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1714</v>
      </c>
      <c r="B8899" s="111" t="s">
        <v>1471</v>
      </c>
      <c r="C8899" s="112" t="s">
        <v>1472</v>
      </c>
      <c r="D8899" s="21">
        <f t="shared" ref="D8899:D8962" si="278">F8899+H8899+J8900+L8899+N8899+P8899+R8899+T8899+V8899+X8899+Z8899+AB8899</f>
        <v>218693.62</v>
      </c>
      <c r="E8899" s="24">
        <f t="shared" ref="E8899:E8962" si="279">G8899+I8899+K8900+M8899+O8899+Q8899+S8899+U8899+W8899+Y8899+AA8899+AC8899</f>
        <v>218693.62</v>
      </c>
      <c r="F8899" s="104"/>
      <c r="G8899" s="104"/>
      <c r="H8899" s="105">
        <v>9176.1</v>
      </c>
      <c r="I8899" s="105">
        <v>9176.1</v>
      </c>
      <c r="J8899" s="31">
        <v>23675.82</v>
      </c>
      <c r="K8899" s="32">
        <v>23675.82</v>
      </c>
      <c r="L8899" s="105">
        <v>9924</v>
      </c>
      <c r="M8899" s="105">
        <v>9924</v>
      </c>
      <c r="N8899" s="106">
        <v>4412</v>
      </c>
      <c r="O8899" s="107">
        <v>4412</v>
      </c>
      <c r="P8899" s="113">
        <v>11822.46</v>
      </c>
      <c r="Q8899" s="113">
        <v>11822.46</v>
      </c>
      <c r="R8899" s="106">
        <v>16401.93</v>
      </c>
      <c r="S8899" s="107">
        <v>16401.93</v>
      </c>
      <c r="T8899" s="105">
        <v>14545.78</v>
      </c>
      <c r="U8899" s="105">
        <v>14545.78</v>
      </c>
      <c r="V8899" s="106">
        <v>152411.35</v>
      </c>
      <c r="W8899" s="107">
        <v>152411.35</v>
      </c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1714</v>
      </c>
      <c r="B8900" s="111" t="s">
        <v>1473</v>
      </c>
      <c r="C8900" s="112" t="s">
        <v>1474</v>
      </c>
      <c r="D8900" s="21">
        <f t="shared" si="278"/>
        <v>0</v>
      </c>
      <c r="E8900" s="24">
        <f t="shared" si="279"/>
        <v>0</v>
      </c>
      <c r="F8900" s="104"/>
      <c r="G8900" s="104"/>
      <c r="H8900" s="113"/>
      <c r="I8900" s="113"/>
      <c r="J8900" s="106"/>
      <c r="K8900" s="107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1714</v>
      </c>
      <c r="B8901" s="111" t="s">
        <v>1475</v>
      </c>
      <c r="C8901" s="112" t="s">
        <v>1476</v>
      </c>
      <c r="D8901" s="21">
        <f t="shared" si="278"/>
        <v>264572</v>
      </c>
      <c r="E8901" s="24">
        <f t="shared" si="279"/>
        <v>76350</v>
      </c>
      <c r="F8901" s="104"/>
      <c r="G8901" s="104"/>
      <c r="H8901" s="105"/>
      <c r="I8901" s="105"/>
      <c r="J8901" s="31"/>
      <c r="K8901" s="32"/>
      <c r="L8901" s="105">
        <v>19260</v>
      </c>
      <c r="M8901" s="105">
        <v>0</v>
      </c>
      <c r="N8901" s="106">
        <v>548</v>
      </c>
      <c r="O8901" s="107">
        <v>11250</v>
      </c>
      <c r="P8901" s="113">
        <v>0</v>
      </c>
      <c r="Q8901" s="113">
        <v>350</v>
      </c>
      <c r="R8901" s="106">
        <v>82680</v>
      </c>
      <c r="S8901" s="107">
        <v>50</v>
      </c>
      <c r="T8901" s="105">
        <v>24574</v>
      </c>
      <c r="U8901" s="105">
        <v>57750</v>
      </c>
      <c r="V8901" s="106">
        <v>137510</v>
      </c>
      <c r="W8901" s="107">
        <v>6950</v>
      </c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1714</v>
      </c>
      <c r="B8902" s="111" t="s">
        <v>1477</v>
      </c>
      <c r="C8902" s="112" t="s">
        <v>1478</v>
      </c>
      <c r="D8902" s="21">
        <f t="shared" si="278"/>
        <v>272918.48</v>
      </c>
      <c r="E8902" s="24">
        <f t="shared" si="279"/>
        <v>169678.71000000002</v>
      </c>
      <c r="F8902" s="104"/>
      <c r="G8902" s="104"/>
      <c r="H8902" s="113"/>
      <c r="I8902" s="113"/>
      <c r="J8902" s="106"/>
      <c r="K8902" s="107"/>
      <c r="L8902" s="113"/>
      <c r="M8902" s="113"/>
      <c r="N8902" s="31"/>
      <c r="O8902" s="32"/>
      <c r="P8902" s="105"/>
      <c r="Q8902" s="105"/>
      <c r="R8902" s="31">
        <v>11030.35</v>
      </c>
      <c r="S8902" s="32">
        <v>11030.35</v>
      </c>
      <c r="T8902" s="113">
        <v>5367.88</v>
      </c>
      <c r="U8902" s="113">
        <v>5367.88</v>
      </c>
      <c r="V8902" s="31">
        <v>2604.25</v>
      </c>
      <c r="W8902" s="32">
        <v>2604.25</v>
      </c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1714</v>
      </c>
      <c r="B8903" s="111" t="s">
        <v>1479</v>
      </c>
      <c r="C8903" s="112" t="s">
        <v>1480</v>
      </c>
      <c r="D8903" s="21">
        <f t="shared" si="278"/>
        <v>2291122.6800000002</v>
      </c>
      <c r="E8903" s="24">
        <f t="shared" si="279"/>
        <v>2681388.41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>
        <v>253916</v>
      </c>
      <c r="K8903" s="32">
        <v>150676.23000000001</v>
      </c>
      <c r="L8903" s="113">
        <v>260884.5</v>
      </c>
      <c r="M8903" s="113">
        <v>165674.51999999999</v>
      </c>
      <c r="N8903" s="31">
        <v>274570</v>
      </c>
      <c r="O8903" s="32">
        <v>178218.96</v>
      </c>
      <c r="P8903" s="113">
        <v>305997.75</v>
      </c>
      <c r="Q8903" s="113">
        <v>738793.7</v>
      </c>
      <c r="R8903" s="31">
        <v>259554.25</v>
      </c>
      <c r="S8903" s="32">
        <v>536356.11</v>
      </c>
      <c r="T8903" s="113">
        <v>310508.79999999999</v>
      </c>
      <c r="U8903" s="113">
        <v>358682.41</v>
      </c>
      <c r="V8903" s="31">
        <v>271861.08</v>
      </c>
      <c r="W8903" s="32">
        <v>321179.89</v>
      </c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1714</v>
      </c>
      <c r="B8904" s="111" t="s">
        <v>1481</v>
      </c>
      <c r="C8904" s="112" t="s">
        <v>1482</v>
      </c>
      <c r="D8904" s="21">
        <f t="shared" si="278"/>
        <v>576734.05000000005</v>
      </c>
      <c r="E8904" s="24">
        <f t="shared" si="279"/>
        <v>761726.33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>
        <v>100312.1</v>
      </c>
      <c r="K8904" s="32">
        <v>76702.080000000002</v>
      </c>
      <c r="L8904" s="113">
        <v>10921.3</v>
      </c>
      <c r="M8904" s="113">
        <v>2310.86</v>
      </c>
      <c r="N8904" s="31">
        <v>95958.3</v>
      </c>
      <c r="O8904" s="32">
        <v>79933.279999999999</v>
      </c>
      <c r="P8904" s="113">
        <v>157162.9</v>
      </c>
      <c r="Q8904" s="113">
        <v>348149.12</v>
      </c>
      <c r="R8904" s="31">
        <v>49931.95</v>
      </c>
      <c r="S8904" s="32">
        <v>88253.26</v>
      </c>
      <c r="T8904" s="113">
        <v>117182.2</v>
      </c>
      <c r="U8904" s="113">
        <v>135389.48000000001</v>
      </c>
      <c r="V8904" s="31">
        <v>57382.8</v>
      </c>
      <c r="W8904" s="32">
        <v>66333.77</v>
      </c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1714</v>
      </c>
      <c r="B8905" s="111" t="s">
        <v>1483</v>
      </c>
      <c r="C8905" s="112" t="s">
        <v>1484</v>
      </c>
      <c r="D8905" s="21">
        <f t="shared" si="278"/>
        <v>7734.9</v>
      </c>
      <c r="E8905" s="24">
        <f t="shared" si="279"/>
        <v>15104.9</v>
      </c>
      <c r="F8905" s="104">
        <v>0</v>
      </c>
      <c r="G8905" s="104">
        <v>0</v>
      </c>
      <c r="H8905" s="113">
        <v>0</v>
      </c>
      <c r="I8905" s="113">
        <v>0</v>
      </c>
      <c r="J8905" s="31">
        <v>398</v>
      </c>
      <c r="K8905" s="32">
        <v>780</v>
      </c>
      <c r="L8905" s="113">
        <v>0</v>
      </c>
      <c r="M8905" s="113">
        <v>0</v>
      </c>
      <c r="N8905" s="31">
        <v>0</v>
      </c>
      <c r="O8905" s="32">
        <v>0</v>
      </c>
      <c r="P8905" s="113">
        <v>0</v>
      </c>
      <c r="Q8905" s="113">
        <v>0</v>
      </c>
      <c r="R8905" s="31">
        <v>0</v>
      </c>
      <c r="S8905" s="32">
        <v>0</v>
      </c>
      <c r="T8905" s="113">
        <v>0</v>
      </c>
      <c r="U8905" s="113">
        <v>7748</v>
      </c>
      <c r="V8905" s="31">
        <v>252</v>
      </c>
      <c r="W8905" s="32">
        <v>252</v>
      </c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1714</v>
      </c>
      <c r="B8906" s="111" t="s">
        <v>1485</v>
      </c>
      <c r="C8906" s="112" t="s">
        <v>1486</v>
      </c>
      <c r="D8906" s="21">
        <f t="shared" si="278"/>
        <v>152293.1</v>
      </c>
      <c r="E8906" s="24">
        <f t="shared" si="279"/>
        <v>107101.6</v>
      </c>
      <c r="F8906" s="104">
        <v>0</v>
      </c>
      <c r="G8906" s="104">
        <v>0</v>
      </c>
      <c r="H8906" s="113">
        <v>11258.1</v>
      </c>
      <c r="I8906" s="113">
        <v>11258.1</v>
      </c>
      <c r="J8906" s="31">
        <v>7482.9</v>
      </c>
      <c r="K8906" s="32">
        <v>7104.9</v>
      </c>
      <c r="L8906" s="113">
        <v>18235.400000000001</v>
      </c>
      <c r="M8906" s="113">
        <v>18235.400000000001</v>
      </c>
      <c r="N8906" s="31">
        <v>12579</v>
      </c>
      <c r="O8906" s="32">
        <v>5089.5</v>
      </c>
      <c r="P8906" s="113">
        <v>27620</v>
      </c>
      <c r="Q8906" s="113">
        <v>0</v>
      </c>
      <c r="R8906" s="31">
        <v>36192.400000000001</v>
      </c>
      <c r="S8906" s="32">
        <v>0</v>
      </c>
      <c r="T8906" s="113">
        <v>18054.5</v>
      </c>
      <c r="U8906" s="113">
        <v>55282.5</v>
      </c>
      <c r="V8906" s="31">
        <v>11175.7</v>
      </c>
      <c r="W8906" s="32">
        <v>4426.1000000000004</v>
      </c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1714</v>
      </c>
      <c r="B8907" s="111" t="s">
        <v>1487</v>
      </c>
      <c r="C8907" s="112" t="s">
        <v>1488</v>
      </c>
      <c r="D8907" s="21">
        <f t="shared" si="278"/>
        <v>147095.5</v>
      </c>
      <c r="E8907" s="24">
        <f t="shared" si="279"/>
        <v>187460.5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>
        <v>17178</v>
      </c>
      <c r="K8907" s="32">
        <v>12810</v>
      </c>
      <c r="L8907" s="113">
        <v>10176</v>
      </c>
      <c r="M8907" s="113">
        <v>25168</v>
      </c>
      <c r="N8907" s="31">
        <v>20201</v>
      </c>
      <c r="O8907" s="32">
        <v>25234</v>
      </c>
      <c r="P8907" s="113">
        <v>25599</v>
      </c>
      <c r="Q8907" s="113">
        <v>13757</v>
      </c>
      <c r="R8907" s="31">
        <v>10928.5</v>
      </c>
      <c r="S8907" s="32">
        <v>55067</v>
      </c>
      <c r="T8907" s="113">
        <v>7452</v>
      </c>
      <c r="U8907" s="113">
        <v>11611</v>
      </c>
      <c r="V8907" s="31">
        <v>26132.6</v>
      </c>
      <c r="W8907" s="32">
        <v>22542.799999999999</v>
      </c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1714</v>
      </c>
      <c r="B8908" s="111" t="s">
        <v>1489</v>
      </c>
      <c r="C8908" s="112" t="s">
        <v>70</v>
      </c>
      <c r="D8908" s="21">
        <f t="shared" si="278"/>
        <v>198479.65</v>
      </c>
      <c r="E8908" s="24">
        <f t="shared" si="279"/>
        <v>111300.7</v>
      </c>
      <c r="F8908" s="104">
        <v>10549</v>
      </c>
      <c r="G8908" s="104">
        <v>0</v>
      </c>
      <c r="H8908" s="113">
        <v>11258.1</v>
      </c>
      <c r="I8908" s="113">
        <v>0</v>
      </c>
      <c r="J8908" s="31">
        <v>7104.9</v>
      </c>
      <c r="K8908" s="32">
        <v>5916.7</v>
      </c>
      <c r="L8908" s="113">
        <v>18235.400000000001</v>
      </c>
      <c r="M8908" s="113">
        <v>0</v>
      </c>
      <c r="N8908" s="31">
        <v>12936.55</v>
      </c>
      <c r="O8908" s="32">
        <v>0</v>
      </c>
      <c r="P8908" s="113">
        <v>0</v>
      </c>
      <c r="Q8908" s="113">
        <v>17021.400000000001</v>
      </c>
      <c r="R8908" s="31">
        <v>0</v>
      </c>
      <c r="S8908" s="32">
        <v>0</v>
      </c>
      <c r="T8908" s="113">
        <v>55282.5</v>
      </c>
      <c r="U8908" s="113">
        <v>22942</v>
      </c>
      <c r="V8908" s="31">
        <v>6578.1</v>
      </c>
      <c r="W8908" s="32">
        <v>32137.3</v>
      </c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1714</v>
      </c>
      <c r="B8909" s="111" t="s">
        <v>1490</v>
      </c>
      <c r="C8909" s="112" t="s">
        <v>1491</v>
      </c>
      <c r="D8909" s="21">
        <f t="shared" si="278"/>
        <v>846170</v>
      </c>
      <c r="E8909" s="24">
        <f t="shared" si="279"/>
        <v>766020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>
        <v>83640</v>
      </c>
      <c r="K8909" s="32">
        <v>39200</v>
      </c>
      <c r="L8909" s="113">
        <v>106040</v>
      </c>
      <c r="M8909" s="113">
        <v>102010</v>
      </c>
      <c r="N8909" s="31">
        <v>97630</v>
      </c>
      <c r="O8909" s="32">
        <v>126430</v>
      </c>
      <c r="P8909" s="113">
        <v>106360</v>
      </c>
      <c r="Q8909" s="113">
        <v>50020</v>
      </c>
      <c r="R8909" s="31">
        <v>98910</v>
      </c>
      <c r="S8909" s="32">
        <v>164790</v>
      </c>
      <c r="T8909" s="113">
        <v>126480</v>
      </c>
      <c r="U8909" s="113">
        <v>56340</v>
      </c>
      <c r="V8909" s="31">
        <v>117700</v>
      </c>
      <c r="W8909" s="32">
        <v>95000</v>
      </c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1714</v>
      </c>
      <c r="B8910" s="111" t="s">
        <v>1492</v>
      </c>
      <c r="C8910" s="112" t="s">
        <v>1493</v>
      </c>
      <c r="D8910" s="21">
        <f t="shared" si="278"/>
        <v>1060630.55</v>
      </c>
      <c r="E8910" s="24">
        <f t="shared" si="279"/>
        <v>1736006.1</v>
      </c>
      <c r="F8910" s="104"/>
      <c r="G8910" s="104"/>
      <c r="H8910" s="113"/>
      <c r="I8910" s="113"/>
      <c r="J8910" s="31">
        <v>1820</v>
      </c>
      <c r="K8910" s="32">
        <v>0</v>
      </c>
      <c r="L8910" s="113">
        <v>9640</v>
      </c>
      <c r="M8910" s="113">
        <v>0</v>
      </c>
      <c r="N8910" s="31">
        <v>0</v>
      </c>
      <c r="O8910" s="32">
        <v>7550</v>
      </c>
      <c r="P8910" s="113">
        <v>0</v>
      </c>
      <c r="Q8910" s="113">
        <v>0</v>
      </c>
      <c r="R8910" s="31">
        <v>0</v>
      </c>
      <c r="S8910" s="32">
        <v>0</v>
      </c>
      <c r="T8910" s="113">
        <v>0</v>
      </c>
      <c r="U8910" s="113">
        <v>0</v>
      </c>
      <c r="V8910" s="31">
        <v>0</v>
      </c>
      <c r="W8910" s="32">
        <v>3910</v>
      </c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1714</v>
      </c>
      <c r="B8911" s="111" t="s">
        <v>1494</v>
      </c>
      <c r="C8911" s="112" t="s">
        <v>71</v>
      </c>
      <c r="D8911" s="21">
        <f t="shared" si="278"/>
        <v>9646715.7000000011</v>
      </c>
      <c r="E8911" s="24">
        <f t="shared" si="279"/>
        <v>8821576.5500000007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>
        <v>1050990.55</v>
      </c>
      <c r="K8911" s="32">
        <v>1724546.1</v>
      </c>
      <c r="L8911" s="113">
        <v>1043352</v>
      </c>
      <c r="M8911" s="113">
        <v>1256186.3</v>
      </c>
      <c r="N8911" s="31">
        <v>1070549</v>
      </c>
      <c r="O8911" s="32">
        <v>602739.35</v>
      </c>
      <c r="P8911" s="113">
        <v>1303471.8</v>
      </c>
      <c r="Q8911" s="113">
        <v>1124425.2</v>
      </c>
      <c r="R8911" s="31">
        <v>1160897.8500000001</v>
      </c>
      <c r="S8911" s="32">
        <v>1544998.7</v>
      </c>
      <c r="T8911" s="113">
        <v>1270084.95</v>
      </c>
      <c r="U8911" s="113">
        <v>854110.1</v>
      </c>
      <c r="V8911" s="31">
        <v>1337287.1000000001</v>
      </c>
      <c r="W8911" s="32">
        <v>1476200.25</v>
      </c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1714</v>
      </c>
      <c r="B8912" s="111" t="s">
        <v>1495</v>
      </c>
      <c r="C8912" s="112" t="s">
        <v>1496</v>
      </c>
      <c r="D8912" s="21">
        <f t="shared" si="278"/>
        <v>2026787.35</v>
      </c>
      <c r="E8912" s="24">
        <f t="shared" si="279"/>
        <v>1062457.24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>
        <v>241319.6</v>
      </c>
      <c r="K8912" s="32">
        <v>188565.1</v>
      </c>
      <c r="L8912" s="113">
        <v>183044.6</v>
      </c>
      <c r="M8912" s="113">
        <v>129440.48</v>
      </c>
      <c r="N8912" s="31">
        <v>245567.2</v>
      </c>
      <c r="O8912" s="32">
        <v>170089.74</v>
      </c>
      <c r="P8912" s="113">
        <v>300641.90000000002</v>
      </c>
      <c r="Q8912" s="113">
        <v>81000.87</v>
      </c>
      <c r="R8912" s="31">
        <v>341298.75</v>
      </c>
      <c r="S8912" s="32">
        <v>12241.77</v>
      </c>
      <c r="T8912" s="113">
        <v>226715.8</v>
      </c>
      <c r="U8912" s="113">
        <v>467785.74</v>
      </c>
      <c r="V8912" s="31">
        <v>247230.3</v>
      </c>
      <c r="W8912" s="32">
        <v>33284.019999999997</v>
      </c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1714</v>
      </c>
      <c r="B8913" s="111" t="s">
        <v>1497</v>
      </c>
      <c r="C8913" s="112" t="s">
        <v>1498</v>
      </c>
      <c r="D8913" s="21">
        <f t="shared" si="278"/>
        <v>28987</v>
      </c>
      <c r="E8913" s="24">
        <f t="shared" si="279"/>
        <v>28987</v>
      </c>
      <c r="F8913" s="104">
        <v>455</v>
      </c>
      <c r="G8913" s="104">
        <v>455</v>
      </c>
      <c r="H8913" s="113">
        <v>420</v>
      </c>
      <c r="I8913" s="113">
        <v>420</v>
      </c>
      <c r="J8913" s="31">
        <v>902</v>
      </c>
      <c r="K8913" s="32">
        <v>902</v>
      </c>
      <c r="L8913" s="113">
        <v>610</v>
      </c>
      <c r="M8913" s="113">
        <v>610</v>
      </c>
      <c r="N8913" s="31">
        <v>5490</v>
      </c>
      <c r="O8913" s="32">
        <v>5490</v>
      </c>
      <c r="P8913" s="113">
        <v>14531</v>
      </c>
      <c r="Q8913" s="113">
        <v>14531</v>
      </c>
      <c r="R8913" s="31">
        <v>1887</v>
      </c>
      <c r="S8913" s="32">
        <v>1887</v>
      </c>
      <c r="T8913" s="113">
        <v>2226</v>
      </c>
      <c r="U8913" s="113">
        <v>2226</v>
      </c>
      <c r="V8913" s="31">
        <v>3368</v>
      </c>
      <c r="W8913" s="32">
        <v>3368</v>
      </c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1714</v>
      </c>
      <c r="B8914" s="111" t="s">
        <v>1499</v>
      </c>
      <c r="C8914" s="112" t="s">
        <v>1500</v>
      </c>
      <c r="D8914" s="21">
        <f t="shared" si="278"/>
        <v>37923.85</v>
      </c>
      <c r="E8914" s="24">
        <f t="shared" si="279"/>
        <v>37923.85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>
        <v>18001.849999999999</v>
      </c>
      <c r="Q8914" s="113">
        <v>18001.849999999999</v>
      </c>
      <c r="R8914" s="31"/>
      <c r="S8914" s="32"/>
      <c r="T8914" s="113"/>
      <c r="U8914" s="113"/>
      <c r="V8914" s="31">
        <v>19922</v>
      </c>
      <c r="W8914" s="32">
        <v>19922</v>
      </c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1714</v>
      </c>
      <c r="B8915" s="111" t="s">
        <v>1501</v>
      </c>
      <c r="C8915" s="112" t="s">
        <v>1502</v>
      </c>
      <c r="D8915" s="21">
        <f t="shared" si="278"/>
        <v>180</v>
      </c>
      <c r="E8915" s="24">
        <f t="shared" si="279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>
        <v>0</v>
      </c>
      <c r="Q8915" s="113">
        <v>0</v>
      </c>
      <c r="R8915" s="31">
        <v>0</v>
      </c>
      <c r="S8915" s="32">
        <v>0</v>
      </c>
      <c r="T8915" s="113">
        <v>180</v>
      </c>
      <c r="U8915" s="113">
        <v>0</v>
      </c>
      <c r="V8915" s="31">
        <v>0</v>
      </c>
      <c r="W8915" s="32">
        <v>0</v>
      </c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1714</v>
      </c>
      <c r="B8916" s="111" t="s">
        <v>1503</v>
      </c>
      <c r="C8916" s="112" t="s">
        <v>1504</v>
      </c>
      <c r="D8916" s="21">
        <f t="shared" si="278"/>
        <v>18178</v>
      </c>
      <c r="E8916" s="24">
        <f t="shared" si="279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0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>
        <v>0</v>
      </c>
      <c r="Q8916" s="113">
        <v>0</v>
      </c>
      <c r="R8916" s="31">
        <v>18178</v>
      </c>
      <c r="S8916" s="32">
        <v>0</v>
      </c>
      <c r="T8916" s="113">
        <v>0</v>
      </c>
      <c r="U8916" s="113">
        <v>0</v>
      </c>
      <c r="V8916" s="31">
        <v>0</v>
      </c>
      <c r="W8916" s="32">
        <v>0</v>
      </c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1714</v>
      </c>
      <c r="B8917" s="111" t="s">
        <v>1505</v>
      </c>
      <c r="C8917" s="112" t="s">
        <v>1662</v>
      </c>
      <c r="D8917" s="21">
        <f t="shared" si="278"/>
        <v>0</v>
      </c>
      <c r="E8917" s="24">
        <f t="shared" si="279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1714</v>
      </c>
      <c r="B8918" s="111" t="s">
        <v>1506</v>
      </c>
      <c r="C8918" s="112" t="s">
        <v>1507</v>
      </c>
      <c r="D8918" s="21">
        <f t="shared" si="278"/>
        <v>6032</v>
      </c>
      <c r="E8918" s="24">
        <f t="shared" si="279"/>
        <v>194406.1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1714</v>
      </c>
      <c r="B8919" s="111" t="s">
        <v>1508</v>
      </c>
      <c r="C8919" s="112" t="s">
        <v>1509</v>
      </c>
      <c r="D8919" s="21">
        <f t="shared" si="278"/>
        <v>90445.4</v>
      </c>
      <c r="E8919" s="24">
        <f t="shared" si="279"/>
        <v>90445.4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>
        <v>6032</v>
      </c>
      <c r="K8919" s="32">
        <v>6032</v>
      </c>
      <c r="L8919" s="113">
        <v>5483.5</v>
      </c>
      <c r="M8919" s="113">
        <v>5483.5</v>
      </c>
      <c r="N8919" s="31">
        <v>15460.5</v>
      </c>
      <c r="O8919" s="32">
        <v>15460.5</v>
      </c>
      <c r="P8919" s="113">
        <v>6685</v>
      </c>
      <c r="Q8919" s="113">
        <v>6685</v>
      </c>
      <c r="R8919" s="31">
        <v>8887.4</v>
      </c>
      <c r="S8919" s="32">
        <v>8887.4</v>
      </c>
      <c r="T8919" s="113">
        <v>7135.5</v>
      </c>
      <c r="U8919" s="113">
        <v>7135.5</v>
      </c>
      <c r="V8919" s="31">
        <v>18303.5</v>
      </c>
      <c r="W8919" s="32">
        <v>18303.5</v>
      </c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1714</v>
      </c>
      <c r="B8920" s="111" t="s">
        <v>1510</v>
      </c>
      <c r="C8920" s="112" t="s">
        <v>1511</v>
      </c>
      <c r="D8920" s="21">
        <f t="shared" si="278"/>
        <v>0</v>
      </c>
      <c r="E8920" s="24">
        <f t="shared" si="279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1714</v>
      </c>
      <c r="B8921" s="111" t="s">
        <v>1512</v>
      </c>
      <c r="C8921" s="112" t="s">
        <v>1513</v>
      </c>
      <c r="D8921" s="21">
        <f t="shared" si="278"/>
        <v>0</v>
      </c>
      <c r="E8921" s="24">
        <f t="shared" si="279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1714</v>
      </c>
      <c r="B8922" s="111" t="s">
        <v>1514</v>
      </c>
      <c r="C8922" s="112" t="s">
        <v>1515</v>
      </c>
      <c r="D8922" s="21">
        <f t="shared" si="278"/>
        <v>203058.6</v>
      </c>
      <c r="E8922" s="24">
        <f t="shared" si="279"/>
        <v>0</v>
      </c>
      <c r="F8922" s="104"/>
      <c r="G8922" s="104"/>
      <c r="H8922" s="113">
        <v>191449.1</v>
      </c>
      <c r="I8922" s="113">
        <v>0</v>
      </c>
      <c r="J8922" s="31">
        <v>0</v>
      </c>
      <c r="K8922" s="32">
        <v>0</v>
      </c>
      <c r="L8922" s="113">
        <v>0</v>
      </c>
      <c r="M8922" s="113">
        <v>0</v>
      </c>
      <c r="N8922" s="31">
        <v>0</v>
      </c>
      <c r="O8922" s="32">
        <v>0</v>
      </c>
      <c r="P8922" s="113">
        <v>6149.5</v>
      </c>
      <c r="Q8922" s="113">
        <v>0</v>
      </c>
      <c r="R8922" s="31">
        <v>0</v>
      </c>
      <c r="S8922" s="32">
        <v>0</v>
      </c>
      <c r="T8922" s="113">
        <v>5460</v>
      </c>
      <c r="U8922" s="113">
        <v>0</v>
      </c>
      <c r="V8922" s="31">
        <v>0</v>
      </c>
      <c r="W8922" s="32">
        <v>0</v>
      </c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1714</v>
      </c>
      <c r="B8923" s="111" t="s">
        <v>1516</v>
      </c>
      <c r="C8923" s="112" t="s">
        <v>57</v>
      </c>
      <c r="D8923" s="21">
        <f t="shared" si="278"/>
        <v>0</v>
      </c>
      <c r="E8923" s="24">
        <f t="shared" si="279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1714</v>
      </c>
      <c r="B8924" s="111" t="s">
        <v>1517</v>
      </c>
      <c r="C8924" s="112" t="s">
        <v>1518</v>
      </c>
      <c r="D8924" s="21">
        <f t="shared" si="278"/>
        <v>0</v>
      </c>
      <c r="E8924" s="24">
        <f t="shared" si="279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1714</v>
      </c>
      <c r="B8925" s="111" t="s">
        <v>1519</v>
      </c>
      <c r="C8925" s="112" t="s">
        <v>60</v>
      </c>
      <c r="D8925" s="21">
        <f t="shared" si="278"/>
        <v>0</v>
      </c>
      <c r="E8925" s="24">
        <f t="shared" si="279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1714</v>
      </c>
      <c r="B8926" s="111" t="s">
        <v>1520</v>
      </c>
      <c r="C8926" s="112" t="s">
        <v>62</v>
      </c>
      <c r="D8926" s="21">
        <f t="shared" si="278"/>
        <v>69710.5</v>
      </c>
      <c r="E8926" s="24">
        <f t="shared" si="279"/>
        <v>56943.9</v>
      </c>
      <c r="F8926" s="104"/>
      <c r="G8926" s="104"/>
      <c r="H8926" s="105"/>
      <c r="I8926" s="105"/>
      <c r="J8926" s="31"/>
      <c r="K8926" s="32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1714</v>
      </c>
      <c r="B8927" s="111" t="s">
        <v>1521</v>
      </c>
      <c r="C8927" s="112" t="s">
        <v>1522</v>
      </c>
      <c r="D8927" s="21">
        <f t="shared" si="278"/>
        <v>553659.19999999995</v>
      </c>
      <c r="E8927" s="24">
        <f t="shared" si="279"/>
        <v>406909.80000000005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>
        <v>69710.5</v>
      </c>
      <c r="K8927" s="107">
        <v>56943.9</v>
      </c>
      <c r="L8927" s="105">
        <v>65516.7</v>
      </c>
      <c r="M8927" s="105">
        <v>66410.2</v>
      </c>
      <c r="N8927" s="106">
        <v>79055.5</v>
      </c>
      <c r="O8927" s="107">
        <v>32996.5</v>
      </c>
      <c r="P8927" s="105">
        <v>73366</v>
      </c>
      <c r="Q8927" s="105">
        <v>54209</v>
      </c>
      <c r="R8927" s="106">
        <v>65282</v>
      </c>
      <c r="S8927" s="107">
        <v>74117.600000000006</v>
      </c>
      <c r="T8927" s="105">
        <v>80613.600000000006</v>
      </c>
      <c r="U8927" s="105">
        <v>85726.399999999994</v>
      </c>
      <c r="V8927" s="106">
        <v>58615</v>
      </c>
      <c r="W8927" s="107">
        <v>37661.599999999999</v>
      </c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 t="s">
        <v>1714</v>
      </c>
      <c r="B8928" s="111" t="s">
        <v>1523</v>
      </c>
      <c r="C8928" s="112" t="s">
        <v>1524</v>
      </c>
      <c r="D8928" s="21">
        <f t="shared" si="278"/>
        <v>47170</v>
      </c>
      <c r="E8928" s="24">
        <f t="shared" si="279"/>
        <v>46445</v>
      </c>
      <c r="F8928" s="104">
        <v>60</v>
      </c>
      <c r="G8928" s="104">
        <v>60</v>
      </c>
      <c r="H8928" s="105">
        <v>9736</v>
      </c>
      <c r="I8928" s="105">
        <v>1500</v>
      </c>
      <c r="J8928" s="106">
        <v>2897</v>
      </c>
      <c r="K8928" s="107">
        <v>0</v>
      </c>
      <c r="L8928" s="105">
        <v>10302</v>
      </c>
      <c r="M8928" s="105">
        <v>2701</v>
      </c>
      <c r="N8928" s="106">
        <v>3292</v>
      </c>
      <c r="O8928" s="107">
        <v>3292</v>
      </c>
      <c r="P8928" s="105">
        <v>8549</v>
      </c>
      <c r="Q8928" s="105">
        <v>7063</v>
      </c>
      <c r="R8928" s="106">
        <v>8912</v>
      </c>
      <c r="S8928" s="107">
        <v>0</v>
      </c>
      <c r="T8928" s="105">
        <v>0</v>
      </c>
      <c r="U8928" s="105">
        <v>31656</v>
      </c>
      <c r="V8928" s="106">
        <v>6319</v>
      </c>
      <c r="W8928" s="107">
        <v>173</v>
      </c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 t="s">
        <v>1714</v>
      </c>
      <c r="B8929" s="111" t="s">
        <v>1525</v>
      </c>
      <c r="C8929" s="112" t="s">
        <v>1526</v>
      </c>
      <c r="D8929" s="21">
        <f t="shared" si="278"/>
        <v>7314</v>
      </c>
      <c r="E8929" s="24">
        <f t="shared" si="279"/>
        <v>7314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1714</v>
      </c>
      <c r="B8930" s="111" t="s">
        <v>1527</v>
      </c>
      <c r="C8930" s="112" t="s">
        <v>1528</v>
      </c>
      <c r="D8930" s="21">
        <f t="shared" si="278"/>
        <v>44860</v>
      </c>
      <c r="E8930" s="24">
        <f t="shared" si="279"/>
        <v>44860</v>
      </c>
      <c r="F8930" s="104"/>
      <c r="G8930" s="104"/>
      <c r="H8930" s="105">
        <v>10350</v>
      </c>
      <c r="I8930" s="105">
        <v>10350</v>
      </c>
      <c r="J8930" s="106">
        <v>7314</v>
      </c>
      <c r="K8930" s="107">
        <v>7314</v>
      </c>
      <c r="L8930" s="105"/>
      <c r="M8930" s="105"/>
      <c r="N8930" s="106"/>
      <c r="O8930" s="107"/>
      <c r="P8930" s="105">
        <v>13676</v>
      </c>
      <c r="Q8930" s="105">
        <v>13676</v>
      </c>
      <c r="R8930" s="106">
        <v>20834</v>
      </c>
      <c r="S8930" s="107">
        <v>1600</v>
      </c>
      <c r="T8930" s="105">
        <v>0</v>
      </c>
      <c r="U8930" s="105">
        <v>19234</v>
      </c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1714</v>
      </c>
      <c r="B8931" s="111" t="s">
        <v>1529</v>
      </c>
      <c r="C8931" s="112" t="s">
        <v>1530</v>
      </c>
      <c r="D8931" s="21">
        <f t="shared" si="278"/>
        <v>0</v>
      </c>
      <c r="E8931" s="24">
        <f t="shared" si="279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1714</v>
      </c>
      <c r="B8932" s="111" t="s">
        <v>1531</v>
      </c>
      <c r="C8932" s="112" t="s">
        <v>1532</v>
      </c>
      <c r="D8932" s="21">
        <f t="shared" si="278"/>
        <v>0</v>
      </c>
      <c r="E8932" s="24">
        <f t="shared" si="279"/>
        <v>0</v>
      </c>
      <c r="F8932" s="104"/>
      <c r="G8932" s="104"/>
      <c r="H8932" s="113"/>
      <c r="I8932" s="113"/>
      <c r="J8932" s="106"/>
      <c r="K8932" s="107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1714</v>
      </c>
      <c r="B8933" s="111" t="s">
        <v>1533</v>
      </c>
      <c r="C8933" s="112" t="s">
        <v>69</v>
      </c>
      <c r="D8933" s="21">
        <f t="shared" si="278"/>
        <v>0</v>
      </c>
      <c r="E8933" s="24">
        <f t="shared" si="279"/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1714</v>
      </c>
      <c r="B8934" s="111" t="s">
        <v>1534</v>
      </c>
      <c r="C8934" s="112" t="s">
        <v>1535</v>
      </c>
      <c r="D8934" s="21">
        <f t="shared" si="278"/>
        <v>0</v>
      </c>
      <c r="E8934" s="24">
        <f t="shared" si="27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1714</v>
      </c>
      <c r="B8935" s="111" t="s">
        <v>1536</v>
      </c>
      <c r="C8935" s="112" t="s">
        <v>1537</v>
      </c>
      <c r="D8935" s="21">
        <f t="shared" si="278"/>
        <v>48368.55</v>
      </c>
      <c r="E8935" s="24">
        <f t="shared" si="279"/>
        <v>51709.05</v>
      </c>
      <c r="F8935" s="104">
        <v>28081</v>
      </c>
      <c r="G8935" s="104">
        <v>28081</v>
      </c>
      <c r="H8935" s="105"/>
      <c r="I8935" s="105"/>
      <c r="J8935" s="31"/>
      <c r="K8935" s="32"/>
      <c r="L8935" s="105"/>
      <c r="M8935" s="105"/>
      <c r="N8935" s="106">
        <v>7847.05</v>
      </c>
      <c r="O8935" s="107">
        <v>7847.05</v>
      </c>
      <c r="P8935" s="113"/>
      <c r="Q8935" s="113"/>
      <c r="R8935" s="106"/>
      <c r="S8935" s="107"/>
      <c r="T8935" s="105"/>
      <c r="U8935" s="105"/>
      <c r="V8935" s="106">
        <v>2152</v>
      </c>
      <c r="W8935" s="107">
        <v>2152</v>
      </c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 t="s">
        <v>1714</v>
      </c>
      <c r="B8936" s="111" t="s">
        <v>1538</v>
      </c>
      <c r="C8936" s="112" t="s">
        <v>1539</v>
      </c>
      <c r="D8936" s="21">
        <f t="shared" si="278"/>
        <v>189953</v>
      </c>
      <c r="E8936" s="24">
        <f t="shared" si="279"/>
        <v>177798.9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>
        <v>10288.5</v>
      </c>
      <c r="K8936" s="107">
        <v>13629</v>
      </c>
      <c r="L8936" s="105">
        <v>20301</v>
      </c>
      <c r="M8936" s="105">
        <v>10652</v>
      </c>
      <c r="N8936" s="106">
        <v>23014</v>
      </c>
      <c r="O8936" s="107">
        <v>19161.5</v>
      </c>
      <c r="P8936" s="105">
        <v>19777</v>
      </c>
      <c r="Q8936" s="105">
        <v>10190</v>
      </c>
      <c r="R8936" s="106">
        <v>39604</v>
      </c>
      <c r="S8936" s="107">
        <v>34462</v>
      </c>
      <c r="T8936" s="105">
        <v>42312.4</v>
      </c>
      <c r="U8936" s="105">
        <v>22851</v>
      </c>
      <c r="V8936" s="106">
        <v>13411</v>
      </c>
      <c r="W8936" s="107">
        <v>35371.4</v>
      </c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 t="s">
        <v>1714</v>
      </c>
      <c r="B8937" s="111" t="s">
        <v>1540</v>
      </c>
      <c r="C8937" s="112" t="s">
        <v>1541</v>
      </c>
      <c r="D8937" s="21">
        <f t="shared" si="278"/>
        <v>108352.65000000001</v>
      </c>
      <c r="E8937" s="24">
        <f t="shared" si="279"/>
        <v>57376.75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106">
        <v>2643.6</v>
      </c>
      <c r="K8937" s="107">
        <v>3078</v>
      </c>
      <c r="L8937" s="113">
        <v>6923.8</v>
      </c>
      <c r="M8937" s="113">
        <v>1469</v>
      </c>
      <c r="N8937" s="31">
        <v>3936.1</v>
      </c>
      <c r="O8937" s="32">
        <v>6402</v>
      </c>
      <c r="P8937" s="105">
        <v>0</v>
      </c>
      <c r="Q8937" s="105">
        <v>3074.1</v>
      </c>
      <c r="R8937" s="31">
        <v>4389</v>
      </c>
      <c r="S8937" s="32">
        <v>0</v>
      </c>
      <c r="T8937" s="113">
        <v>0</v>
      </c>
      <c r="U8937" s="113">
        <v>4389</v>
      </c>
      <c r="V8937" s="31">
        <v>15628.2</v>
      </c>
      <c r="W8937" s="32">
        <v>0</v>
      </c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 t="s">
        <v>1714</v>
      </c>
      <c r="B8938" s="111" t="s">
        <v>1542</v>
      </c>
      <c r="C8938" s="112" t="s">
        <v>1543</v>
      </c>
      <c r="D8938" s="21">
        <f t="shared" si="278"/>
        <v>940837.95000000007</v>
      </c>
      <c r="E8938" s="24">
        <f t="shared" si="279"/>
        <v>741354.95</v>
      </c>
      <c r="F8938" s="104">
        <v>85703</v>
      </c>
      <c r="G8938" s="104">
        <v>0</v>
      </c>
      <c r="H8938" s="105">
        <v>92708.45</v>
      </c>
      <c r="I8938" s="105">
        <v>0</v>
      </c>
      <c r="J8938" s="31">
        <v>70206.5</v>
      </c>
      <c r="K8938" s="32">
        <v>0</v>
      </c>
      <c r="L8938" s="105">
        <v>90662.1</v>
      </c>
      <c r="M8938" s="105">
        <v>267929.95</v>
      </c>
      <c r="N8938" s="106">
        <v>151022.5</v>
      </c>
      <c r="O8938" s="107">
        <v>127675.3</v>
      </c>
      <c r="P8938" s="113">
        <v>131783.4</v>
      </c>
      <c r="Q8938" s="113">
        <v>88055.8</v>
      </c>
      <c r="R8938" s="106">
        <v>118735.5</v>
      </c>
      <c r="S8938" s="107">
        <v>0</v>
      </c>
      <c r="T8938" s="105">
        <v>127934.5</v>
      </c>
      <c r="U8938" s="105">
        <v>257453.9</v>
      </c>
      <c r="V8938" s="106">
        <v>142288.5</v>
      </c>
      <c r="W8938" s="107">
        <v>0</v>
      </c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1714</v>
      </c>
      <c r="B8939" s="111" t="s">
        <v>1544</v>
      </c>
      <c r="C8939" s="112" t="s">
        <v>1545</v>
      </c>
      <c r="D8939" s="21">
        <f t="shared" si="278"/>
        <v>254450.69999999998</v>
      </c>
      <c r="E8939" s="24">
        <f t="shared" si="279"/>
        <v>259492.30000000005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>
        <v>0</v>
      </c>
      <c r="K8939" s="107">
        <v>240</v>
      </c>
      <c r="L8939" s="105">
        <v>10020.1</v>
      </c>
      <c r="M8939" s="105">
        <v>143931.47</v>
      </c>
      <c r="N8939" s="106">
        <v>40433.1</v>
      </c>
      <c r="O8939" s="107">
        <v>2288.1</v>
      </c>
      <c r="P8939" s="105">
        <v>14215.3</v>
      </c>
      <c r="Q8939" s="105">
        <v>7335.07</v>
      </c>
      <c r="R8939" s="106">
        <v>11284.8</v>
      </c>
      <c r="S8939" s="107">
        <v>0</v>
      </c>
      <c r="T8939" s="105">
        <v>26290.6</v>
      </c>
      <c r="U8939" s="105">
        <v>66330.13</v>
      </c>
      <c r="V8939" s="106">
        <v>4750.8999999999996</v>
      </c>
      <c r="W8939" s="107">
        <v>1986.73</v>
      </c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1714</v>
      </c>
      <c r="B8940" s="111" t="s">
        <v>1546</v>
      </c>
      <c r="C8940" s="112" t="s">
        <v>1547</v>
      </c>
      <c r="D8940" s="21">
        <f t="shared" si="278"/>
        <v>53981</v>
      </c>
      <c r="E8940" s="24">
        <f t="shared" si="279"/>
        <v>71332</v>
      </c>
      <c r="F8940" s="104">
        <v>13745</v>
      </c>
      <c r="G8940" s="104">
        <v>0</v>
      </c>
      <c r="H8940" s="105">
        <v>10172</v>
      </c>
      <c r="I8940" s="105">
        <v>0</v>
      </c>
      <c r="J8940" s="106">
        <v>5967</v>
      </c>
      <c r="K8940" s="107">
        <v>0</v>
      </c>
      <c r="L8940" s="105">
        <v>8987</v>
      </c>
      <c r="M8940" s="105">
        <v>0</v>
      </c>
      <c r="N8940" s="106">
        <v>2132</v>
      </c>
      <c r="O8940" s="107">
        <v>71332</v>
      </c>
      <c r="P8940" s="105">
        <v>5002</v>
      </c>
      <c r="Q8940" s="105">
        <v>0</v>
      </c>
      <c r="R8940" s="106">
        <v>3003</v>
      </c>
      <c r="S8940" s="107">
        <v>0</v>
      </c>
      <c r="T8940" s="105">
        <v>5543</v>
      </c>
      <c r="U8940" s="105">
        <v>0</v>
      </c>
      <c r="V8940" s="106">
        <v>5397</v>
      </c>
      <c r="W8940" s="107">
        <v>0</v>
      </c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1714</v>
      </c>
      <c r="B8941" s="111" t="s">
        <v>1548</v>
      </c>
      <c r="C8941" s="112" t="s">
        <v>1549</v>
      </c>
      <c r="D8941" s="21">
        <f t="shared" si="278"/>
        <v>29295</v>
      </c>
      <c r="E8941" s="24">
        <f t="shared" si="27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106">
        <v>0</v>
      </c>
      <c r="K8941" s="107">
        <v>0</v>
      </c>
      <c r="L8941" s="113">
        <v>0</v>
      </c>
      <c r="M8941" s="113">
        <v>0</v>
      </c>
      <c r="N8941" s="31">
        <v>0</v>
      </c>
      <c r="O8941" s="32">
        <v>0</v>
      </c>
      <c r="P8941" s="105">
        <v>0</v>
      </c>
      <c r="Q8941" s="105">
        <v>0</v>
      </c>
      <c r="R8941" s="31">
        <v>0</v>
      </c>
      <c r="S8941" s="32">
        <v>0</v>
      </c>
      <c r="T8941" s="113">
        <v>0</v>
      </c>
      <c r="U8941" s="113">
        <v>0</v>
      </c>
      <c r="V8941" s="31">
        <v>0</v>
      </c>
      <c r="W8941" s="32">
        <v>0</v>
      </c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1714</v>
      </c>
      <c r="B8942" s="111" t="s">
        <v>41</v>
      </c>
      <c r="C8942" s="112" t="s">
        <v>1550</v>
      </c>
      <c r="D8942" s="21">
        <f t="shared" si="278"/>
        <v>0</v>
      </c>
      <c r="E8942" s="24">
        <f t="shared" si="27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1714</v>
      </c>
      <c r="B8943" s="111" t="s">
        <v>42</v>
      </c>
      <c r="C8943" s="112" t="s">
        <v>1551</v>
      </c>
      <c r="D8943" s="21">
        <f t="shared" si="278"/>
        <v>0</v>
      </c>
      <c r="E8943" s="24">
        <f t="shared" si="27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1714</v>
      </c>
      <c r="B8944" s="111" t="s">
        <v>43</v>
      </c>
      <c r="C8944" s="112" t="s">
        <v>44</v>
      </c>
      <c r="D8944" s="21">
        <f t="shared" si="278"/>
        <v>0</v>
      </c>
      <c r="E8944" s="24">
        <f t="shared" si="279"/>
        <v>429473.72</v>
      </c>
      <c r="F8944" s="104">
        <v>0</v>
      </c>
      <c r="G8944" s="104">
        <v>429473.72</v>
      </c>
      <c r="H8944" s="105">
        <v>0</v>
      </c>
      <c r="I8944" s="105">
        <v>0</v>
      </c>
      <c r="J8944" s="31">
        <v>0</v>
      </c>
      <c r="K8944" s="32">
        <v>0</v>
      </c>
      <c r="L8944" s="105">
        <v>0</v>
      </c>
      <c r="M8944" s="105">
        <v>0</v>
      </c>
      <c r="N8944" s="106">
        <v>0</v>
      </c>
      <c r="O8944" s="107">
        <v>0</v>
      </c>
      <c r="P8944" s="113">
        <v>0</v>
      </c>
      <c r="Q8944" s="113">
        <v>0</v>
      </c>
      <c r="R8944" s="106">
        <v>0</v>
      </c>
      <c r="S8944" s="107">
        <v>0</v>
      </c>
      <c r="T8944" s="105">
        <v>0</v>
      </c>
      <c r="U8944" s="105">
        <v>0</v>
      </c>
      <c r="V8944" s="106">
        <v>0</v>
      </c>
      <c r="W8944" s="107">
        <v>0</v>
      </c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1714</v>
      </c>
      <c r="B8945" s="111" t="s">
        <v>45</v>
      </c>
      <c r="C8945" s="112" t="s">
        <v>1552</v>
      </c>
      <c r="D8945" s="21">
        <f t="shared" si="278"/>
        <v>54784.19</v>
      </c>
      <c r="E8945" s="24">
        <f t="shared" si="279"/>
        <v>56538.21</v>
      </c>
      <c r="F8945" s="104"/>
      <c r="G8945" s="104"/>
      <c r="H8945" s="113"/>
      <c r="I8945" s="113"/>
      <c r="J8945" s="106"/>
      <c r="K8945" s="107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1714</v>
      </c>
      <c r="B8946" s="111" t="s">
        <v>46</v>
      </c>
      <c r="C8946" s="112" t="s">
        <v>1553</v>
      </c>
      <c r="D8946" s="21">
        <f t="shared" si="278"/>
        <v>458186.58999999997</v>
      </c>
      <c r="E8946" s="24">
        <f t="shared" si="279"/>
        <v>180934.16999999998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31">
        <v>54784.19</v>
      </c>
      <c r="K8946" s="32">
        <v>56538.21</v>
      </c>
      <c r="L8946" s="105">
        <v>495.34</v>
      </c>
      <c r="M8946" s="105">
        <v>62656.21</v>
      </c>
      <c r="N8946" s="106">
        <v>0</v>
      </c>
      <c r="O8946" s="107">
        <v>31832.97</v>
      </c>
      <c r="P8946" s="113">
        <v>69439.98</v>
      </c>
      <c r="Q8946" s="113">
        <v>0</v>
      </c>
      <c r="R8946" s="106">
        <v>58917.53</v>
      </c>
      <c r="S8946" s="107">
        <v>0</v>
      </c>
      <c r="T8946" s="105">
        <v>115401.65</v>
      </c>
      <c r="U8946" s="105">
        <v>72300.45</v>
      </c>
      <c r="V8946" s="106">
        <v>78431.34</v>
      </c>
      <c r="W8946" s="107">
        <v>0</v>
      </c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1714</v>
      </c>
      <c r="B8947" s="111" t="s">
        <v>47</v>
      </c>
      <c r="C8947" s="112" t="s">
        <v>1554</v>
      </c>
      <c r="D8947" s="21">
        <f t="shared" si="278"/>
        <v>720365.41</v>
      </c>
      <c r="E8947" s="24">
        <f t="shared" si="279"/>
        <v>720365.41</v>
      </c>
      <c r="F8947" s="104"/>
      <c r="G8947" s="104"/>
      <c r="H8947" s="113"/>
      <c r="I8947" s="113"/>
      <c r="J8947" s="106"/>
      <c r="K8947" s="107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>
        <v>191520</v>
      </c>
      <c r="W8947" s="32">
        <v>191520</v>
      </c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1714</v>
      </c>
      <c r="B8948" s="111" t="s">
        <v>48</v>
      </c>
      <c r="C8948" s="112" t="s">
        <v>1555</v>
      </c>
      <c r="D8948" s="21">
        <f t="shared" si="278"/>
        <v>3722725.68</v>
      </c>
      <c r="E8948" s="24">
        <f t="shared" si="279"/>
        <v>3725530.68</v>
      </c>
      <c r="F8948" s="104"/>
      <c r="G8948" s="104"/>
      <c r="H8948" s="113">
        <v>481610.78</v>
      </c>
      <c r="I8948" s="113">
        <v>481610.78</v>
      </c>
      <c r="J8948" s="31">
        <v>528845.41</v>
      </c>
      <c r="K8948" s="32">
        <v>528845.41</v>
      </c>
      <c r="L8948" s="113">
        <v>504933.27</v>
      </c>
      <c r="M8948" s="113">
        <v>505058.27</v>
      </c>
      <c r="N8948" s="31">
        <v>296691.59000000003</v>
      </c>
      <c r="O8948" s="32">
        <v>296566.59000000003</v>
      </c>
      <c r="P8948" s="113">
        <v>445755.64</v>
      </c>
      <c r="Q8948" s="113">
        <v>445755.64</v>
      </c>
      <c r="R8948" s="31">
        <v>473679.87</v>
      </c>
      <c r="S8948" s="32">
        <v>473679.87</v>
      </c>
      <c r="T8948" s="113">
        <v>538237.61</v>
      </c>
      <c r="U8948" s="113">
        <v>538237.61</v>
      </c>
      <c r="V8948" s="31">
        <v>974411.42</v>
      </c>
      <c r="W8948" s="32">
        <v>974411.42</v>
      </c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1714</v>
      </c>
      <c r="B8949" s="111" t="s">
        <v>49</v>
      </c>
      <c r="C8949" s="112" t="s">
        <v>1556</v>
      </c>
      <c r="D8949" s="21">
        <f t="shared" si="278"/>
        <v>73722.600000000006</v>
      </c>
      <c r="E8949" s="24">
        <f t="shared" si="279"/>
        <v>71013.900000000009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31">
        <v>7405.5</v>
      </c>
      <c r="K8949" s="32">
        <v>10210.5</v>
      </c>
      <c r="L8949" s="105">
        <v>10210.5</v>
      </c>
      <c r="M8949" s="105">
        <v>13248.5</v>
      </c>
      <c r="N8949" s="106">
        <v>13248.5</v>
      </c>
      <c r="O8949" s="107">
        <v>13843.5</v>
      </c>
      <c r="P8949" s="113">
        <v>13843.5</v>
      </c>
      <c r="Q8949" s="113">
        <v>14877.5</v>
      </c>
      <c r="R8949" s="106">
        <v>14877.5</v>
      </c>
      <c r="S8949" s="107">
        <v>8859</v>
      </c>
      <c r="T8949" s="105">
        <v>8859</v>
      </c>
      <c r="U8949" s="105">
        <v>4068.6</v>
      </c>
      <c r="V8949" s="106">
        <v>4068.6</v>
      </c>
      <c r="W8949" s="107">
        <v>4660.8</v>
      </c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1714</v>
      </c>
      <c r="B8950" s="111" t="s">
        <v>50</v>
      </c>
      <c r="C8950" s="112" t="s">
        <v>1557</v>
      </c>
      <c r="D8950" s="21">
        <f t="shared" si="278"/>
        <v>0</v>
      </c>
      <c r="E8950" s="24">
        <f t="shared" si="279"/>
        <v>0</v>
      </c>
      <c r="F8950" s="104"/>
      <c r="G8950" s="104"/>
      <c r="H8950" s="113"/>
      <c r="I8950" s="113"/>
      <c r="J8950" s="106"/>
      <c r="K8950" s="107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1714</v>
      </c>
      <c r="B8951" s="111" t="s">
        <v>1558</v>
      </c>
      <c r="C8951" s="112" t="s">
        <v>1559</v>
      </c>
      <c r="D8951" s="21">
        <f t="shared" si="278"/>
        <v>275839.06</v>
      </c>
      <c r="E8951" s="24">
        <f t="shared" si="279"/>
        <v>287967.33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1714</v>
      </c>
      <c r="B8952" s="111" t="s">
        <v>51</v>
      </c>
      <c r="C8952" s="112" t="s">
        <v>1560</v>
      </c>
      <c r="D8952" s="21">
        <f t="shared" si="278"/>
        <v>2169638.0499999998</v>
      </c>
      <c r="E8952" s="24">
        <f t="shared" si="279"/>
        <v>1983277.6099999999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>
        <v>275839.06</v>
      </c>
      <c r="K8952" s="32">
        <v>287967.33</v>
      </c>
      <c r="L8952" s="113">
        <v>287967.33</v>
      </c>
      <c r="M8952" s="113">
        <v>287118.5</v>
      </c>
      <c r="N8952" s="31">
        <v>287118.5</v>
      </c>
      <c r="O8952" s="32">
        <v>330874.55</v>
      </c>
      <c r="P8952" s="113">
        <v>330874.55</v>
      </c>
      <c r="Q8952" s="113">
        <v>349073.7</v>
      </c>
      <c r="R8952" s="31">
        <v>349073.7</v>
      </c>
      <c r="S8952" s="32">
        <v>340679.88</v>
      </c>
      <c r="T8952" s="113">
        <v>340679.88</v>
      </c>
      <c r="U8952" s="113">
        <v>28279.81</v>
      </c>
      <c r="V8952" s="31">
        <v>28279.81</v>
      </c>
      <c r="W8952" s="32">
        <v>29956.080000000002</v>
      </c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1714</v>
      </c>
      <c r="B8953" s="111" t="s">
        <v>52</v>
      </c>
      <c r="C8953" s="112" t="s">
        <v>1561</v>
      </c>
      <c r="D8953" s="21">
        <f t="shared" si="278"/>
        <v>719551.03</v>
      </c>
      <c r="E8953" s="24">
        <f t="shared" si="279"/>
        <v>636074.23999999999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>
        <v>96288.2</v>
      </c>
      <c r="K8953" s="32">
        <v>99040.35</v>
      </c>
      <c r="L8953" s="113">
        <v>99040.35</v>
      </c>
      <c r="M8953" s="113">
        <v>106261.3</v>
      </c>
      <c r="N8953" s="31">
        <v>106261.3</v>
      </c>
      <c r="O8953" s="32">
        <v>106261.3</v>
      </c>
      <c r="P8953" s="113">
        <v>106261.3</v>
      </c>
      <c r="Q8953" s="113">
        <v>107673</v>
      </c>
      <c r="R8953" s="31">
        <v>107673</v>
      </c>
      <c r="S8953" s="32">
        <v>116139.4</v>
      </c>
      <c r="T8953" s="113">
        <v>116139.4</v>
      </c>
      <c r="U8953" s="113">
        <v>7247.68</v>
      </c>
      <c r="V8953" s="31">
        <v>7247.68</v>
      </c>
      <c r="W8953" s="32">
        <v>7739.36</v>
      </c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1714</v>
      </c>
      <c r="B8954" s="111" t="s">
        <v>1697</v>
      </c>
      <c r="C8954" s="112" t="s">
        <v>1562</v>
      </c>
      <c r="D8954" s="21">
        <f t="shared" si="278"/>
        <v>0</v>
      </c>
      <c r="E8954" s="24">
        <f t="shared" si="27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1714</v>
      </c>
      <c r="B8955" s="111" t="s">
        <v>1698</v>
      </c>
      <c r="C8955" s="112" t="s">
        <v>1663</v>
      </c>
      <c r="D8955" s="21">
        <f t="shared" si="278"/>
        <v>0</v>
      </c>
      <c r="E8955" s="24">
        <f t="shared" si="27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1714</v>
      </c>
      <c r="B8956" s="111" t="s">
        <v>53</v>
      </c>
      <c r="C8956" s="112" t="s">
        <v>1563</v>
      </c>
      <c r="D8956" s="21">
        <f t="shared" si="278"/>
        <v>0</v>
      </c>
      <c r="E8956" s="24">
        <f t="shared" si="27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1714</v>
      </c>
      <c r="B8957" s="111" t="s">
        <v>54</v>
      </c>
      <c r="C8957" s="112" t="s">
        <v>55</v>
      </c>
      <c r="D8957" s="21">
        <f t="shared" si="278"/>
        <v>0</v>
      </c>
      <c r="E8957" s="24">
        <f t="shared" si="27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1714</v>
      </c>
      <c r="B8958" s="111" t="s">
        <v>63</v>
      </c>
      <c r="C8958" s="112" t="s">
        <v>64</v>
      </c>
      <c r="D8958" s="21">
        <f t="shared" si="278"/>
        <v>0</v>
      </c>
      <c r="E8958" s="24">
        <f t="shared" si="27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1714</v>
      </c>
      <c r="B8959" s="111" t="s">
        <v>65</v>
      </c>
      <c r="C8959" s="112" t="s">
        <v>66</v>
      </c>
      <c r="D8959" s="21">
        <f t="shared" si="278"/>
        <v>0</v>
      </c>
      <c r="E8959" s="24">
        <f t="shared" si="27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1714</v>
      </c>
      <c r="B8960" s="111" t="s">
        <v>72</v>
      </c>
      <c r="C8960" s="112" t="s">
        <v>73</v>
      </c>
      <c r="D8960" s="21">
        <f t="shared" si="278"/>
        <v>0</v>
      </c>
      <c r="E8960" s="24">
        <f t="shared" si="27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1714</v>
      </c>
      <c r="B8961" s="111" t="s">
        <v>74</v>
      </c>
      <c r="C8961" s="112" t="s">
        <v>75</v>
      </c>
      <c r="D8961" s="21">
        <f t="shared" si="278"/>
        <v>0</v>
      </c>
      <c r="E8961" s="24">
        <f t="shared" si="27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1714</v>
      </c>
      <c r="B8962" s="111" t="s">
        <v>76</v>
      </c>
      <c r="C8962" s="112" t="s">
        <v>77</v>
      </c>
      <c r="D8962" s="21">
        <f t="shared" si="278"/>
        <v>0</v>
      </c>
      <c r="E8962" s="24">
        <f t="shared" si="27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1714</v>
      </c>
      <c r="B8963" s="111" t="s">
        <v>78</v>
      </c>
      <c r="C8963" s="112" t="s">
        <v>79</v>
      </c>
      <c r="D8963" s="21">
        <f t="shared" ref="D8963:D9026" si="280">F8963+H8963+J8964+L8963+N8963+P8963+R8963+T8963+V8963+X8963+Z8963+AB8963</f>
        <v>0</v>
      </c>
      <c r="E8963" s="24">
        <f t="shared" ref="E8963:E9026" si="281">G8963+I8963+K8964+M8963+O8963+Q8963+S8963+U8963+W8963+Y8963+AA8963+AC8963</f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1714</v>
      </c>
      <c r="B8964" s="111" t="s">
        <v>80</v>
      </c>
      <c r="C8964" s="112" t="s">
        <v>81</v>
      </c>
      <c r="D8964" s="21">
        <f t="shared" si="280"/>
        <v>2200672.64</v>
      </c>
      <c r="E8964" s="24">
        <f t="shared" si="281"/>
        <v>2361006.9</v>
      </c>
      <c r="F8964" s="104"/>
      <c r="G8964" s="104"/>
      <c r="H8964" s="105"/>
      <c r="I8964" s="105"/>
      <c r="J8964" s="31"/>
      <c r="K8964" s="32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1714</v>
      </c>
      <c r="B8965" s="111" t="s">
        <v>82</v>
      </c>
      <c r="C8965" s="112" t="s">
        <v>83</v>
      </c>
      <c r="D8965" s="21">
        <f t="shared" si="280"/>
        <v>18429614.68</v>
      </c>
      <c r="E8965" s="24">
        <f t="shared" si="281"/>
        <v>17980731.25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>
        <v>2200672.64</v>
      </c>
      <c r="K8965" s="107">
        <v>2361006.9</v>
      </c>
      <c r="L8965" s="105">
        <v>2502278.85</v>
      </c>
      <c r="M8965" s="105">
        <v>1995227.23</v>
      </c>
      <c r="N8965" s="106">
        <v>1876551.38</v>
      </c>
      <c r="O8965" s="107">
        <v>1979958.99</v>
      </c>
      <c r="P8965" s="105">
        <v>2739586.97</v>
      </c>
      <c r="Q8965" s="105">
        <v>2759363.22</v>
      </c>
      <c r="R8965" s="106">
        <v>1937512.37</v>
      </c>
      <c r="S8965" s="107">
        <v>2042395.98</v>
      </c>
      <c r="T8965" s="105">
        <v>2131497.36</v>
      </c>
      <c r="U8965" s="105">
        <v>2219213.04</v>
      </c>
      <c r="V8965" s="106">
        <v>3383638.76</v>
      </c>
      <c r="W8965" s="107">
        <v>2678513.23</v>
      </c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1714</v>
      </c>
      <c r="B8966" s="111" t="s">
        <v>84</v>
      </c>
      <c r="C8966" s="112" t="s">
        <v>85</v>
      </c>
      <c r="D8966" s="21">
        <f t="shared" si="280"/>
        <v>747040.5</v>
      </c>
      <c r="E8966" s="24">
        <f t="shared" si="281"/>
        <v>717531.69</v>
      </c>
      <c r="F8966" s="104">
        <v>0</v>
      </c>
      <c r="G8966" s="104">
        <v>0</v>
      </c>
      <c r="H8966" s="113">
        <v>3704</v>
      </c>
      <c r="I8966" s="113">
        <v>1350</v>
      </c>
      <c r="J8966" s="106">
        <v>0</v>
      </c>
      <c r="K8966" s="107">
        <v>428</v>
      </c>
      <c r="L8966" s="113">
        <v>0</v>
      </c>
      <c r="M8966" s="113">
        <v>0</v>
      </c>
      <c r="N8966" s="31">
        <v>0</v>
      </c>
      <c r="O8966" s="32">
        <v>749</v>
      </c>
      <c r="P8966" s="105">
        <v>0</v>
      </c>
      <c r="Q8966" s="105">
        <v>428</v>
      </c>
      <c r="R8966" s="31">
        <v>0</v>
      </c>
      <c r="S8966" s="32">
        <v>0</v>
      </c>
      <c r="T8966" s="113">
        <v>0</v>
      </c>
      <c r="U8966" s="113">
        <v>0</v>
      </c>
      <c r="V8966" s="31">
        <v>0</v>
      </c>
      <c r="W8966" s="32">
        <v>428</v>
      </c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1714</v>
      </c>
      <c r="B8967" s="111" t="s">
        <v>86</v>
      </c>
      <c r="C8967" s="112" t="s">
        <v>87</v>
      </c>
      <c r="D8967" s="21">
        <f t="shared" si="280"/>
        <v>5027555.6300000008</v>
      </c>
      <c r="E8967" s="24">
        <f t="shared" si="281"/>
        <v>5146085.2799999993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>
        <v>743336.5</v>
      </c>
      <c r="K8967" s="32">
        <v>714576.69</v>
      </c>
      <c r="L8967" s="113">
        <v>681224.6</v>
      </c>
      <c r="M8967" s="113">
        <v>702082.37</v>
      </c>
      <c r="N8967" s="31">
        <v>520517.24</v>
      </c>
      <c r="O8967" s="32">
        <v>435541.21</v>
      </c>
      <c r="P8967" s="113">
        <v>372398.52</v>
      </c>
      <c r="Q8967" s="113">
        <v>461649.86</v>
      </c>
      <c r="R8967" s="31">
        <v>576277.81000000006</v>
      </c>
      <c r="S8967" s="32">
        <v>661380.81000000006</v>
      </c>
      <c r="T8967" s="113">
        <v>543211.98</v>
      </c>
      <c r="U8967" s="113">
        <v>411243.07</v>
      </c>
      <c r="V8967" s="31">
        <v>739741.06</v>
      </c>
      <c r="W8967" s="32">
        <v>631274.81000000006</v>
      </c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1714</v>
      </c>
      <c r="B8968" s="111" t="s">
        <v>88</v>
      </c>
      <c r="C8968" s="112" t="s">
        <v>89</v>
      </c>
      <c r="D8968" s="21">
        <f t="shared" si="280"/>
        <v>2636647.1</v>
      </c>
      <c r="E8968" s="24">
        <f t="shared" si="281"/>
        <v>2567727.5000000005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31">
        <v>536103.4</v>
      </c>
      <c r="K8968" s="32">
        <v>624064.52</v>
      </c>
      <c r="L8968" s="105">
        <v>451263.04</v>
      </c>
      <c r="M8968" s="105">
        <v>156631.70000000001</v>
      </c>
      <c r="N8968" s="106">
        <v>323137.7</v>
      </c>
      <c r="O8968" s="107">
        <v>603754.68000000005</v>
      </c>
      <c r="P8968" s="113">
        <v>477115.8</v>
      </c>
      <c r="Q8968" s="113">
        <v>453181.84</v>
      </c>
      <c r="R8968" s="106">
        <v>164992.66</v>
      </c>
      <c r="S8968" s="107">
        <v>235658.36</v>
      </c>
      <c r="T8968" s="105">
        <v>339509</v>
      </c>
      <c r="U8968" s="105">
        <v>140651.25</v>
      </c>
      <c r="V8968" s="106">
        <v>249714.66</v>
      </c>
      <c r="W8968" s="107">
        <v>428424.39</v>
      </c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1714</v>
      </c>
      <c r="B8969" s="111" t="s">
        <v>90</v>
      </c>
      <c r="C8969" s="112" t="s">
        <v>91</v>
      </c>
      <c r="D8969" s="21">
        <f t="shared" si="280"/>
        <v>45071.199999999997</v>
      </c>
      <c r="E8969" s="24">
        <f t="shared" si="281"/>
        <v>48213.91</v>
      </c>
      <c r="F8969" s="104"/>
      <c r="G8969" s="104"/>
      <c r="H8969" s="113"/>
      <c r="I8969" s="113"/>
      <c r="J8969" s="106"/>
      <c r="K8969" s="107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1714</v>
      </c>
      <c r="B8970" s="111" t="s">
        <v>92</v>
      </c>
      <c r="C8970" s="112" t="s">
        <v>93</v>
      </c>
      <c r="D8970" s="21">
        <f t="shared" si="280"/>
        <v>416854.67000000004</v>
      </c>
      <c r="E8970" s="24">
        <f t="shared" si="281"/>
        <v>418480.03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31">
        <v>45071.199999999997</v>
      </c>
      <c r="K8970" s="32">
        <v>48213.91</v>
      </c>
      <c r="L8970" s="105">
        <v>79624</v>
      </c>
      <c r="M8970" s="105">
        <v>24568.47</v>
      </c>
      <c r="N8970" s="106">
        <v>49390.17</v>
      </c>
      <c r="O8970" s="107">
        <v>15161.78</v>
      </c>
      <c r="P8970" s="113">
        <v>22387.34</v>
      </c>
      <c r="Q8970" s="113">
        <v>78691.64</v>
      </c>
      <c r="R8970" s="106">
        <v>33400</v>
      </c>
      <c r="S8970" s="107">
        <v>43102.13</v>
      </c>
      <c r="T8970" s="105">
        <v>19610</v>
      </c>
      <c r="U8970" s="105">
        <v>20531.580000000002</v>
      </c>
      <c r="V8970" s="106">
        <v>37736</v>
      </c>
      <c r="W8970" s="107">
        <v>15090.68</v>
      </c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1714</v>
      </c>
      <c r="B8971" s="111" t="s">
        <v>94</v>
      </c>
      <c r="C8971" s="112" t="s">
        <v>95</v>
      </c>
      <c r="D8971" s="21">
        <f t="shared" si="280"/>
        <v>656583</v>
      </c>
      <c r="E8971" s="24">
        <f t="shared" si="281"/>
        <v>699029</v>
      </c>
      <c r="F8971" s="104">
        <v>75951</v>
      </c>
      <c r="G8971" s="104">
        <v>81338</v>
      </c>
      <c r="H8971" s="113">
        <v>86234</v>
      </c>
      <c r="I8971" s="113">
        <v>87841</v>
      </c>
      <c r="J8971" s="106">
        <v>93827</v>
      </c>
      <c r="K8971" s="107">
        <v>75963</v>
      </c>
      <c r="L8971" s="113">
        <v>74081</v>
      </c>
      <c r="M8971" s="113">
        <v>83038</v>
      </c>
      <c r="N8971" s="31">
        <v>68444</v>
      </c>
      <c r="O8971" s="32">
        <v>84230</v>
      </c>
      <c r="P8971" s="105">
        <v>78970</v>
      </c>
      <c r="Q8971" s="105">
        <v>73834</v>
      </c>
      <c r="R8971" s="31">
        <v>94584</v>
      </c>
      <c r="S8971" s="32">
        <v>105890</v>
      </c>
      <c r="T8971" s="113">
        <v>85922</v>
      </c>
      <c r="U8971" s="113">
        <v>90130</v>
      </c>
      <c r="V8971" s="31">
        <v>92397</v>
      </c>
      <c r="W8971" s="32">
        <v>92728</v>
      </c>
      <c r="X8971" s="113"/>
      <c r="Y8971" s="113"/>
      <c r="Z8971" s="31"/>
      <c r="AA8971" s="32"/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1714</v>
      </c>
      <c r="B8972" s="111" t="s">
        <v>96</v>
      </c>
      <c r="C8972" s="112" t="s">
        <v>97</v>
      </c>
      <c r="D8972" s="21">
        <f t="shared" si="280"/>
        <v>37125</v>
      </c>
      <c r="E8972" s="24">
        <f t="shared" si="281"/>
        <v>24341.59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1714</v>
      </c>
      <c r="B8973" s="111" t="s">
        <v>98</v>
      </c>
      <c r="C8973" s="112" t="s">
        <v>99</v>
      </c>
      <c r="D8973" s="21">
        <f t="shared" si="280"/>
        <v>328862</v>
      </c>
      <c r="E8973" s="24">
        <f t="shared" si="281"/>
        <v>327885.56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31">
        <v>37125</v>
      </c>
      <c r="K8973" s="32">
        <v>24341.59</v>
      </c>
      <c r="L8973" s="105">
        <v>14276</v>
      </c>
      <c r="M8973" s="105">
        <v>32659.599999999999</v>
      </c>
      <c r="N8973" s="106">
        <v>84450</v>
      </c>
      <c r="O8973" s="107">
        <v>22021.200000000001</v>
      </c>
      <c r="P8973" s="113">
        <v>47943</v>
      </c>
      <c r="Q8973" s="113">
        <v>97457.76</v>
      </c>
      <c r="R8973" s="106">
        <v>41617</v>
      </c>
      <c r="S8973" s="107">
        <v>39289.440000000002</v>
      </c>
      <c r="T8973" s="105">
        <v>47735</v>
      </c>
      <c r="U8973" s="105">
        <v>28481.1</v>
      </c>
      <c r="V8973" s="106">
        <v>20910</v>
      </c>
      <c r="W8973" s="107">
        <v>48658.37</v>
      </c>
      <c r="X8973" s="105"/>
      <c r="Y8973" s="105"/>
      <c r="Z8973" s="106"/>
      <c r="AA8973" s="107"/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1714</v>
      </c>
      <c r="B8974" s="111" t="s">
        <v>100</v>
      </c>
      <c r="C8974" s="112" t="s">
        <v>101</v>
      </c>
      <c r="D8974" s="21">
        <f t="shared" si="280"/>
        <v>48700</v>
      </c>
      <c r="E8974" s="24">
        <f t="shared" si="281"/>
        <v>48700</v>
      </c>
      <c r="F8974" s="104"/>
      <c r="G8974" s="104"/>
      <c r="H8974" s="113"/>
      <c r="I8974" s="113"/>
      <c r="J8974" s="106">
        <v>5900</v>
      </c>
      <c r="K8974" s="107">
        <v>5900</v>
      </c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>
        <v>4800</v>
      </c>
      <c r="W8974" s="32">
        <v>4800</v>
      </c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1714</v>
      </c>
      <c r="B8975" s="111" t="s">
        <v>102</v>
      </c>
      <c r="C8975" s="112" t="s">
        <v>103</v>
      </c>
      <c r="D8975" s="21">
        <f t="shared" si="280"/>
        <v>400017.5</v>
      </c>
      <c r="E8975" s="24">
        <f t="shared" si="281"/>
        <v>400017.5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31">
        <v>43900</v>
      </c>
      <c r="K8975" s="32">
        <v>43900</v>
      </c>
      <c r="L8975" s="105">
        <v>34240</v>
      </c>
      <c r="M8975" s="105">
        <v>34240</v>
      </c>
      <c r="N8975" s="106">
        <v>39780</v>
      </c>
      <c r="O8975" s="107">
        <v>39780</v>
      </c>
      <c r="P8975" s="113">
        <v>60312.5</v>
      </c>
      <c r="Q8975" s="113">
        <v>60312.5</v>
      </c>
      <c r="R8975" s="106">
        <v>53529.2</v>
      </c>
      <c r="S8975" s="107">
        <v>53529.2</v>
      </c>
      <c r="T8975" s="105">
        <v>45318.1</v>
      </c>
      <c r="U8975" s="105">
        <v>45318.1</v>
      </c>
      <c r="V8975" s="106">
        <v>56964</v>
      </c>
      <c r="W8975" s="107">
        <v>56964</v>
      </c>
      <c r="X8975" s="105"/>
      <c r="Y8975" s="105"/>
      <c r="Z8975" s="106"/>
      <c r="AA8975" s="107"/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1714</v>
      </c>
      <c r="B8976" s="111" t="s">
        <v>104</v>
      </c>
      <c r="C8976" s="112" t="s">
        <v>105</v>
      </c>
      <c r="D8976" s="21">
        <f t="shared" si="280"/>
        <v>146802.57</v>
      </c>
      <c r="E8976" s="24">
        <f t="shared" si="281"/>
        <v>144702.57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>
        <v>25355</v>
      </c>
      <c r="K8976" s="107">
        <v>25355</v>
      </c>
      <c r="L8976" s="105">
        <v>13680</v>
      </c>
      <c r="M8976" s="105">
        <v>13680</v>
      </c>
      <c r="N8976" s="106">
        <v>12535</v>
      </c>
      <c r="O8976" s="107">
        <v>12535</v>
      </c>
      <c r="P8976" s="105">
        <v>8400</v>
      </c>
      <c r="Q8976" s="105">
        <v>6300</v>
      </c>
      <c r="R8976" s="106">
        <v>29157</v>
      </c>
      <c r="S8976" s="107">
        <v>24557</v>
      </c>
      <c r="T8976" s="105">
        <v>6210</v>
      </c>
      <c r="U8976" s="105">
        <v>6210</v>
      </c>
      <c r="V8976" s="106">
        <v>27926.57</v>
      </c>
      <c r="W8976" s="107">
        <v>32526.57</v>
      </c>
      <c r="X8976" s="105"/>
      <c r="Y8976" s="105"/>
      <c r="Z8976" s="106"/>
      <c r="AA8976" s="107"/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1714</v>
      </c>
      <c r="B8977" s="111" t="s">
        <v>106</v>
      </c>
      <c r="C8977" s="112" t="s">
        <v>107</v>
      </c>
      <c r="D8977" s="21">
        <f t="shared" si="280"/>
        <v>41340</v>
      </c>
      <c r="E8977" s="24">
        <f t="shared" si="281"/>
        <v>36950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1714</v>
      </c>
      <c r="B8978" s="111" t="s">
        <v>108</v>
      </c>
      <c r="C8978" s="112" t="s">
        <v>109</v>
      </c>
      <c r="D8978" s="21">
        <f t="shared" si="280"/>
        <v>507081</v>
      </c>
      <c r="E8978" s="24">
        <f t="shared" si="281"/>
        <v>580821.86</v>
      </c>
      <c r="F8978" s="104">
        <v>89530</v>
      </c>
      <c r="G8978" s="104">
        <v>25340</v>
      </c>
      <c r="H8978" s="113">
        <v>0</v>
      </c>
      <c r="I8978" s="113">
        <v>26120</v>
      </c>
      <c r="J8978" s="106">
        <v>41340</v>
      </c>
      <c r="K8978" s="107">
        <v>36950</v>
      </c>
      <c r="L8978" s="113">
        <v>105112</v>
      </c>
      <c r="M8978" s="113">
        <v>62492</v>
      </c>
      <c r="N8978" s="31">
        <v>0</v>
      </c>
      <c r="O8978" s="32">
        <v>33550</v>
      </c>
      <c r="P8978" s="105">
        <v>0</v>
      </c>
      <c r="Q8978" s="105">
        <v>82910</v>
      </c>
      <c r="R8978" s="31">
        <v>98870</v>
      </c>
      <c r="S8978" s="32">
        <v>32790</v>
      </c>
      <c r="T8978" s="113">
        <v>10980</v>
      </c>
      <c r="U8978" s="113">
        <v>64905</v>
      </c>
      <c r="V8978" s="31">
        <v>90580</v>
      </c>
      <c r="W8978" s="32">
        <v>43590</v>
      </c>
      <c r="X8978" s="113"/>
      <c r="Y8978" s="113"/>
      <c r="Z8978" s="31"/>
      <c r="AA8978" s="32"/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1714</v>
      </c>
      <c r="B8979" s="111" t="s">
        <v>110</v>
      </c>
      <c r="C8979" s="112" t="s">
        <v>111</v>
      </c>
      <c r="D8979" s="21">
        <f t="shared" si="280"/>
        <v>1414554</v>
      </c>
      <c r="E8979" s="24">
        <f t="shared" si="281"/>
        <v>1220736.3999999999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31">
        <v>112009</v>
      </c>
      <c r="K8979" s="32">
        <v>209124.86</v>
      </c>
      <c r="L8979" s="105">
        <v>169452</v>
      </c>
      <c r="M8979" s="105">
        <v>176144.85</v>
      </c>
      <c r="N8979" s="106">
        <v>84831</v>
      </c>
      <c r="O8979" s="107">
        <v>126775.29</v>
      </c>
      <c r="P8979" s="113">
        <v>164810</v>
      </c>
      <c r="Q8979" s="113">
        <v>191007.98</v>
      </c>
      <c r="R8979" s="106">
        <v>160363</v>
      </c>
      <c r="S8979" s="107">
        <v>151595.39000000001</v>
      </c>
      <c r="T8979" s="105">
        <v>253571</v>
      </c>
      <c r="U8979" s="105">
        <v>193784.46</v>
      </c>
      <c r="V8979" s="106">
        <v>183459</v>
      </c>
      <c r="W8979" s="107">
        <v>177503.19</v>
      </c>
      <c r="X8979" s="105"/>
      <c r="Y8979" s="105"/>
      <c r="Z8979" s="106"/>
      <c r="AA8979" s="107"/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1714</v>
      </c>
      <c r="B8980" s="111" t="s">
        <v>112</v>
      </c>
      <c r="C8980" s="112" t="s">
        <v>113</v>
      </c>
      <c r="D8980" s="21">
        <f t="shared" si="280"/>
        <v>140454</v>
      </c>
      <c r="E8980" s="24">
        <f t="shared" si="281"/>
        <v>140454</v>
      </c>
      <c r="F8980" s="104"/>
      <c r="G8980" s="104"/>
      <c r="H8980" s="113">
        <v>26760</v>
      </c>
      <c r="I8980" s="113">
        <v>26760</v>
      </c>
      <c r="J8980" s="106">
        <v>5170</v>
      </c>
      <c r="K8980" s="107">
        <v>5170</v>
      </c>
      <c r="L8980" s="113">
        <v>36325</v>
      </c>
      <c r="M8980" s="113">
        <v>36325</v>
      </c>
      <c r="N8980" s="31">
        <v>3350</v>
      </c>
      <c r="O8980" s="32">
        <v>3350</v>
      </c>
      <c r="P8980" s="105">
        <v>35614</v>
      </c>
      <c r="Q8980" s="105">
        <v>35614</v>
      </c>
      <c r="R8980" s="31">
        <v>19185</v>
      </c>
      <c r="S8980" s="32">
        <v>19185</v>
      </c>
      <c r="T8980" s="113">
        <v>5735</v>
      </c>
      <c r="U8980" s="113">
        <v>5735</v>
      </c>
      <c r="V8980" s="31">
        <v>11605</v>
      </c>
      <c r="W8980" s="32">
        <v>11605</v>
      </c>
      <c r="X8980" s="113"/>
      <c r="Y8980" s="113"/>
      <c r="Z8980" s="31"/>
      <c r="AA8980" s="32"/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1714</v>
      </c>
      <c r="B8981" s="111" t="s">
        <v>114</v>
      </c>
      <c r="C8981" s="112" t="s">
        <v>115</v>
      </c>
      <c r="D8981" s="21">
        <f t="shared" si="280"/>
        <v>370268</v>
      </c>
      <c r="E8981" s="24">
        <f t="shared" si="281"/>
        <v>282762.08</v>
      </c>
      <c r="F8981" s="104">
        <v>4410</v>
      </c>
      <c r="G8981" s="104">
        <v>4410</v>
      </c>
      <c r="H8981" s="105">
        <v>560</v>
      </c>
      <c r="I8981" s="105">
        <v>560</v>
      </c>
      <c r="J8981" s="31">
        <v>1880</v>
      </c>
      <c r="K8981" s="32">
        <v>1880</v>
      </c>
      <c r="L8981" s="105"/>
      <c r="M8981" s="105"/>
      <c r="N8981" s="106"/>
      <c r="O8981" s="107"/>
      <c r="P8981" s="113">
        <v>266240</v>
      </c>
      <c r="Q8981" s="113">
        <v>266240</v>
      </c>
      <c r="R8981" s="106"/>
      <c r="S8981" s="107"/>
      <c r="T8981" s="105">
        <v>650</v>
      </c>
      <c r="U8981" s="105">
        <v>650</v>
      </c>
      <c r="V8981" s="106">
        <v>2947</v>
      </c>
      <c r="W8981" s="107">
        <v>2947</v>
      </c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1714</v>
      </c>
      <c r="B8982" s="111" t="s">
        <v>116</v>
      </c>
      <c r="C8982" s="112" t="s">
        <v>117</v>
      </c>
      <c r="D8982" s="21">
        <f t="shared" si="280"/>
        <v>0</v>
      </c>
      <c r="E8982" s="24">
        <f t="shared" si="281"/>
        <v>56969.560000000005</v>
      </c>
      <c r="F8982" s="104">
        <v>0</v>
      </c>
      <c r="G8982" s="104">
        <v>8597.08</v>
      </c>
      <c r="H8982" s="113">
        <v>0</v>
      </c>
      <c r="I8982" s="113">
        <v>8597.08</v>
      </c>
      <c r="J8982" s="106">
        <v>95461</v>
      </c>
      <c r="K8982" s="107">
        <v>7955.08</v>
      </c>
      <c r="L8982" s="113">
        <v>0</v>
      </c>
      <c r="M8982" s="113">
        <v>7955.08</v>
      </c>
      <c r="N8982" s="31">
        <v>0</v>
      </c>
      <c r="O8982" s="32">
        <v>7955.08</v>
      </c>
      <c r="P8982" s="105">
        <v>0</v>
      </c>
      <c r="Q8982" s="105">
        <v>7955.08</v>
      </c>
      <c r="R8982" s="31">
        <v>0</v>
      </c>
      <c r="S8982" s="32">
        <v>7955.08</v>
      </c>
      <c r="T8982" s="113">
        <v>0</v>
      </c>
      <c r="U8982" s="113">
        <v>7955.08</v>
      </c>
      <c r="V8982" s="31">
        <v>0</v>
      </c>
      <c r="W8982" s="32">
        <v>0</v>
      </c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1714</v>
      </c>
      <c r="B8983" s="111" t="s">
        <v>118</v>
      </c>
      <c r="C8983" s="112" t="s">
        <v>119</v>
      </c>
      <c r="D8983" s="21">
        <f t="shared" si="280"/>
        <v>387269.04</v>
      </c>
      <c r="E8983" s="24">
        <f t="shared" si="281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1714</v>
      </c>
      <c r="B8984" s="111" t="s">
        <v>120</v>
      </c>
      <c r="C8984" s="112" t="s">
        <v>121</v>
      </c>
      <c r="D8984" s="21">
        <f t="shared" si="280"/>
        <v>0</v>
      </c>
      <c r="E8984" s="24">
        <f t="shared" si="281"/>
        <v>0</v>
      </c>
      <c r="F8984" s="104"/>
      <c r="G8984" s="104"/>
      <c r="H8984" s="105"/>
      <c r="I8984" s="105"/>
      <c r="J8984" s="31"/>
      <c r="K8984" s="32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1714</v>
      </c>
      <c r="B8985" s="111" t="s">
        <v>122</v>
      </c>
      <c r="C8985" s="112" t="s">
        <v>123</v>
      </c>
      <c r="D8985" s="21">
        <f t="shared" si="280"/>
        <v>0</v>
      </c>
      <c r="E8985" s="24">
        <f t="shared" si="281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1714</v>
      </c>
      <c r="B8986" s="111" t="s">
        <v>124</v>
      </c>
      <c r="C8986" s="112" t="s">
        <v>125</v>
      </c>
      <c r="D8986" s="21">
        <f t="shared" si="280"/>
        <v>0</v>
      </c>
      <c r="E8986" s="24">
        <f t="shared" si="281"/>
        <v>0</v>
      </c>
      <c r="F8986" s="104"/>
      <c r="G8986" s="104"/>
      <c r="H8986" s="113"/>
      <c r="I8986" s="113"/>
      <c r="J8986" s="106"/>
      <c r="K8986" s="107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1714</v>
      </c>
      <c r="B8987" s="111" t="s">
        <v>126</v>
      </c>
      <c r="C8987" s="112" t="s">
        <v>127</v>
      </c>
      <c r="D8987" s="21">
        <f t="shared" si="280"/>
        <v>0</v>
      </c>
      <c r="E8987" s="24">
        <f t="shared" si="281"/>
        <v>0</v>
      </c>
      <c r="F8987" s="104"/>
      <c r="G8987" s="104"/>
      <c r="H8987" s="105"/>
      <c r="I8987" s="105"/>
      <c r="J8987" s="31"/>
      <c r="K8987" s="32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1714</v>
      </c>
      <c r="B8988" s="111" t="s">
        <v>128</v>
      </c>
      <c r="C8988" s="112" t="s">
        <v>129</v>
      </c>
      <c r="D8988" s="21">
        <f t="shared" si="280"/>
        <v>0</v>
      </c>
      <c r="E8988" s="24">
        <f t="shared" si="281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1714</v>
      </c>
      <c r="B8989" s="111" t="s">
        <v>130</v>
      </c>
      <c r="C8989" s="112" t="s">
        <v>131</v>
      </c>
      <c r="D8989" s="21">
        <f t="shared" si="280"/>
        <v>0</v>
      </c>
      <c r="E8989" s="24">
        <f t="shared" si="281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>
        <v>0</v>
      </c>
      <c r="Q8989" s="105">
        <v>0</v>
      </c>
      <c r="R8989" s="106">
        <v>0</v>
      </c>
      <c r="S8989" s="107">
        <v>0</v>
      </c>
      <c r="T8989" s="105">
        <v>0</v>
      </c>
      <c r="U8989" s="105">
        <v>0</v>
      </c>
      <c r="V8989" s="106">
        <v>0</v>
      </c>
      <c r="W8989" s="107">
        <v>0</v>
      </c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1714</v>
      </c>
      <c r="B8990" s="111" t="s">
        <v>132</v>
      </c>
      <c r="C8990" s="112" t="s">
        <v>133</v>
      </c>
      <c r="D8990" s="21">
        <f t="shared" si="280"/>
        <v>0</v>
      </c>
      <c r="E8990" s="24">
        <f t="shared" si="281"/>
        <v>61246.39</v>
      </c>
      <c r="F8990" s="104"/>
      <c r="G8990" s="104"/>
      <c r="H8990" s="113"/>
      <c r="I8990" s="113"/>
      <c r="J8990" s="106"/>
      <c r="K8990" s="107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1714</v>
      </c>
      <c r="B8991" s="111" t="s">
        <v>134</v>
      </c>
      <c r="C8991" s="112" t="s">
        <v>135</v>
      </c>
      <c r="D8991" s="21">
        <f t="shared" si="280"/>
        <v>343499</v>
      </c>
      <c r="E8991" s="24">
        <f t="shared" si="281"/>
        <v>478116.98000000004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>
        <v>0</v>
      </c>
      <c r="K8991" s="32">
        <v>61246.39</v>
      </c>
      <c r="L8991" s="113">
        <v>0</v>
      </c>
      <c r="M8991" s="113">
        <v>61246.39</v>
      </c>
      <c r="N8991" s="31">
        <v>0</v>
      </c>
      <c r="O8991" s="32">
        <v>55319.32</v>
      </c>
      <c r="P8991" s="113">
        <v>0</v>
      </c>
      <c r="Q8991" s="113">
        <v>61246.39</v>
      </c>
      <c r="R8991" s="31">
        <v>0</v>
      </c>
      <c r="S8991" s="32">
        <v>59270.7</v>
      </c>
      <c r="T8991" s="113">
        <v>0</v>
      </c>
      <c r="U8991" s="113">
        <v>61246.39</v>
      </c>
      <c r="V8991" s="31">
        <v>0</v>
      </c>
      <c r="W8991" s="32">
        <v>59270.7</v>
      </c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1714</v>
      </c>
      <c r="B8992" s="111" t="s">
        <v>136</v>
      </c>
      <c r="C8992" s="112" t="s">
        <v>137</v>
      </c>
      <c r="D8992" s="21">
        <f t="shared" si="280"/>
        <v>0</v>
      </c>
      <c r="E8992" s="24">
        <f t="shared" si="281"/>
        <v>0</v>
      </c>
      <c r="F8992" s="104">
        <v>0</v>
      </c>
      <c r="G8992" s="104">
        <v>0</v>
      </c>
      <c r="H8992" s="105">
        <v>0</v>
      </c>
      <c r="I8992" s="105">
        <v>0</v>
      </c>
      <c r="J8992" s="31">
        <v>0</v>
      </c>
      <c r="K8992" s="32">
        <v>0</v>
      </c>
      <c r="L8992" s="105">
        <v>0</v>
      </c>
      <c r="M8992" s="105">
        <v>0</v>
      </c>
      <c r="N8992" s="106">
        <v>0</v>
      </c>
      <c r="O8992" s="107">
        <v>0</v>
      </c>
      <c r="P8992" s="113">
        <v>0</v>
      </c>
      <c r="Q8992" s="113">
        <v>0</v>
      </c>
      <c r="R8992" s="106">
        <v>0</v>
      </c>
      <c r="S8992" s="107">
        <v>0</v>
      </c>
      <c r="T8992" s="105">
        <v>0</v>
      </c>
      <c r="U8992" s="105">
        <v>0</v>
      </c>
      <c r="V8992" s="106">
        <v>0</v>
      </c>
      <c r="W8992" s="107">
        <v>0</v>
      </c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1714</v>
      </c>
      <c r="B8993" s="111" t="s">
        <v>138</v>
      </c>
      <c r="C8993" s="112" t="s">
        <v>139</v>
      </c>
      <c r="D8993" s="21">
        <f t="shared" si="280"/>
        <v>0</v>
      </c>
      <c r="E8993" s="24">
        <f t="shared" si="281"/>
        <v>132137.81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1714</v>
      </c>
      <c r="B8994" s="111" t="s">
        <v>140</v>
      </c>
      <c r="C8994" s="112" t="s">
        <v>141</v>
      </c>
      <c r="D8994" s="21">
        <f t="shared" si="280"/>
        <v>0</v>
      </c>
      <c r="E8994" s="24">
        <f t="shared" si="281"/>
        <v>1031527.4200000002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>
        <v>0</v>
      </c>
      <c r="K8994" s="107">
        <v>132137.81</v>
      </c>
      <c r="L8994" s="105">
        <v>0</v>
      </c>
      <c r="M8994" s="105">
        <v>132137.81</v>
      </c>
      <c r="N8994" s="106">
        <v>0</v>
      </c>
      <c r="O8994" s="107">
        <v>119350.28</v>
      </c>
      <c r="P8994" s="105">
        <v>0</v>
      </c>
      <c r="Q8994" s="105">
        <v>132137.81</v>
      </c>
      <c r="R8994" s="106">
        <v>0</v>
      </c>
      <c r="S8994" s="107">
        <v>127875.3</v>
      </c>
      <c r="T8994" s="105">
        <v>0</v>
      </c>
      <c r="U8994" s="105">
        <v>132137.81</v>
      </c>
      <c r="V8994" s="106">
        <v>0</v>
      </c>
      <c r="W8994" s="107">
        <v>127875.3</v>
      </c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1714</v>
      </c>
      <c r="B8995" s="111" t="s">
        <v>142</v>
      </c>
      <c r="C8995" s="112" t="s">
        <v>143</v>
      </c>
      <c r="D8995" s="21">
        <f t="shared" si="280"/>
        <v>0</v>
      </c>
      <c r="E8995" s="24">
        <f t="shared" si="281"/>
        <v>0</v>
      </c>
      <c r="F8995" s="104">
        <v>0</v>
      </c>
      <c r="G8995" s="104">
        <v>0</v>
      </c>
      <c r="H8995" s="113">
        <v>0</v>
      </c>
      <c r="I8995" s="113">
        <v>0</v>
      </c>
      <c r="J8995" s="106">
        <v>0</v>
      </c>
      <c r="K8995" s="107">
        <v>0</v>
      </c>
      <c r="L8995" s="113">
        <v>0</v>
      </c>
      <c r="M8995" s="113">
        <v>0</v>
      </c>
      <c r="N8995" s="31">
        <v>0</v>
      </c>
      <c r="O8995" s="32">
        <v>0</v>
      </c>
      <c r="P8995" s="105">
        <v>0</v>
      </c>
      <c r="Q8995" s="105">
        <v>0</v>
      </c>
      <c r="R8995" s="31">
        <v>0</v>
      </c>
      <c r="S8995" s="32">
        <v>0</v>
      </c>
      <c r="T8995" s="113">
        <v>0</v>
      </c>
      <c r="U8995" s="113">
        <v>0</v>
      </c>
      <c r="V8995" s="31">
        <v>0</v>
      </c>
      <c r="W8995" s="32">
        <v>0</v>
      </c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1714</v>
      </c>
      <c r="B8996" s="111" t="s">
        <v>144</v>
      </c>
      <c r="C8996" s="112" t="s">
        <v>145</v>
      </c>
      <c r="D8996" s="21">
        <f t="shared" si="280"/>
        <v>0</v>
      </c>
      <c r="E8996" s="24">
        <f t="shared" si="281"/>
        <v>3786.34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1714</v>
      </c>
      <c r="B8997" s="111" t="s">
        <v>146</v>
      </c>
      <c r="C8997" s="112" t="s">
        <v>147</v>
      </c>
      <c r="D8997" s="21">
        <f t="shared" si="280"/>
        <v>0</v>
      </c>
      <c r="E8997" s="24">
        <f t="shared" si="281"/>
        <v>29557.88</v>
      </c>
      <c r="F8997" s="104">
        <v>0</v>
      </c>
      <c r="G8997" s="104">
        <v>3786.34</v>
      </c>
      <c r="H8997" s="113">
        <v>0</v>
      </c>
      <c r="I8997" s="113">
        <v>3664.2</v>
      </c>
      <c r="J8997" s="31">
        <v>0</v>
      </c>
      <c r="K8997" s="32">
        <v>3786.34</v>
      </c>
      <c r="L8997" s="113">
        <v>0</v>
      </c>
      <c r="M8997" s="113">
        <v>3786.34</v>
      </c>
      <c r="N8997" s="31">
        <v>0</v>
      </c>
      <c r="O8997" s="32">
        <v>3419.92</v>
      </c>
      <c r="P8997" s="113">
        <v>0</v>
      </c>
      <c r="Q8997" s="113">
        <v>3786.34</v>
      </c>
      <c r="R8997" s="31">
        <v>0</v>
      </c>
      <c r="S8997" s="32">
        <v>3664.2</v>
      </c>
      <c r="T8997" s="113">
        <v>0</v>
      </c>
      <c r="U8997" s="113">
        <v>3786.34</v>
      </c>
      <c r="V8997" s="31">
        <v>0</v>
      </c>
      <c r="W8997" s="32">
        <v>3664.2</v>
      </c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1714</v>
      </c>
      <c r="B8998" s="111" t="s">
        <v>148</v>
      </c>
      <c r="C8998" s="112" t="s">
        <v>149</v>
      </c>
      <c r="D8998" s="21">
        <f t="shared" si="280"/>
        <v>0</v>
      </c>
      <c r="E8998" s="24">
        <f t="shared" si="28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1714</v>
      </c>
      <c r="B8999" s="111" t="s">
        <v>150</v>
      </c>
      <c r="C8999" s="112" t="s">
        <v>151</v>
      </c>
      <c r="D8999" s="21">
        <f t="shared" si="280"/>
        <v>0</v>
      </c>
      <c r="E8999" s="24">
        <f t="shared" si="28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1714</v>
      </c>
      <c r="B9000" s="111" t="s">
        <v>152</v>
      </c>
      <c r="C9000" s="112" t="s">
        <v>153</v>
      </c>
      <c r="D9000" s="21">
        <f t="shared" si="280"/>
        <v>0</v>
      </c>
      <c r="E9000" s="24">
        <f t="shared" si="28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1714</v>
      </c>
      <c r="B9001" s="111" t="s">
        <v>154</v>
      </c>
      <c r="C9001" s="112" t="s">
        <v>155</v>
      </c>
      <c r="D9001" s="21">
        <f t="shared" si="280"/>
        <v>0</v>
      </c>
      <c r="E9001" s="24">
        <f t="shared" si="28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>
        <v>0</v>
      </c>
      <c r="K9001" s="32">
        <v>0</v>
      </c>
      <c r="L9001" s="113">
        <v>0</v>
      </c>
      <c r="M9001" s="113">
        <v>0</v>
      </c>
      <c r="N9001" s="31">
        <v>0</v>
      </c>
      <c r="O9001" s="32">
        <v>0</v>
      </c>
      <c r="P9001" s="113">
        <v>0</v>
      </c>
      <c r="Q9001" s="113">
        <v>0</v>
      </c>
      <c r="R9001" s="31">
        <v>0</v>
      </c>
      <c r="S9001" s="32">
        <v>0</v>
      </c>
      <c r="T9001" s="113">
        <v>0</v>
      </c>
      <c r="U9001" s="113">
        <v>0</v>
      </c>
      <c r="V9001" s="31">
        <v>0</v>
      </c>
      <c r="W9001" s="32">
        <v>0</v>
      </c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1714</v>
      </c>
      <c r="B9002" s="111" t="s">
        <v>156</v>
      </c>
      <c r="C9002" s="112" t="s">
        <v>157</v>
      </c>
      <c r="D9002" s="21">
        <f t="shared" si="280"/>
        <v>0</v>
      </c>
      <c r="E9002" s="24">
        <f t="shared" si="281"/>
        <v>0</v>
      </c>
      <c r="F9002" s="104">
        <v>0</v>
      </c>
      <c r="G9002" s="104">
        <v>0</v>
      </c>
      <c r="H9002" s="105">
        <v>0</v>
      </c>
      <c r="I9002" s="105">
        <v>0</v>
      </c>
      <c r="J9002" s="31">
        <v>0</v>
      </c>
      <c r="K9002" s="32">
        <v>0</v>
      </c>
      <c r="L9002" s="105">
        <v>0</v>
      </c>
      <c r="M9002" s="105">
        <v>0</v>
      </c>
      <c r="N9002" s="106">
        <v>0</v>
      </c>
      <c r="O9002" s="107">
        <v>0</v>
      </c>
      <c r="P9002" s="113">
        <v>0</v>
      </c>
      <c r="Q9002" s="113">
        <v>0</v>
      </c>
      <c r="R9002" s="106">
        <v>0</v>
      </c>
      <c r="S9002" s="107">
        <v>0</v>
      </c>
      <c r="T9002" s="105">
        <v>0</v>
      </c>
      <c r="U9002" s="105">
        <v>0</v>
      </c>
      <c r="V9002" s="106">
        <v>0</v>
      </c>
      <c r="W9002" s="107">
        <v>0</v>
      </c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1714</v>
      </c>
      <c r="B9003" s="111" t="s">
        <v>158</v>
      </c>
      <c r="C9003" s="112" t="s">
        <v>159</v>
      </c>
      <c r="D9003" s="21">
        <f t="shared" si="280"/>
        <v>0</v>
      </c>
      <c r="E9003" s="24">
        <f t="shared" si="281"/>
        <v>0</v>
      </c>
      <c r="F9003" s="104"/>
      <c r="G9003" s="104"/>
      <c r="H9003" s="113"/>
      <c r="I9003" s="113"/>
      <c r="J9003" s="106"/>
      <c r="K9003" s="107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1714</v>
      </c>
      <c r="B9004" s="111" t="s">
        <v>160</v>
      </c>
      <c r="C9004" s="112" t="s">
        <v>161</v>
      </c>
      <c r="D9004" s="21">
        <f t="shared" si="280"/>
        <v>0</v>
      </c>
      <c r="E9004" s="24">
        <f t="shared" si="28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1714</v>
      </c>
      <c r="B9005" s="111" t="s">
        <v>162</v>
      </c>
      <c r="C9005" s="112" t="s">
        <v>163</v>
      </c>
      <c r="D9005" s="21">
        <f t="shared" si="280"/>
        <v>0</v>
      </c>
      <c r="E9005" s="24">
        <f t="shared" si="28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1714</v>
      </c>
      <c r="B9006" s="111" t="s">
        <v>164</v>
      </c>
      <c r="C9006" s="112" t="s">
        <v>165</v>
      </c>
      <c r="D9006" s="21">
        <f t="shared" si="280"/>
        <v>0</v>
      </c>
      <c r="E9006" s="24">
        <f t="shared" si="28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>
        <v>0</v>
      </c>
      <c r="K9006" s="32">
        <v>0</v>
      </c>
      <c r="L9006" s="113">
        <v>0</v>
      </c>
      <c r="M9006" s="113">
        <v>0</v>
      </c>
      <c r="N9006" s="31">
        <v>0</v>
      </c>
      <c r="O9006" s="32">
        <v>0</v>
      </c>
      <c r="P9006" s="113">
        <v>0</v>
      </c>
      <c r="Q9006" s="113">
        <v>0</v>
      </c>
      <c r="R9006" s="31">
        <v>0</v>
      </c>
      <c r="S9006" s="32">
        <v>0</v>
      </c>
      <c r="T9006" s="113">
        <v>0</v>
      </c>
      <c r="U9006" s="113">
        <v>0</v>
      </c>
      <c r="V9006" s="31">
        <v>0</v>
      </c>
      <c r="W9006" s="32">
        <v>0</v>
      </c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1714</v>
      </c>
      <c r="B9007" s="111" t="s">
        <v>166</v>
      </c>
      <c r="C9007" s="112" t="s">
        <v>167</v>
      </c>
      <c r="D9007" s="21">
        <f t="shared" si="280"/>
        <v>0</v>
      </c>
      <c r="E9007" s="24">
        <f t="shared" si="28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1714</v>
      </c>
      <c r="B9008" s="111" t="s">
        <v>168</v>
      </c>
      <c r="C9008" s="112" t="s">
        <v>169</v>
      </c>
      <c r="D9008" s="21">
        <f t="shared" si="280"/>
        <v>0</v>
      </c>
      <c r="E9008" s="24">
        <f t="shared" si="28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1714</v>
      </c>
      <c r="B9009" s="111" t="s">
        <v>170</v>
      </c>
      <c r="C9009" s="112" t="s">
        <v>171</v>
      </c>
      <c r="D9009" s="21">
        <f t="shared" si="280"/>
        <v>0</v>
      </c>
      <c r="E9009" s="24">
        <f t="shared" si="28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1714</v>
      </c>
      <c r="B9010" s="111" t="s">
        <v>172</v>
      </c>
      <c r="C9010" s="112" t="s">
        <v>173</v>
      </c>
      <c r="D9010" s="21">
        <f t="shared" si="280"/>
        <v>0</v>
      </c>
      <c r="E9010" s="24">
        <f t="shared" si="28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1714</v>
      </c>
      <c r="B9011" s="111" t="s">
        <v>174</v>
      </c>
      <c r="C9011" s="112" t="s">
        <v>175</v>
      </c>
      <c r="D9011" s="21">
        <f t="shared" si="280"/>
        <v>0</v>
      </c>
      <c r="E9011" s="24">
        <f t="shared" si="28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1714</v>
      </c>
      <c r="B9012" s="111" t="s">
        <v>176</v>
      </c>
      <c r="C9012" s="112" t="s">
        <v>177</v>
      </c>
      <c r="D9012" s="21">
        <f t="shared" si="280"/>
        <v>0</v>
      </c>
      <c r="E9012" s="24">
        <f t="shared" si="281"/>
        <v>1369.58</v>
      </c>
      <c r="F9012" s="104"/>
      <c r="G9012" s="104"/>
      <c r="H9012" s="105"/>
      <c r="I9012" s="105"/>
      <c r="J9012" s="31"/>
      <c r="K9012" s="32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1714</v>
      </c>
      <c r="B9013" s="111" t="s">
        <v>178</v>
      </c>
      <c r="C9013" s="112" t="s">
        <v>179</v>
      </c>
      <c r="D9013" s="21">
        <f t="shared" si="280"/>
        <v>0</v>
      </c>
      <c r="E9013" s="24">
        <f t="shared" si="281"/>
        <v>10691.56</v>
      </c>
      <c r="F9013" s="104">
        <v>0</v>
      </c>
      <c r="G9013" s="104">
        <v>1369.58</v>
      </c>
      <c r="H9013" s="105">
        <v>0</v>
      </c>
      <c r="I9013" s="105">
        <v>1325.4</v>
      </c>
      <c r="J9013" s="106">
        <v>0</v>
      </c>
      <c r="K9013" s="107">
        <v>1369.58</v>
      </c>
      <c r="L9013" s="105">
        <v>0</v>
      </c>
      <c r="M9013" s="105">
        <v>1369.58</v>
      </c>
      <c r="N9013" s="106">
        <v>0</v>
      </c>
      <c r="O9013" s="107">
        <v>1237.04</v>
      </c>
      <c r="P9013" s="105">
        <v>0</v>
      </c>
      <c r="Q9013" s="105">
        <v>1369.58</v>
      </c>
      <c r="R9013" s="106">
        <v>0</v>
      </c>
      <c r="S9013" s="107">
        <v>1325.4</v>
      </c>
      <c r="T9013" s="105">
        <v>0</v>
      </c>
      <c r="U9013" s="105">
        <v>1369.58</v>
      </c>
      <c r="V9013" s="106">
        <v>0</v>
      </c>
      <c r="W9013" s="107">
        <v>1325.4</v>
      </c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1714</v>
      </c>
      <c r="B9014" s="111" t="s">
        <v>180</v>
      </c>
      <c r="C9014" s="112" t="s">
        <v>181</v>
      </c>
      <c r="D9014" s="21">
        <f t="shared" si="280"/>
        <v>0</v>
      </c>
      <c r="E9014" s="24">
        <f t="shared" si="28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>
        <v>0</v>
      </c>
      <c r="K9014" s="107">
        <v>0</v>
      </c>
      <c r="L9014" s="105">
        <v>0</v>
      </c>
      <c r="M9014" s="105">
        <v>0</v>
      </c>
      <c r="N9014" s="106">
        <v>0</v>
      </c>
      <c r="O9014" s="107">
        <v>0</v>
      </c>
      <c r="P9014" s="105">
        <v>0</v>
      </c>
      <c r="Q9014" s="105">
        <v>0</v>
      </c>
      <c r="R9014" s="106">
        <v>0</v>
      </c>
      <c r="S9014" s="107">
        <v>0</v>
      </c>
      <c r="T9014" s="105">
        <v>0</v>
      </c>
      <c r="U9014" s="105">
        <v>0</v>
      </c>
      <c r="V9014" s="106">
        <v>0</v>
      </c>
      <c r="W9014" s="107">
        <v>0</v>
      </c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1714</v>
      </c>
      <c r="B9015" s="111" t="s">
        <v>182</v>
      </c>
      <c r="C9015" s="112" t="s">
        <v>183</v>
      </c>
      <c r="D9015" s="21">
        <f t="shared" si="280"/>
        <v>0</v>
      </c>
      <c r="E9015" s="24">
        <f t="shared" si="281"/>
        <v>0</v>
      </c>
      <c r="F9015" s="104"/>
      <c r="G9015" s="104"/>
      <c r="H9015" s="113"/>
      <c r="I9015" s="113"/>
      <c r="J9015" s="106"/>
      <c r="K9015" s="107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1714</v>
      </c>
      <c r="B9016" s="111" t="s">
        <v>184</v>
      </c>
      <c r="C9016" s="112" t="s">
        <v>185</v>
      </c>
      <c r="D9016" s="21">
        <f t="shared" si="280"/>
        <v>0</v>
      </c>
      <c r="E9016" s="24">
        <f t="shared" si="281"/>
        <v>0</v>
      </c>
      <c r="F9016" s="104"/>
      <c r="G9016" s="104"/>
      <c r="H9016" s="105"/>
      <c r="I9016" s="105"/>
      <c r="J9016" s="31"/>
      <c r="K9016" s="32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1714</v>
      </c>
      <c r="B9017" s="111" t="s">
        <v>186</v>
      </c>
      <c r="C9017" s="112" t="s">
        <v>187</v>
      </c>
      <c r="D9017" s="21">
        <f t="shared" si="280"/>
        <v>0</v>
      </c>
      <c r="E9017" s="24">
        <f t="shared" si="281"/>
        <v>0</v>
      </c>
      <c r="F9017" s="104"/>
      <c r="G9017" s="104"/>
      <c r="H9017" s="113"/>
      <c r="I9017" s="113"/>
      <c r="J9017" s="106"/>
      <c r="K9017" s="107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1714</v>
      </c>
      <c r="B9018" s="111" t="s">
        <v>188</v>
      </c>
      <c r="C9018" s="112" t="s">
        <v>189</v>
      </c>
      <c r="D9018" s="21">
        <f t="shared" si="280"/>
        <v>0</v>
      </c>
      <c r="E9018" s="24">
        <f t="shared" si="28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>
        <v>0</v>
      </c>
      <c r="K9018" s="32">
        <v>0</v>
      </c>
      <c r="L9018" s="113">
        <v>0</v>
      </c>
      <c r="M9018" s="113">
        <v>0</v>
      </c>
      <c r="N9018" s="31">
        <v>0</v>
      </c>
      <c r="O9018" s="32">
        <v>0</v>
      </c>
      <c r="P9018" s="113">
        <v>0</v>
      </c>
      <c r="Q9018" s="113">
        <v>0</v>
      </c>
      <c r="R9018" s="31">
        <v>0</v>
      </c>
      <c r="S9018" s="32">
        <v>0</v>
      </c>
      <c r="T9018" s="113">
        <v>0</v>
      </c>
      <c r="U9018" s="113">
        <v>0</v>
      </c>
      <c r="V9018" s="31">
        <v>0</v>
      </c>
      <c r="W9018" s="32">
        <v>0</v>
      </c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1714</v>
      </c>
      <c r="B9019" s="111" t="s">
        <v>190</v>
      </c>
      <c r="C9019" s="112" t="s">
        <v>191</v>
      </c>
      <c r="D9019" s="21">
        <f t="shared" si="280"/>
        <v>0</v>
      </c>
      <c r="E9019" s="24">
        <f t="shared" si="28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1714</v>
      </c>
      <c r="B9020" s="111" t="s">
        <v>192</v>
      </c>
      <c r="C9020" s="112" t="s">
        <v>193</v>
      </c>
      <c r="D9020" s="21">
        <f t="shared" si="280"/>
        <v>0</v>
      </c>
      <c r="E9020" s="24">
        <f t="shared" si="28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>
        <v>0</v>
      </c>
      <c r="K9020" s="32">
        <v>0</v>
      </c>
      <c r="L9020" s="113">
        <v>0</v>
      </c>
      <c r="M9020" s="113">
        <v>0</v>
      </c>
      <c r="N9020" s="31">
        <v>0</v>
      </c>
      <c r="O9020" s="32">
        <v>0</v>
      </c>
      <c r="P9020" s="113">
        <v>0</v>
      </c>
      <c r="Q9020" s="113">
        <v>0</v>
      </c>
      <c r="R9020" s="31">
        <v>0</v>
      </c>
      <c r="S9020" s="32">
        <v>0</v>
      </c>
      <c r="T9020" s="113">
        <v>0</v>
      </c>
      <c r="U9020" s="113">
        <v>0</v>
      </c>
      <c r="V9020" s="31">
        <v>0</v>
      </c>
      <c r="W9020" s="32">
        <v>0</v>
      </c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1714</v>
      </c>
      <c r="B9021" s="111" t="s">
        <v>194</v>
      </c>
      <c r="C9021" s="112" t="s">
        <v>195</v>
      </c>
      <c r="D9021" s="21">
        <f t="shared" si="280"/>
        <v>0</v>
      </c>
      <c r="E9021" s="24">
        <f t="shared" si="28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>
        <v>0</v>
      </c>
      <c r="Q9021" s="113">
        <v>0</v>
      </c>
      <c r="R9021" s="31">
        <v>0</v>
      </c>
      <c r="S9021" s="32">
        <v>0</v>
      </c>
      <c r="T9021" s="113">
        <v>0</v>
      </c>
      <c r="U9021" s="113">
        <v>0</v>
      </c>
      <c r="V9021" s="31">
        <v>0</v>
      </c>
      <c r="W9021" s="32">
        <v>0</v>
      </c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1714</v>
      </c>
      <c r="B9022" s="111" t="s">
        <v>196</v>
      </c>
      <c r="C9022" s="112" t="s">
        <v>197</v>
      </c>
      <c r="D9022" s="21">
        <f t="shared" si="280"/>
        <v>0</v>
      </c>
      <c r="E9022" s="24">
        <f t="shared" si="28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>
        <v>0</v>
      </c>
      <c r="Q9022" s="113">
        <v>0</v>
      </c>
      <c r="R9022" s="31">
        <v>0</v>
      </c>
      <c r="S9022" s="32">
        <v>0</v>
      </c>
      <c r="T9022" s="113">
        <v>0</v>
      </c>
      <c r="U9022" s="113">
        <v>0</v>
      </c>
      <c r="V9022" s="31">
        <v>0</v>
      </c>
      <c r="W9022" s="32">
        <v>0</v>
      </c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1714</v>
      </c>
      <c r="B9023" s="111" t="s">
        <v>198</v>
      </c>
      <c r="C9023" s="112" t="s">
        <v>199</v>
      </c>
      <c r="D9023" s="21">
        <f t="shared" si="280"/>
        <v>0</v>
      </c>
      <c r="E9023" s="24">
        <f t="shared" si="28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1714</v>
      </c>
      <c r="B9024" s="111" t="s">
        <v>200</v>
      </c>
      <c r="C9024" s="112" t="s">
        <v>201</v>
      </c>
      <c r="D9024" s="21">
        <f t="shared" si="280"/>
        <v>0</v>
      </c>
      <c r="E9024" s="24">
        <f t="shared" si="28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1714</v>
      </c>
      <c r="B9025" s="111" t="s">
        <v>202</v>
      </c>
      <c r="C9025" s="112" t="s">
        <v>203</v>
      </c>
      <c r="D9025" s="21">
        <f t="shared" si="280"/>
        <v>0</v>
      </c>
      <c r="E9025" s="24">
        <f t="shared" si="28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>
        <v>0</v>
      </c>
      <c r="K9025" s="32">
        <v>0</v>
      </c>
      <c r="L9025" s="113">
        <v>0</v>
      </c>
      <c r="M9025" s="113">
        <v>0</v>
      </c>
      <c r="N9025" s="31">
        <v>0</v>
      </c>
      <c r="O9025" s="32">
        <v>0</v>
      </c>
      <c r="P9025" s="113">
        <v>0</v>
      </c>
      <c r="Q9025" s="113">
        <v>0</v>
      </c>
      <c r="R9025" s="31">
        <v>0</v>
      </c>
      <c r="S9025" s="32">
        <v>0</v>
      </c>
      <c r="T9025" s="113">
        <v>0</v>
      </c>
      <c r="U9025" s="113">
        <v>0</v>
      </c>
      <c r="V9025" s="31">
        <v>0</v>
      </c>
      <c r="W9025" s="32">
        <v>0</v>
      </c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1714</v>
      </c>
      <c r="B9026" s="111" t="s">
        <v>204</v>
      </c>
      <c r="C9026" s="112" t="s">
        <v>205</v>
      </c>
      <c r="D9026" s="21">
        <f t="shared" si="280"/>
        <v>371500</v>
      </c>
      <c r="E9026" s="24">
        <f t="shared" si="28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1714</v>
      </c>
      <c r="B9027" s="111" t="s">
        <v>206</v>
      </c>
      <c r="C9027" s="112" t="s">
        <v>207</v>
      </c>
      <c r="D9027" s="21">
        <f t="shared" ref="D9027:D9090" si="282">F9027+H9027+J9028+L9027+N9027+P9027+R9027+T9027+V9027+X9027+Z9027+AB9027</f>
        <v>0</v>
      </c>
      <c r="E9027" s="24">
        <f t="shared" ref="E9027:E9090" si="283">G9027+I9027+K9028+M9027+O9027+Q9027+S9027+U9027+W9027+Y9027+AA9027+AC9027</f>
        <v>0</v>
      </c>
      <c r="F9027" s="104">
        <v>0</v>
      </c>
      <c r="G9027" s="104">
        <v>0</v>
      </c>
      <c r="H9027" s="113">
        <v>0</v>
      </c>
      <c r="I9027" s="113">
        <v>0</v>
      </c>
      <c r="J9027" s="31">
        <v>371500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>
        <v>0</v>
      </c>
      <c r="Q9027" s="113">
        <v>0</v>
      </c>
      <c r="R9027" s="31">
        <v>0</v>
      </c>
      <c r="S9027" s="32">
        <v>0</v>
      </c>
      <c r="T9027" s="113">
        <v>0</v>
      </c>
      <c r="U9027" s="113">
        <v>0</v>
      </c>
      <c r="V9027" s="31">
        <v>0</v>
      </c>
      <c r="W9027" s="32">
        <v>0</v>
      </c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1714</v>
      </c>
      <c r="B9028" s="111" t="s">
        <v>208</v>
      </c>
      <c r="C9028" s="112" t="s">
        <v>209</v>
      </c>
      <c r="D9028" s="21">
        <f t="shared" si="282"/>
        <v>0</v>
      </c>
      <c r="E9028" s="24">
        <f t="shared" si="283"/>
        <v>66124.240000000005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1714</v>
      </c>
      <c r="B9029" s="111" t="s">
        <v>210</v>
      </c>
      <c r="C9029" s="112" t="s">
        <v>211</v>
      </c>
      <c r="D9029" s="21">
        <f t="shared" si="282"/>
        <v>0</v>
      </c>
      <c r="E9029" s="24">
        <f t="shared" si="283"/>
        <v>521038.5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>
        <v>0</v>
      </c>
      <c r="K9029" s="32">
        <v>66124.240000000005</v>
      </c>
      <c r="L9029" s="113">
        <v>0</v>
      </c>
      <c r="M9029" s="113">
        <v>66124.240000000005</v>
      </c>
      <c r="N9029" s="31">
        <v>0</v>
      </c>
      <c r="O9029" s="32">
        <v>59725.120000000003</v>
      </c>
      <c r="P9029" s="113">
        <v>0</v>
      </c>
      <c r="Q9029" s="113">
        <v>66124.240000000005</v>
      </c>
      <c r="R9029" s="31">
        <v>0</v>
      </c>
      <c r="S9029" s="32">
        <v>63991.199999999997</v>
      </c>
      <c r="T9029" s="113">
        <v>0</v>
      </c>
      <c r="U9029" s="113">
        <v>66124.240000000005</v>
      </c>
      <c r="V9029" s="31">
        <v>0</v>
      </c>
      <c r="W9029" s="32">
        <v>63991.199999999997</v>
      </c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1714</v>
      </c>
      <c r="B9030" s="111" t="s">
        <v>212</v>
      </c>
      <c r="C9030" s="112" t="s">
        <v>213</v>
      </c>
      <c r="D9030" s="21">
        <f t="shared" si="282"/>
        <v>0</v>
      </c>
      <c r="E9030" s="24">
        <f t="shared" si="283"/>
        <v>45847.22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>
        <v>0</v>
      </c>
      <c r="K9030" s="32">
        <v>4842.82</v>
      </c>
      <c r="L9030" s="113">
        <v>0</v>
      </c>
      <c r="M9030" s="113">
        <v>4842.82</v>
      </c>
      <c r="N9030" s="31">
        <v>0</v>
      </c>
      <c r="O9030" s="32">
        <v>4374.16</v>
      </c>
      <c r="P9030" s="113">
        <v>0</v>
      </c>
      <c r="Q9030" s="113">
        <v>4842.82</v>
      </c>
      <c r="R9030" s="31">
        <v>0</v>
      </c>
      <c r="S9030" s="32">
        <v>4686.6000000000004</v>
      </c>
      <c r="T9030" s="113">
        <v>0</v>
      </c>
      <c r="U9030" s="113">
        <v>4842.82</v>
      </c>
      <c r="V9030" s="31">
        <v>0</v>
      </c>
      <c r="W9030" s="32">
        <v>4686.6000000000004</v>
      </c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1714</v>
      </c>
      <c r="B9031" s="111" t="s">
        <v>214</v>
      </c>
      <c r="C9031" s="112" t="s">
        <v>215</v>
      </c>
      <c r="D9031" s="21">
        <f t="shared" si="282"/>
        <v>0</v>
      </c>
      <c r="E9031" s="24">
        <f t="shared" si="283"/>
        <v>56027.840000000004</v>
      </c>
      <c r="F9031" s="104">
        <v>0</v>
      </c>
      <c r="G9031" s="104">
        <v>7177.12</v>
      </c>
      <c r="H9031" s="113">
        <v>0</v>
      </c>
      <c r="I9031" s="113">
        <v>6945.6</v>
      </c>
      <c r="J9031" s="31">
        <v>0</v>
      </c>
      <c r="K9031" s="32">
        <v>7177.12</v>
      </c>
      <c r="L9031" s="113">
        <v>0</v>
      </c>
      <c r="M9031" s="113">
        <v>7177.12</v>
      </c>
      <c r="N9031" s="31">
        <v>0</v>
      </c>
      <c r="O9031" s="32">
        <v>6482.56</v>
      </c>
      <c r="P9031" s="113">
        <v>0</v>
      </c>
      <c r="Q9031" s="113">
        <v>7177.12</v>
      </c>
      <c r="R9031" s="31">
        <v>0</v>
      </c>
      <c r="S9031" s="32">
        <v>6945.6</v>
      </c>
      <c r="T9031" s="113">
        <v>0</v>
      </c>
      <c r="U9031" s="113">
        <v>7177.12</v>
      </c>
      <c r="V9031" s="31">
        <v>0</v>
      </c>
      <c r="W9031" s="32">
        <v>6945.6</v>
      </c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1714</v>
      </c>
      <c r="B9032" s="111" t="s">
        <v>216</v>
      </c>
      <c r="C9032" s="112" t="s">
        <v>217</v>
      </c>
      <c r="D9032" s="21">
        <f t="shared" si="282"/>
        <v>0</v>
      </c>
      <c r="E9032" s="24">
        <f t="shared" si="283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1714</v>
      </c>
      <c r="B9033" s="111" t="s">
        <v>218</v>
      </c>
      <c r="C9033" s="112" t="s">
        <v>1564</v>
      </c>
      <c r="D9033" s="21">
        <f t="shared" si="282"/>
        <v>0</v>
      </c>
      <c r="E9033" s="24">
        <f t="shared" si="283"/>
        <v>11492.01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1714</v>
      </c>
      <c r="B9034" s="111" t="s">
        <v>219</v>
      </c>
      <c r="C9034" s="112" t="s">
        <v>1565</v>
      </c>
      <c r="D9034" s="21">
        <f t="shared" si="282"/>
        <v>0</v>
      </c>
      <c r="E9034" s="24">
        <f t="shared" si="283"/>
        <v>89711.819999999992</v>
      </c>
      <c r="F9034" s="104">
        <v>0</v>
      </c>
      <c r="G9034" s="104">
        <v>11492.01</v>
      </c>
      <c r="H9034" s="113">
        <v>0</v>
      </c>
      <c r="I9034" s="113">
        <v>11121.3</v>
      </c>
      <c r="J9034" s="31">
        <v>0</v>
      </c>
      <c r="K9034" s="32">
        <v>11492.01</v>
      </c>
      <c r="L9034" s="113">
        <v>0</v>
      </c>
      <c r="M9034" s="113">
        <v>11492.01</v>
      </c>
      <c r="N9034" s="31">
        <v>0</v>
      </c>
      <c r="O9034" s="32">
        <v>10379.879999999999</v>
      </c>
      <c r="P9034" s="113">
        <v>0</v>
      </c>
      <c r="Q9034" s="113">
        <v>11492.01</v>
      </c>
      <c r="R9034" s="31">
        <v>0</v>
      </c>
      <c r="S9034" s="32">
        <v>11121.3</v>
      </c>
      <c r="T9034" s="113">
        <v>0</v>
      </c>
      <c r="U9034" s="113">
        <v>11492.01</v>
      </c>
      <c r="V9034" s="31">
        <v>0</v>
      </c>
      <c r="W9034" s="32">
        <v>11121.3</v>
      </c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1714</v>
      </c>
      <c r="B9035" s="111" t="s">
        <v>220</v>
      </c>
      <c r="C9035" s="112" t="s">
        <v>221</v>
      </c>
      <c r="D9035" s="21">
        <f t="shared" si="282"/>
        <v>0</v>
      </c>
      <c r="E9035" s="24">
        <f t="shared" si="283"/>
        <v>4712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1714</v>
      </c>
      <c r="B9036" s="111" t="s">
        <v>222</v>
      </c>
      <c r="C9036" s="112" t="s">
        <v>223</v>
      </c>
      <c r="D9036" s="21">
        <f t="shared" si="282"/>
        <v>0</v>
      </c>
      <c r="E9036" s="24">
        <f t="shared" si="283"/>
        <v>51081.279999999992</v>
      </c>
      <c r="F9036" s="104">
        <v>0</v>
      </c>
      <c r="G9036" s="104">
        <v>4712</v>
      </c>
      <c r="H9036" s="105">
        <v>0</v>
      </c>
      <c r="I9036" s="105">
        <v>4560</v>
      </c>
      <c r="J9036" s="31">
        <v>0</v>
      </c>
      <c r="K9036" s="32">
        <v>4712</v>
      </c>
      <c r="L9036" s="105">
        <v>0</v>
      </c>
      <c r="M9036" s="105">
        <v>8893.2800000000007</v>
      </c>
      <c r="N9036" s="106">
        <v>0</v>
      </c>
      <c r="O9036" s="107">
        <v>6144.32</v>
      </c>
      <c r="P9036" s="113">
        <v>0</v>
      </c>
      <c r="Q9036" s="113">
        <v>6802.64</v>
      </c>
      <c r="R9036" s="106">
        <v>0</v>
      </c>
      <c r="S9036" s="107">
        <v>6583.2</v>
      </c>
      <c r="T9036" s="105">
        <v>0</v>
      </c>
      <c r="U9036" s="105">
        <v>6802.64</v>
      </c>
      <c r="V9036" s="106">
        <v>0</v>
      </c>
      <c r="W9036" s="107">
        <v>6583.2</v>
      </c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1714</v>
      </c>
      <c r="B9037" s="111" t="s">
        <v>224</v>
      </c>
      <c r="C9037" s="112" t="s">
        <v>225</v>
      </c>
      <c r="D9037" s="21">
        <f t="shared" si="282"/>
        <v>0</v>
      </c>
      <c r="E9037" s="24">
        <f t="shared" si="283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1714</v>
      </c>
      <c r="B9038" s="111" t="s">
        <v>226</v>
      </c>
      <c r="C9038" s="112" t="s">
        <v>227</v>
      </c>
      <c r="D9038" s="21">
        <f t="shared" si="282"/>
        <v>0</v>
      </c>
      <c r="E9038" s="24">
        <f t="shared" si="283"/>
        <v>5850</v>
      </c>
      <c r="F9038" s="104"/>
      <c r="G9038" s="104"/>
      <c r="H9038" s="113"/>
      <c r="I9038" s="113"/>
      <c r="J9038" s="106"/>
      <c r="K9038" s="107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1714</v>
      </c>
      <c r="B9039" s="111" t="s">
        <v>228</v>
      </c>
      <c r="C9039" s="112" t="s">
        <v>229</v>
      </c>
      <c r="D9039" s="21">
        <f t="shared" si="282"/>
        <v>0</v>
      </c>
      <c r="E9039" s="24">
        <f t="shared" si="283"/>
        <v>0</v>
      </c>
      <c r="F9039" s="104">
        <v>0</v>
      </c>
      <c r="G9039" s="104">
        <v>0</v>
      </c>
      <c r="H9039" s="105">
        <v>0</v>
      </c>
      <c r="I9039" s="105">
        <v>0</v>
      </c>
      <c r="J9039" s="31">
        <v>0</v>
      </c>
      <c r="K9039" s="32">
        <v>5850</v>
      </c>
      <c r="L9039" s="105">
        <v>0</v>
      </c>
      <c r="M9039" s="105">
        <v>0</v>
      </c>
      <c r="N9039" s="106">
        <v>0</v>
      </c>
      <c r="O9039" s="107">
        <v>0</v>
      </c>
      <c r="P9039" s="113">
        <v>0</v>
      </c>
      <c r="Q9039" s="113">
        <v>0</v>
      </c>
      <c r="R9039" s="106">
        <v>0</v>
      </c>
      <c r="S9039" s="107">
        <v>0</v>
      </c>
      <c r="T9039" s="105">
        <v>0</v>
      </c>
      <c r="U9039" s="105">
        <v>0</v>
      </c>
      <c r="V9039" s="106">
        <v>0</v>
      </c>
      <c r="W9039" s="107">
        <v>0</v>
      </c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1714</v>
      </c>
      <c r="B9040" s="111" t="s">
        <v>230</v>
      </c>
      <c r="C9040" s="112" t="s">
        <v>231</v>
      </c>
      <c r="D9040" s="21">
        <f t="shared" si="282"/>
        <v>5849</v>
      </c>
      <c r="E9040" s="24">
        <f t="shared" si="283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1714</v>
      </c>
      <c r="B9041" s="111" t="s">
        <v>232</v>
      </c>
      <c r="C9041" s="112" t="s">
        <v>233</v>
      </c>
      <c r="D9041" s="21">
        <f t="shared" si="282"/>
        <v>0</v>
      </c>
      <c r="E9041" s="24">
        <f t="shared" si="283"/>
        <v>613000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5849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>
        <v>0</v>
      </c>
      <c r="Q9041" s="105">
        <v>0</v>
      </c>
      <c r="R9041" s="106">
        <v>0</v>
      </c>
      <c r="S9041" s="107">
        <v>0</v>
      </c>
      <c r="T9041" s="105">
        <v>0</v>
      </c>
      <c r="U9041" s="105">
        <v>0</v>
      </c>
      <c r="V9041" s="106">
        <v>0</v>
      </c>
      <c r="W9041" s="107">
        <v>0</v>
      </c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1714</v>
      </c>
      <c r="B9042" s="111" t="s">
        <v>234</v>
      </c>
      <c r="C9042" s="112" t="s">
        <v>235</v>
      </c>
      <c r="D9042" s="21">
        <f t="shared" si="282"/>
        <v>0</v>
      </c>
      <c r="E9042" s="24">
        <f t="shared" si="283"/>
        <v>0</v>
      </c>
      <c r="F9042" s="104">
        <v>0</v>
      </c>
      <c r="G9042" s="104">
        <v>0</v>
      </c>
      <c r="H9042" s="113">
        <v>0</v>
      </c>
      <c r="I9042" s="113">
        <v>0</v>
      </c>
      <c r="J9042" s="106">
        <v>0</v>
      </c>
      <c r="K9042" s="107">
        <v>613000</v>
      </c>
      <c r="L9042" s="113">
        <v>0</v>
      </c>
      <c r="M9042" s="113">
        <v>0</v>
      </c>
      <c r="N9042" s="31">
        <v>0</v>
      </c>
      <c r="O9042" s="32">
        <v>0</v>
      </c>
      <c r="P9042" s="105">
        <v>0</v>
      </c>
      <c r="Q9042" s="105">
        <v>0</v>
      </c>
      <c r="R9042" s="31">
        <v>0</v>
      </c>
      <c r="S9042" s="32">
        <v>0</v>
      </c>
      <c r="T9042" s="113">
        <v>0</v>
      </c>
      <c r="U9042" s="113">
        <v>0</v>
      </c>
      <c r="V9042" s="31">
        <v>0</v>
      </c>
      <c r="W9042" s="32">
        <v>0</v>
      </c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1714</v>
      </c>
      <c r="B9043" s="111" t="s">
        <v>236</v>
      </c>
      <c r="C9043" s="112" t="s">
        <v>237</v>
      </c>
      <c r="D9043" s="21">
        <f t="shared" si="282"/>
        <v>612999</v>
      </c>
      <c r="E9043" s="24">
        <f t="shared" si="283"/>
        <v>81147.149999999994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1714</v>
      </c>
      <c r="B9044" s="111" t="s">
        <v>238</v>
      </c>
      <c r="C9044" s="112" t="s">
        <v>239</v>
      </c>
      <c r="D9044" s="21">
        <f t="shared" si="282"/>
        <v>0</v>
      </c>
      <c r="E9044" s="24">
        <f t="shared" si="283"/>
        <v>534051.94999999995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>
        <v>612999</v>
      </c>
      <c r="K9044" s="32">
        <v>81147.149999999994</v>
      </c>
      <c r="L9044" s="113">
        <v>0</v>
      </c>
      <c r="M9044" s="113">
        <v>81147.149999999994</v>
      </c>
      <c r="N9044" s="31">
        <v>0</v>
      </c>
      <c r="O9044" s="32">
        <v>73294.2</v>
      </c>
      <c r="P9044" s="113">
        <v>0</v>
      </c>
      <c r="Q9044" s="113">
        <v>81149.850000000006</v>
      </c>
      <c r="R9044" s="31">
        <v>0</v>
      </c>
      <c r="S9044" s="32">
        <v>45753</v>
      </c>
      <c r="T9044" s="113">
        <v>0</v>
      </c>
      <c r="U9044" s="113">
        <v>47278.1</v>
      </c>
      <c r="V9044" s="31">
        <v>0</v>
      </c>
      <c r="W9044" s="32">
        <v>45753</v>
      </c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1714</v>
      </c>
      <c r="B9045" s="111" t="s">
        <v>240</v>
      </c>
      <c r="C9045" s="112" t="s">
        <v>241</v>
      </c>
      <c r="D9045" s="21">
        <f t="shared" si="282"/>
        <v>0</v>
      </c>
      <c r="E9045" s="24">
        <f t="shared" si="283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>
        <v>0</v>
      </c>
      <c r="Q9045" s="113">
        <v>0</v>
      </c>
      <c r="R9045" s="31">
        <v>0</v>
      </c>
      <c r="S9045" s="32">
        <v>0</v>
      </c>
      <c r="T9045" s="113">
        <v>0</v>
      </c>
      <c r="U9045" s="113">
        <v>0</v>
      </c>
      <c r="V9045" s="31">
        <v>0</v>
      </c>
      <c r="W9045" s="32">
        <v>0</v>
      </c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1714</v>
      </c>
      <c r="B9046" s="111" t="s">
        <v>242</v>
      </c>
      <c r="C9046" s="112" t="s">
        <v>243</v>
      </c>
      <c r="D9046" s="21">
        <f t="shared" si="282"/>
        <v>0</v>
      </c>
      <c r="E9046" s="24">
        <f t="shared" si="283"/>
        <v>0</v>
      </c>
      <c r="F9046" s="104"/>
      <c r="G9046" s="104"/>
      <c r="H9046" s="105"/>
      <c r="I9046" s="105"/>
      <c r="J9046" s="31"/>
      <c r="K9046" s="32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1714</v>
      </c>
      <c r="B9047" s="111" t="s">
        <v>244</v>
      </c>
      <c r="C9047" s="112" t="s">
        <v>245</v>
      </c>
      <c r="D9047" s="21">
        <f t="shared" si="282"/>
        <v>0</v>
      </c>
      <c r="E9047" s="24">
        <f t="shared" si="283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>
        <v>0</v>
      </c>
      <c r="K9047" s="107">
        <v>0</v>
      </c>
      <c r="L9047" s="105">
        <v>0</v>
      </c>
      <c r="M9047" s="105">
        <v>0</v>
      </c>
      <c r="N9047" s="106">
        <v>0</v>
      </c>
      <c r="O9047" s="107">
        <v>0</v>
      </c>
      <c r="P9047" s="105">
        <v>0</v>
      </c>
      <c r="Q9047" s="105">
        <v>0</v>
      </c>
      <c r="R9047" s="106">
        <v>0</v>
      </c>
      <c r="S9047" s="107">
        <v>0</v>
      </c>
      <c r="T9047" s="105">
        <v>0</v>
      </c>
      <c r="U9047" s="105">
        <v>0</v>
      </c>
      <c r="V9047" s="106">
        <v>0</v>
      </c>
      <c r="W9047" s="107">
        <v>0</v>
      </c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1714</v>
      </c>
      <c r="B9048" s="111" t="s">
        <v>246</v>
      </c>
      <c r="C9048" s="112" t="s">
        <v>247</v>
      </c>
      <c r="D9048" s="21">
        <f t="shared" si="282"/>
        <v>0</v>
      </c>
      <c r="E9048" s="24">
        <f t="shared" si="283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>
        <v>0</v>
      </c>
      <c r="Q9048" s="105">
        <v>0</v>
      </c>
      <c r="R9048" s="106">
        <v>0</v>
      </c>
      <c r="S9048" s="107">
        <v>0</v>
      </c>
      <c r="T9048" s="105">
        <v>0</v>
      </c>
      <c r="U9048" s="105">
        <v>0</v>
      </c>
      <c r="V9048" s="106">
        <v>0</v>
      </c>
      <c r="W9048" s="107">
        <v>0</v>
      </c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1714</v>
      </c>
      <c r="B9049" s="111" t="s">
        <v>248</v>
      </c>
      <c r="C9049" s="112" t="s">
        <v>249</v>
      </c>
      <c r="D9049" s="21">
        <f t="shared" si="282"/>
        <v>0</v>
      </c>
      <c r="E9049" s="24">
        <f t="shared" si="283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1714</v>
      </c>
      <c r="B9050" s="111" t="s">
        <v>250</v>
      </c>
      <c r="C9050" s="112" t="s">
        <v>251</v>
      </c>
      <c r="D9050" s="21">
        <f t="shared" si="282"/>
        <v>0</v>
      </c>
      <c r="E9050" s="24">
        <f t="shared" si="283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>
        <v>0</v>
      </c>
      <c r="Q9050" s="105">
        <v>0</v>
      </c>
      <c r="R9050" s="106">
        <v>0</v>
      </c>
      <c r="S9050" s="107">
        <v>0</v>
      </c>
      <c r="T9050" s="105">
        <v>0</v>
      </c>
      <c r="U9050" s="105">
        <v>0</v>
      </c>
      <c r="V9050" s="106">
        <v>0</v>
      </c>
      <c r="W9050" s="107">
        <v>0</v>
      </c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1714</v>
      </c>
      <c r="B9051" s="111" t="s">
        <v>252</v>
      </c>
      <c r="C9051" s="112" t="s">
        <v>253</v>
      </c>
      <c r="D9051" s="21">
        <f t="shared" si="282"/>
        <v>0</v>
      </c>
      <c r="E9051" s="24">
        <f t="shared" si="283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>
        <v>0</v>
      </c>
      <c r="K9051" s="107">
        <v>0</v>
      </c>
      <c r="L9051" s="105">
        <v>0</v>
      </c>
      <c r="M9051" s="105">
        <v>0</v>
      </c>
      <c r="N9051" s="106">
        <v>0</v>
      </c>
      <c r="O9051" s="107">
        <v>0</v>
      </c>
      <c r="P9051" s="105">
        <v>0</v>
      </c>
      <c r="Q9051" s="105">
        <v>0</v>
      </c>
      <c r="R9051" s="106">
        <v>0</v>
      </c>
      <c r="S9051" s="107">
        <v>0</v>
      </c>
      <c r="T9051" s="105">
        <v>0</v>
      </c>
      <c r="U9051" s="105">
        <v>0</v>
      </c>
      <c r="V9051" s="106">
        <v>0</v>
      </c>
      <c r="W9051" s="107">
        <v>0</v>
      </c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1714</v>
      </c>
      <c r="B9052" s="111" t="s">
        <v>254</v>
      </c>
      <c r="C9052" s="112" t="s">
        <v>255</v>
      </c>
      <c r="D9052" s="21">
        <f t="shared" si="282"/>
        <v>0</v>
      </c>
      <c r="E9052" s="24">
        <f t="shared" si="283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1714</v>
      </c>
      <c r="B9053" s="111" t="s">
        <v>256</v>
      </c>
      <c r="C9053" s="112" t="s">
        <v>257</v>
      </c>
      <c r="D9053" s="21">
        <f t="shared" si="282"/>
        <v>0</v>
      </c>
      <c r="E9053" s="24">
        <f t="shared" si="283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>
        <v>0</v>
      </c>
      <c r="K9053" s="107">
        <v>0</v>
      </c>
      <c r="L9053" s="105">
        <v>0</v>
      </c>
      <c r="M9053" s="105">
        <v>0</v>
      </c>
      <c r="N9053" s="106">
        <v>0</v>
      </c>
      <c r="O9053" s="107">
        <v>0</v>
      </c>
      <c r="P9053" s="105">
        <v>0</v>
      </c>
      <c r="Q9053" s="105">
        <v>0</v>
      </c>
      <c r="R9053" s="106">
        <v>0</v>
      </c>
      <c r="S9053" s="107">
        <v>0</v>
      </c>
      <c r="T9053" s="105">
        <v>0</v>
      </c>
      <c r="U9053" s="105">
        <v>0</v>
      </c>
      <c r="V9053" s="106">
        <v>0</v>
      </c>
      <c r="W9053" s="107">
        <v>0</v>
      </c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1714</v>
      </c>
      <c r="B9054" s="111" t="s">
        <v>258</v>
      </c>
      <c r="C9054" s="112" t="s">
        <v>259</v>
      </c>
      <c r="D9054" s="21">
        <f t="shared" si="282"/>
        <v>0</v>
      </c>
      <c r="E9054" s="24">
        <f t="shared" si="283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1714</v>
      </c>
      <c r="B9055" s="111" t="s">
        <v>260</v>
      </c>
      <c r="C9055" s="112" t="s">
        <v>261</v>
      </c>
      <c r="D9055" s="21">
        <f t="shared" si="282"/>
        <v>0</v>
      </c>
      <c r="E9055" s="24">
        <f t="shared" si="283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1714</v>
      </c>
      <c r="B9056" s="111" t="s">
        <v>262</v>
      </c>
      <c r="C9056" s="112" t="s">
        <v>263</v>
      </c>
      <c r="D9056" s="21">
        <f t="shared" si="282"/>
        <v>0</v>
      </c>
      <c r="E9056" s="24">
        <f t="shared" si="283"/>
        <v>315200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1714</v>
      </c>
      <c r="B9057" s="111" t="s">
        <v>264</v>
      </c>
      <c r="C9057" s="112" t="s">
        <v>265</v>
      </c>
      <c r="D9057" s="21">
        <f t="shared" si="282"/>
        <v>0</v>
      </c>
      <c r="E9057" s="24">
        <f t="shared" si="283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0</v>
      </c>
      <c r="K9057" s="107">
        <v>315200</v>
      </c>
      <c r="L9057" s="105">
        <v>0</v>
      </c>
      <c r="M9057" s="105">
        <v>0</v>
      </c>
      <c r="N9057" s="106">
        <v>0</v>
      </c>
      <c r="O9057" s="107">
        <v>0</v>
      </c>
      <c r="P9057" s="105">
        <v>0</v>
      </c>
      <c r="Q9057" s="105">
        <v>0</v>
      </c>
      <c r="R9057" s="106">
        <v>0</v>
      </c>
      <c r="S9057" s="107">
        <v>0</v>
      </c>
      <c r="T9057" s="105">
        <v>0</v>
      </c>
      <c r="U9057" s="105">
        <v>0</v>
      </c>
      <c r="V9057" s="106">
        <v>0</v>
      </c>
      <c r="W9057" s="107">
        <v>0</v>
      </c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1714</v>
      </c>
      <c r="B9058" s="111" t="s">
        <v>266</v>
      </c>
      <c r="C9058" s="112" t="s">
        <v>267</v>
      </c>
      <c r="D9058" s="21">
        <f t="shared" si="282"/>
        <v>315198</v>
      </c>
      <c r="E9058" s="24">
        <f t="shared" si="283"/>
        <v>107935.18</v>
      </c>
      <c r="F9058" s="104"/>
      <c r="G9058" s="104"/>
      <c r="H9058" s="113"/>
      <c r="I9058" s="113"/>
      <c r="J9058" s="106"/>
      <c r="K9058" s="107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1714</v>
      </c>
      <c r="B9059" s="111" t="s">
        <v>268</v>
      </c>
      <c r="C9059" s="112" t="s">
        <v>269</v>
      </c>
      <c r="D9059" s="21">
        <f t="shared" si="282"/>
        <v>0</v>
      </c>
      <c r="E9059" s="24">
        <f t="shared" si="283"/>
        <v>1071289.26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>
        <v>315198</v>
      </c>
      <c r="K9059" s="32">
        <v>107935.18</v>
      </c>
      <c r="L9059" s="113">
        <v>0</v>
      </c>
      <c r="M9059" s="113">
        <v>107935.18</v>
      </c>
      <c r="N9059" s="31">
        <v>0</v>
      </c>
      <c r="O9059" s="32">
        <v>97489.84</v>
      </c>
      <c r="P9059" s="113">
        <v>0</v>
      </c>
      <c r="Q9059" s="113">
        <v>107935.18</v>
      </c>
      <c r="R9059" s="31">
        <v>0</v>
      </c>
      <c r="S9059" s="32">
        <v>104453.4</v>
      </c>
      <c r="T9059" s="113">
        <v>0</v>
      </c>
      <c r="U9059" s="113">
        <v>107935.18</v>
      </c>
      <c r="V9059" s="31">
        <v>0</v>
      </c>
      <c r="W9059" s="32">
        <v>104453.4</v>
      </c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1714</v>
      </c>
      <c r="B9060" s="111" t="s">
        <v>270</v>
      </c>
      <c r="C9060" s="112" t="s">
        <v>271</v>
      </c>
      <c r="D9060" s="21">
        <f t="shared" si="282"/>
        <v>0</v>
      </c>
      <c r="E9060" s="24">
        <f t="shared" si="283"/>
        <v>0</v>
      </c>
      <c r="F9060" s="104">
        <v>0</v>
      </c>
      <c r="G9060" s="104">
        <v>0</v>
      </c>
      <c r="H9060" s="105">
        <v>0</v>
      </c>
      <c r="I9060" s="105">
        <v>0</v>
      </c>
      <c r="J9060" s="31">
        <v>0</v>
      </c>
      <c r="K9060" s="32">
        <v>228698.5</v>
      </c>
      <c r="L9060" s="105">
        <v>0</v>
      </c>
      <c r="M9060" s="105">
        <v>0</v>
      </c>
      <c r="N9060" s="106">
        <v>0</v>
      </c>
      <c r="O9060" s="107">
        <v>0</v>
      </c>
      <c r="P9060" s="113">
        <v>0</v>
      </c>
      <c r="Q9060" s="113">
        <v>0</v>
      </c>
      <c r="R9060" s="106">
        <v>0</v>
      </c>
      <c r="S9060" s="107">
        <v>0</v>
      </c>
      <c r="T9060" s="105">
        <v>0</v>
      </c>
      <c r="U9060" s="105">
        <v>0</v>
      </c>
      <c r="V9060" s="106">
        <v>0</v>
      </c>
      <c r="W9060" s="107">
        <v>0</v>
      </c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1714</v>
      </c>
      <c r="B9061" s="111" t="s">
        <v>272</v>
      </c>
      <c r="C9061" s="112" t="s">
        <v>273</v>
      </c>
      <c r="D9061" s="21">
        <f t="shared" si="282"/>
        <v>228686.5</v>
      </c>
      <c r="E9061" s="24">
        <f t="shared" si="283"/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1714</v>
      </c>
      <c r="B9062" s="111" t="s">
        <v>274</v>
      </c>
      <c r="C9062" s="112" t="s">
        <v>275</v>
      </c>
      <c r="D9062" s="21">
        <f t="shared" si="282"/>
        <v>0</v>
      </c>
      <c r="E9062" s="24">
        <f t="shared" si="28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228686.5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>
        <v>0</v>
      </c>
      <c r="Q9062" s="105">
        <v>0</v>
      </c>
      <c r="R9062" s="106">
        <v>0</v>
      </c>
      <c r="S9062" s="107">
        <v>0</v>
      </c>
      <c r="T9062" s="105">
        <v>0</v>
      </c>
      <c r="U9062" s="105">
        <v>0</v>
      </c>
      <c r="V9062" s="106">
        <v>0</v>
      </c>
      <c r="W9062" s="107">
        <v>0</v>
      </c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1714</v>
      </c>
      <c r="B9063" s="111" t="s">
        <v>276</v>
      </c>
      <c r="C9063" s="112" t="s">
        <v>277</v>
      </c>
      <c r="D9063" s="21">
        <f t="shared" si="282"/>
        <v>0</v>
      </c>
      <c r="E9063" s="24">
        <f t="shared" si="283"/>
        <v>0</v>
      </c>
      <c r="F9063" s="104"/>
      <c r="G9063" s="104"/>
      <c r="H9063" s="113"/>
      <c r="I9063" s="113"/>
      <c r="J9063" s="106"/>
      <c r="K9063" s="107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1714</v>
      </c>
      <c r="B9064" s="111" t="s">
        <v>278</v>
      </c>
      <c r="C9064" s="112" t="s">
        <v>279</v>
      </c>
      <c r="D9064" s="21">
        <f t="shared" si="282"/>
        <v>0</v>
      </c>
      <c r="E9064" s="24">
        <f t="shared" si="283"/>
        <v>0</v>
      </c>
      <c r="F9064" s="104"/>
      <c r="G9064" s="104"/>
      <c r="H9064" s="105"/>
      <c r="I9064" s="105"/>
      <c r="J9064" s="31"/>
      <c r="K9064" s="32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1714</v>
      </c>
      <c r="B9065" s="111" t="s">
        <v>280</v>
      </c>
      <c r="C9065" s="112" t="s">
        <v>1566</v>
      </c>
      <c r="D9065" s="21">
        <f t="shared" si="282"/>
        <v>0</v>
      </c>
      <c r="E9065" s="24">
        <f t="shared" si="283"/>
        <v>5300</v>
      </c>
      <c r="F9065" s="104"/>
      <c r="G9065" s="104"/>
      <c r="H9065" s="113"/>
      <c r="I9065" s="113"/>
      <c r="J9065" s="106"/>
      <c r="K9065" s="107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1714</v>
      </c>
      <c r="B9066" s="111" t="s">
        <v>281</v>
      </c>
      <c r="C9066" s="112" t="s">
        <v>282</v>
      </c>
      <c r="D9066" s="21">
        <f t="shared" si="282"/>
        <v>0</v>
      </c>
      <c r="E9066" s="24">
        <f t="shared" si="283"/>
        <v>0</v>
      </c>
      <c r="F9066" s="104">
        <v>0</v>
      </c>
      <c r="G9066" s="104">
        <v>0</v>
      </c>
      <c r="H9066" s="105">
        <v>0</v>
      </c>
      <c r="I9066" s="105">
        <v>0</v>
      </c>
      <c r="J9066" s="31">
        <v>0</v>
      </c>
      <c r="K9066" s="32">
        <v>5300</v>
      </c>
      <c r="L9066" s="105">
        <v>0</v>
      </c>
      <c r="M9066" s="105">
        <v>0</v>
      </c>
      <c r="N9066" s="106">
        <v>0</v>
      </c>
      <c r="O9066" s="107">
        <v>0</v>
      </c>
      <c r="P9066" s="113">
        <v>0</v>
      </c>
      <c r="Q9066" s="113">
        <v>0</v>
      </c>
      <c r="R9066" s="106">
        <v>0</v>
      </c>
      <c r="S9066" s="107">
        <v>0</v>
      </c>
      <c r="T9066" s="105">
        <v>0</v>
      </c>
      <c r="U9066" s="105">
        <v>0</v>
      </c>
      <c r="V9066" s="106">
        <v>0</v>
      </c>
      <c r="W9066" s="107">
        <v>0</v>
      </c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1714</v>
      </c>
      <c r="B9067" s="111" t="s">
        <v>283</v>
      </c>
      <c r="C9067" s="112" t="s">
        <v>284</v>
      </c>
      <c r="D9067" s="21">
        <f t="shared" si="282"/>
        <v>5299</v>
      </c>
      <c r="E9067" s="24">
        <f t="shared" si="283"/>
        <v>0</v>
      </c>
      <c r="F9067" s="104"/>
      <c r="G9067" s="104"/>
      <c r="H9067" s="113"/>
      <c r="I9067" s="113"/>
      <c r="J9067" s="106"/>
      <c r="K9067" s="107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1714</v>
      </c>
      <c r="B9068" s="111" t="s">
        <v>285</v>
      </c>
      <c r="C9068" s="112" t="s">
        <v>286</v>
      </c>
      <c r="D9068" s="21">
        <f t="shared" si="282"/>
        <v>0</v>
      </c>
      <c r="E9068" s="24">
        <f t="shared" si="283"/>
        <v>0</v>
      </c>
      <c r="F9068" s="104">
        <v>0</v>
      </c>
      <c r="G9068" s="104">
        <v>0</v>
      </c>
      <c r="H9068" s="105">
        <v>0</v>
      </c>
      <c r="I9068" s="105">
        <v>0</v>
      </c>
      <c r="J9068" s="31">
        <v>5299</v>
      </c>
      <c r="K9068" s="32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>
        <v>0</v>
      </c>
      <c r="Q9068" s="113">
        <v>0</v>
      </c>
      <c r="R9068" s="106">
        <v>0</v>
      </c>
      <c r="S9068" s="107">
        <v>0</v>
      </c>
      <c r="T9068" s="105">
        <v>0</v>
      </c>
      <c r="U9068" s="105">
        <v>0</v>
      </c>
      <c r="V9068" s="106">
        <v>0</v>
      </c>
      <c r="W9068" s="107">
        <v>0</v>
      </c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1714</v>
      </c>
      <c r="B9069" s="111" t="s">
        <v>287</v>
      </c>
      <c r="C9069" s="112" t="s">
        <v>288</v>
      </c>
      <c r="D9069" s="21">
        <f t="shared" si="282"/>
        <v>0</v>
      </c>
      <c r="E9069" s="24">
        <f t="shared" si="28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1714</v>
      </c>
      <c r="B9070" s="111" t="s">
        <v>289</v>
      </c>
      <c r="C9070" s="112" t="s">
        <v>290</v>
      </c>
      <c r="D9070" s="21">
        <f t="shared" si="282"/>
        <v>0</v>
      </c>
      <c r="E9070" s="24">
        <f t="shared" si="28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1714</v>
      </c>
      <c r="B9071" s="111" t="s">
        <v>291</v>
      </c>
      <c r="C9071" s="112" t="s">
        <v>1567</v>
      </c>
      <c r="D9071" s="21">
        <f t="shared" si="282"/>
        <v>0</v>
      </c>
      <c r="E9071" s="24">
        <f t="shared" si="283"/>
        <v>0</v>
      </c>
      <c r="F9071" s="104"/>
      <c r="G9071" s="104"/>
      <c r="H9071" s="113"/>
      <c r="I9071" s="113"/>
      <c r="J9071" s="106"/>
      <c r="K9071" s="107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1714</v>
      </c>
      <c r="B9072" s="111" t="s">
        <v>292</v>
      </c>
      <c r="C9072" s="112" t="s">
        <v>293</v>
      </c>
      <c r="D9072" s="21">
        <f t="shared" si="282"/>
        <v>0</v>
      </c>
      <c r="E9072" s="24">
        <f t="shared" si="28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1714</v>
      </c>
      <c r="B9073" s="111" t="s">
        <v>294</v>
      </c>
      <c r="C9073" s="112" t="s">
        <v>295</v>
      </c>
      <c r="D9073" s="21">
        <f t="shared" si="282"/>
        <v>0</v>
      </c>
      <c r="E9073" s="24">
        <f t="shared" si="283"/>
        <v>0</v>
      </c>
      <c r="F9073" s="104"/>
      <c r="G9073" s="104"/>
      <c r="H9073" s="105"/>
      <c r="I9073" s="105"/>
      <c r="J9073" s="31"/>
      <c r="K9073" s="32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1714</v>
      </c>
      <c r="B9074" s="111" t="s">
        <v>296</v>
      </c>
      <c r="C9074" s="112" t="s">
        <v>1568</v>
      </c>
      <c r="D9074" s="21">
        <f t="shared" si="282"/>
        <v>0</v>
      </c>
      <c r="E9074" s="24">
        <f t="shared" si="28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1714</v>
      </c>
      <c r="B9075" s="111" t="s">
        <v>297</v>
      </c>
      <c r="C9075" s="112" t="s">
        <v>298</v>
      </c>
      <c r="D9075" s="21">
        <f t="shared" si="282"/>
        <v>0</v>
      </c>
      <c r="E9075" s="24">
        <f t="shared" si="28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1714</v>
      </c>
      <c r="B9076" s="111" t="s">
        <v>299</v>
      </c>
      <c r="C9076" s="112" t="s">
        <v>300</v>
      </c>
      <c r="D9076" s="21">
        <f t="shared" si="282"/>
        <v>0</v>
      </c>
      <c r="E9076" s="24">
        <f t="shared" si="28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1714</v>
      </c>
      <c r="B9077" s="111" t="s">
        <v>301</v>
      </c>
      <c r="C9077" s="112" t="s">
        <v>1569</v>
      </c>
      <c r="D9077" s="21">
        <f t="shared" si="282"/>
        <v>0</v>
      </c>
      <c r="E9077" s="24">
        <f t="shared" si="28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1714</v>
      </c>
      <c r="B9078" s="111" t="s">
        <v>302</v>
      </c>
      <c r="C9078" s="112" t="s">
        <v>303</v>
      </c>
      <c r="D9078" s="21">
        <f t="shared" si="282"/>
        <v>0</v>
      </c>
      <c r="E9078" s="24">
        <f t="shared" si="283"/>
        <v>0</v>
      </c>
      <c r="F9078" s="104"/>
      <c r="G9078" s="104"/>
      <c r="H9078" s="113"/>
      <c r="I9078" s="113"/>
      <c r="J9078" s="106"/>
      <c r="K9078" s="107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1714</v>
      </c>
      <c r="B9079" s="111" t="s">
        <v>304</v>
      </c>
      <c r="C9079" s="112" t="s">
        <v>305</v>
      </c>
      <c r="D9079" s="21">
        <f t="shared" si="282"/>
        <v>0</v>
      </c>
      <c r="E9079" s="24">
        <f t="shared" si="28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1714</v>
      </c>
      <c r="B9080" s="111" t="s">
        <v>306</v>
      </c>
      <c r="C9080" s="112" t="s">
        <v>307</v>
      </c>
      <c r="D9080" s="21">
        <f t="shared" si="282"/>
        <v>0</v>
      </c>
      <c r="E9080" s="24">
        <f t="shared" si="283"/>
        <v>98500</v>
      </c>
      <c r="F9080" s="104"/>
      <c r="G9080" s="104"/>
      <c r="H9080" s="105"/>
      <c r="I9080" s="105"/>
      <c r="J9080" s="31"/>
      <c r="K9080" s="32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1714</v>
      </c>
      <c r="B9081" s="111" t="s">
        <v>308</v>
      </c>
      <c r="C9081" s="112" t="s">
        <v>309</v>
      </c>
      <c r="D9081" s="21">
        <f t="shared" si="282"/>
        <v>574000</v>
      </c>
      <c r="E9081" s="24">
        <f t="shared" si="28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98500</v>
      </c>
      <c r="L9081" s="105">
        <v>0</v>
      </c>
      <c r="M9081" s="105">
        <v>0</v>
      </c>
      <c r="N9081" s="106">
        <v>0</v>
      </c>
      <c r="O9081" s="107">
        <v>0</v>
      </c>
      <c r="P9081" s="105">
        <v>0</v>
      </c>
      <c r="Q9081" s="105">
        <v>0</v>
      </c>
      <c r="R9081" s="106">
        <v>0</v>
      </c>
      <c r="S9081" s="107">
        <v>0</v>
      </c>
      <c r="T9081" s="105">
        <v>0</v>
      </c>
      <c r="U9081" s="105">
        <v>0</v>
      </c>
      <c r="V9081" s="106">
        <v>0</v>
      </c>
      <c r="W9081" s="107">
        <v>0</v>
      </c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1714</v>
      </c>
      <c r="B9082" s="111" t="s">
        <v>310</v>
      </c>
      <c r="C9082" s="112" t="s">
        <v>311</v>
      </c>
      <c r="D9082" s="21">
        <f t="shared" si="282"/>
        <v>678600</v>
      </c>
      <c r="E9082" s="24">
        <f t="shared" si="28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574000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>
        <v>0</v>
      </c>
      <c r="Q9082" s="105">
        <v>0</v>
      </c>
      <c r="R9082" s="106">
        <v>0</v>
      </c>
      <c r="S9082" s="107">
        <v>0</v>
      </c>
      <c r="T9082" s="105">
        <v>0</v>
      </c>
      <c r="U9082" s="105">
        <v>0</v>
      </c>
      <c r="V9082" s="106">
        <v>678600</v>
      </c>
      <c r="W9082" s="107">
        <v>0</v>
      </c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1714</v>
      </c>
      <c r="B9083" s="111" t="s">
        <v>312</v>
      </c>
      <c r="C9083" s="112" t="s">
        <v>313</v>
      </c>
      <c r="D9083" s="21">
        <f t="shared" si="282"/>
        <v>511300</v>
      </c>
      <c r="E9083" s="24">
        <f t="shared" si="28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0</v>
      </c>
      <c r="K9083" s="107">
        <v>0</v>
      </c>
      <c r="L9083" s="105">
        <v>0</v>
      </c>
      <c r="M9083" s="105">
        <v>0</v>
      </c>
      <c r="N9083" s="106">
        <v>61900</v>
      </c>
      <c r="O9083" s="107">
        <v>0</v>
      </c>
      <c r="P9083" s="105">
        <v>0</v>
      </c>
      <c r="Q9083" s="105">
        <v>0</v>
      </c>
      <c r="R9083" s="106">
        <v>0</v>
      </c>
      <c r="S9083" s="107">
        <v>0</v>
      </c>
      <c r="T9083" s="105">
        <v>0</v>
      </c>
      <c r="U9083" s="105">
        <v>0</v>
      </c>
      <c r="V9083" s="106">
        <v>449400</v>
      </c>
      <c r="W9083" s="107">
        <v>0</v>
      </c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1714</v>
      </c>
      <c r="B9084" s="111" t="s">
        <v>314</v>
      </c>
      <c r="C9084" s="112" t="s">
        <v>315</v>
      </c>
      <c r="D9084" s="21">
        <f t="shared" si="282"/>
        <v>175000</v>
      </c>
      <c r="E9084" s="24">
        <f t="shared" si="283"/>
        <v>0</v>
      </c>
      <c r="F9084" s="104">
        <v>0</v>
      </c>
      <c r="G9084" s="104">
        <v>0</v>
      </c>
      <c r="H9084" s="113">
        <v>0</v>
      </c>
      <c r="I9084" s="113">
        <v>0</v>
      </c>
      <c r="J9084" s="106">
        <v>0</v>
      </c>
      <c r="K9084" s="107">
        <v>0</v>
      </c>
      <c r="L9084" s="113">
        <v>175000</v>
      </c>
      <c r="M9084" s="113">
        <v>0</v>
      </c>
      <c r="N9084" s="31">
        <v>0</v>
      </c>
      <c r="O9084" s="32">
        <v>0</v>
      </c>
      <c r="P9084" s="105">
        <v>0</v>
      </c>
      <c r="Q9084" s="105">
        <v>0</v>
      </c>
      <c r="R9084" s="31">
        <v>0</v>
      </c>
      <c r="S9084" s="32">
        <v>0</v>
      </c>
      <c r="T9084" s="113">
        <v>0</v>
      </c>
      <c r="U9084" s="113">
        <v>0</v>
      </c>
      <c r="V9084" s="31">
        <v>0</v>
      </c>
      <c r="W9084" s="32">
        <v>0</v>
      </c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1714</v>
      </c>
      <c r="B9085" s="111" t="s">
        <v>316</v>
      </c>
      <c r="C9085" s="112" t="s">
        <v>317</v>
      </c>
      <c r="D9085" s="21">
        <f t="shared" si="282"/>
        <v>499000</v>
      </c>
      <c r="E9085" s="24">
        <f t="shared" si="28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>
        <v>499000</v>
      </c>
      <c r="Q9085" s="113">
        <v>0</v>
      </c>
      <c r="R9085" s="31">
        <v>0</v>
      </c>
      <c r="S9085" s="32">
        <v>0</v>
      </c>
      <c r="T9085" s="113">
        <v>0</v>
      </c>
      <c r="U9085" s="113">
        <v>0</v>
      </c>
      <c r="V9085" s="31">
        <v>0</v>
      </c>
      <c r="W9085" s="32">
        <v>0</v>
      </c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1714</v>
      </c>
      <c r="B9086" s="111" t="s">
        <v>318</v>
      </c>
      <c r="C9086" s="112" t="s">
        <v>319</v>
      </c>
      <c r="D9086" s="21">
        <f t="shared" si="282"/>
        <v>0</v>
      </c>
      <c r="E9086" s="24">
        <f t="shared" si="283"/>
        <v>182500</v>
      </c>
      <c r="F9086" s="104">
        <v>0</v>
      </c>
      <c r="G9086" s="104">
        <v>0</v>
      </c>
      <c r="H9086" s="113">
        <v>0</v>
      </c>
      <c r="I9086" s="113">
        <v>0</v>
      </c>
      <c r="J9086" s="31">
        <v>0</v>
      </c>
      <c r="K9086" s="32">
        <v>0</v>
      </c>
      <c r="L9086" s="113">
        <v>0</v>
      </c>
      <c r="M9086" s="113">
        <v>0</v>
      </c>
      <c r="N9086" s="31">
        <v>0</v>
      </c>
      <c r="O9086" s="32">
        <v>0</v>
      </c>
      <c r="P9086" s="113">
        <v>0</v>
      </c>
      <c r="Q9086" s="113">
        <v>0</v>
      </c>
      <c r="R9086" s="31">
        <v>0</v>
      </c>
      <c r="S9086" s="32">
        <v>0</v>
      </c>
      <c r="T9086" s="113">
        <v>0</v>
      </c>
      <c r="U9086" s="113">
        <v>0</v>
      </c>
      <c r="V9086" s="31">
        <v>0</v>
      </c>
      <c r="W9086" s="32">
        <v>0</v>
      </c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1714</v>
      </c>
      <c r="B9087" s="111" t="s">
        <v>320</v>
      </c>
      <c r="C9087" s="112" t="s">
        <v>321</v>
      </c>
      <c r="D9087" s="21">
        <f t="shared" si="282"/>
        <v>5670400</v>
      </c>
      <c r="E9087" s="24">
        <f t="shared" si="283"/>
        <v>582990</v>
      </c>
      <c r="F9087" s="104">
        <v>430000</v>
      </c>
      <c r="G9087" s="104">
        <v>0</v>
      </c>
      <c r="H9087" s="105">
        <v>0</v>
      </c>
      <c r="I9087" s="105">
        <v>0</v>
      </c>
      <c r="J9087" s="31">
        <v>0</v>
      </c>
      <c r="K9087" s="32">
        <v>182500</v>
      </c>
      <c r="L9087" s="105">
        <v>689500</v>
      </c>
      <c r="M9087" s="105">
        <v>0</v>
      </c>
      <c r="N9087" s="106">
        <v>899500</v>
      </c>
      <c r="O9087" s="107">
        <v>0</v>
      </c>
      <c r="P9087" s="113">
        <v>2210000</v>
      </c>
      <c r="Q9087" s="113">
        <v>0</v>
      </c>
      <c r="R9087" s="106">
        <v>0</v>
      </c>
      <c r="S9087" s="107">
        <v>0</v>
      </c>
      <c r="T9087" s="105">
        <v>449400</v>
      </c>
      <c r="U9087" s="105">
        <v>0</v>
      </c>
      <c r="V9087" s="106">
        <v>992000</v>
      </c>
      <c r="W9087" s="107">
        <v>449400</v>
      </c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1714</v>
      </c>
      <c r="B9088" s="111" t="s">
        <v>322</v>
      </c>
      <c r="C9088" s="112" t="s">
        <v>323</v>
      </c>
      <c r="D9088" s="21">
        <f t="shared" si="282"/>
        <v>629915.5</v>
      </c>
      <c r="E9088" s="24">
        <f t="shared" si="283"/>
        <v>50865</v>
      </c>
      <c r="F9088" s="104">
        <v>0</v>
      </c>
      <c r="G9088" s="104">
        <v>0</v>
      </c>
      <c r="H9088" s="113">
        <v>0</v>
      </c>
      <c r="I9088" s="113">
        <v>0</v>
      </c>
      <c r="J9088" s="106">
        <v>0</v>
      </c>
      <c r="K9088" s="107">
        <v>133590</v>
      </c>
      <c r="L9088" s="113">
        <v>149915.5</v>
      </c>
      <c r="M9088" s="113">
        <v>0</v>
      </c>
      <c r="N9088" s="31">
        <v>0</v>
      </c>
      <c r="O9088" s="32">
        <v>0</v>
      </c>
      <c r="P9088" s="105">
        <v>0</v>
      </c>
      <c r="Q9088" s="105">
        <v>0</v>
      </c>
      <c r="R9088" s="31">
        <v>0</v>
      </c>
      <c r="S9088" s="32">
        <v>0</v>
      </c>
      <c r="T9088" s="113">
        <v>0</v>
      </c>
      <c r="U9088" s="113">
        <v>0</v>
      </c>
      <c r="V9088" s="31">
        <v>0</v>
      </c>
      <c r="W9088" s="32">
        <v>0</v>
      </c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1714</v>
      </c>
      <c r="B9089" s="111" t="s">
        <v>324</v>
      </c>
      <c r="C9089" s="112" t="s">
        <v>325</v>
      </c>
      <c r="D9089" s="21">
        <f t="shared" si="282"/>
        <v>0</v>
      </c>
      <c r="E9089" s="24">
        <f t="shared" si="28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480000</v>
      </c>
      <c r="K9089" s="32">
        <v>50865</v>
      </c>
      <c r="L9089" s="113">
        <v>0</v>
      </c>
      <c r="M9089" s="113">
        <v>0</v>
      </c>
      <c r="N9089" s="31">
        <v>0</v>
      </c>
      <c r="O9089" s="32">
        <v>0</v>
      </c>
      <c r="P9089" s="113">
        <v>0</v>
      </c>
      <c r="Q9089" s="113">
        <v>0</v>
      </c>
      <c r="R9089" s="31">
        <v>0</v>
      </c>
      <c r="S9089" s="32">
        <v>0</v>
      </c>
      <c r="T9089" s="113">
        <v>0</v>
      </c>
      <c r="U9089" s="113">
        <v>0</v>
      </c>
      <c r="V9089" s="31">
        <v>0</v>
      </c>
      <c r="W9089" s="32">
        <v>0</v>
      </c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1714</v>
      </c>
      <c r="B9090" s="111" t="s">
        <v>326</v>
      </c>
      <c r="C9090" s="112" t="s">
        <v>327</v>
      </c>
      <c r="D9090" s="21">
        <f t="shared" si="282"/>
        <v>98495</v>
      </c>
      <c r="E9090" s="24">
        <f t="shared" si="283"/>
        <v>26638.61</v>
      </c>
      <c r="F9090" s="104">
        <v>0</v>
      </c>
      <c r="G9090" s="104">
        <v>0</v>
      </c>
      <c r="H9090" s="105">
        <v>0</v>
      </c>
      <c r="I9090" s="105">
        <v>0</v>
      </c>
      <c r="J9090" s="31">
        <v>0</v>
      </c>
      <c r="K9090" s="32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>
        <v>0</v>
      </c>
      <c r="Q9090" s="113">
        <v>0</v>
      </c>
      <c r="R9090" s="106">
        <v>0</v>
      </c>
      <c r="S9090" s="107">
        <v>0</v>
      </c>
      <c r="T9090" s="105">
        <v>0</v>
      </c>
      <c r="U9090" s="105">
        <v>0</v>
      </c>
      <c r="V9090" s="106">
        <v>0</v>
      </c>
      <c r="W9090" s="107">
        <v>0</v>
      </c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1714</v>
      </c>
      <c r="B9091" s="111" t="s">
        <v>328</v>
      </c>
      <c r="C9091" s="112" t="s">
        <v>329</v>
      </c>
      <c r="D9091" s="21">
        <f t="shared" ref="D9091:D9154" si="284">F9091+H9091+J9092+L9091+N9091+P9091+R9091+T9091+V9091+X9091+Z9091+AB9091</f>
        <v>0</v>
      </c>
      <c r="E9091" s="24">
        <f t="shared" ref="E9091:E9154" si="285">G9091+I9091+K9092+M9091+O9091+Q9091+S9091+U9091+W9091+Y9091+AA9091+AC9091</f>
        <v>194699.76</v>
      </c>
      <c r="F9091" s="104">
        <v>0</v>
      </c>
      <c r="G9091" s="104">
        <v>27100.93</v>
      </c>
      <c r="H9091" s="105">
        <v>0</v>
      </c>
      <c r="I9091" s="105">
        <v>25779.3</v>
      </c>
      <c r="J9091" s="106">
        <v>98495</v>
      </c>
      <c r="K9091" s="107">
        <v>26638.61</v>
      </c>
      <c r="L9091" s="105">
        <v>0</v>
      </c>
      <c r="M9091" s="105">
        <v>26632.65</v>
      </c>
      <c r="N9091" s="106">
        <v>0</v>
      </c>
      <c r="O9091" s="107">
        <v>23843.4</v>
      </c>
      <c r="P9091" s="105">
        <v>0</v>
      </c>
      <c r="Q9091" s="105">
        <v>26402.05</v>
      </c>
      <c r="R9091" s="106">
        <v>0</v>
      </c>
      <c r="S9091" s="107">
        <v>22687.119999999999</v>
      </c>
      <c r="T9091" s="105">
        <v>0</v>
      </c>
      <c r="U9091" s="105">
        <v>22801.79</v>
      </c>
      <c r="V9091" s="106">
        <v>0</v>
      </c>
      <c r="W9091" s="107">
        <v>19452.52</v>
      </c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1714</v>
      </c>
      <c r="B9092" s="111" t="s">
        <v>330</v>
      </c>
      <c r="C9092" s="112" t="s">
        <v>331</v>
      </c>
      <c r="D9092" s="21">
        <f t="shared" si="284"/>
        <v>0</v>
      </c>
      <c r="E9092" s="24">
        <f t="shared" si="285"/>
        <v>84852.87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19164.2</v>
      </c>
      <c r="N9092" s="106">
        <v>0</v>
      </c>
      <c r="O9092" s="107">
        <v>8654.7999999999993</v>
      </c>
      <c r="P9092" s="105">
        <v>0</v>
      </c>
      <c r="Q9092" s="105">
        <v>9582.1</v>
      </c>
      <c r="R9092" s="106">
        <v>0</v>
      </c>
      <c r="S9092" s="107">
        <v>9273</v>
      </c>
      <c r="T9092" s="105">
        <v>0</v>
      </c>
      <c r="U9092" s="105">
        <v>9582.1</v>
      </c>
      <c r="V9092" s="106">
        <v>0</v>
      </c>
      <c r="W9092" s="107">
        <v>20421.900000000001</v>
      </c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1714</v>
      </c>
      <c r="B9093" s="111" t="s">
        <v>332</v>
      </c>
      <c r="C9093" s="112" t="s">
        <v>333</v>
      </c>
      <c r="D9093" s="21">
        <f t="shared" si="284"/>
        <v>67.8</v>
      </c>
      <c r="E9093" s="24">
        <f t="shared" si="285"/>
        <v>70926.39</v>
      </c>
      <c r="F9093" s="104">
        <v>0</v>
      </c>
      <c r="G9093" s="104">
        <v>8731.23</v>
      </c>
      <c r="H9093" s="105">
        <v>0</v>
      </c>
      <c r="I9093" s="105">
        <v>7971.9</v>
      </c>
      <c r="J9093" s="106">
        <v>0</v>
      </c>
      <c r="K9093" s="107">
        <v>8174.77</v>
      </c>
      <c r="L9093" s="105">
        <v>0</v>
      </c>
      <c r="M9093" s="105">
        <v>7302.36</v>
      </c>
      <c r="N9093" s="106">
        <v>0</v>
      </c>
      <c r="O9093" s="107">
        <v>6663.48</v>
      </c>
      <c r="P9093" s="105">
        <v>0</v>
      </c>
      <c r="Q9093" s="105">
        <v>8353.26</v>
      </c>
      <c r="R9093" s="106">
        <v>67.8</v>
      </c>
      <c r="S9093" s="107">
        <v>8083.8</v>
      </c>
      <c r="T9093" s="105">
        <v>0</v>
      </c>
      <c r="U9093" s="105">
        <v>8353.26</v>
      </c>
      <c r="V9093" s="106">
        <v>0</v>
      </c>
      <c r="W9093" s="107">
        <v>15467.1</v>
      </c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1714</v>
      </c>
      <c r="B9094" s="111" t="s">
        <v>334</v>
      </c>
      <c r="C9094" s="112" t="s">
        <v>335</v>
      </c>
      <c r="D9094" s="21">
        <f t="shared" si="284"/>
        <v>2.8</v>
      </c>
      <c r="E9094" s="24">
        <f t="shared" si="285"/>
        <v>24777.46</v>
      </c>
      <c r="F9094" s="104">
        <v>0</v>
      </c>
      <c r="G9094" s="104">
        <v>0</v>
      </c>
      <c r="H9094" s="105">
        <v>0</v>
      </c>
      <c r="I9094" s="105">
        <v>0</v>
      </c>
      <c r="J9094" s="106">
        <v>0</v>
      </c>
      <c r="K9094" s="107">
        <v>0</v>
      </c>
      <c r="L9094" s="105">
        <v>0</v>
      </c>
      <c r="M9094" s="105">
        <v>0</v>
      </c>
      <c r="N9094" s="106">
        <v>0</v>
      </c>
      <c r="O9094" s="107">
        <v>4477.76</v>
      </c>
      <c r="P9094" s="105">
        <v>0</v>
      </c>
      <c r="Q9094" s="105">
        <v>4954.42</v>
      </c>
      <c r="R9094" s="106">
        <v>2.8</v>
      </c>
      <c r="S9094" s="107">
        <v>4794.6000000000004</v>
      </c>
      <c r="T9094" s="105">
        <v>0</v>
      </c>
      <c r="U9094" s="105">
        <v>4954.42</v>
      </c>
      <c r="V9094" s="106">
        <v>0</v>
      </c>
      <c r="W9094" s="107">
        <v>4794.6000000000004</v>
      </c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1714</v>
      </c>
      <c r="B9095" s="111" t="s">
        <v>336</v>
      </c>
      <c r="C9095" s="112" t="s">
        <v>337</v>
      </c>
      <c r="D9095" s="21">
        <f t="shared" si="284"/>
        <v>0</v>
      </c>
      <c r="E9095" s="24">
        <f t="shared" si="285"/>
        <v>39597.06</v>
      </c>
      <c r="F9095" s="104">
        <v>0</v>
      </c>
      <c r="G9095" s="104">
        <v>801.66</v>
      </c>
      <c r="H9095" s="105">
        <v>0</v>
      </c>
      <c r="I9095" s="105">
        <v>775.8</v>
      </c>
      <c r="J9095" s="106">
        <v>0</v>
      </c>
      <c r="K9095" s="107">
        <v>801.66</v>
      </c>
      <c r="L9095" s="105">
        <v>0</v>
      </c>
      <c r="M9095" s="105">
        <v>801.66</v>
      </c>
      <c r="N9095" s="106">
        <v>0</v>
      </c>
      <c r="O9095" s="107">
        <v>724.08</v>
      </c>
      <c r="P9095" s="105">
        <v>0</v>
      </c>
      <c r="Q9095" s="105">
        <v>9273.0300000000007</v>
      </c>
      <c r="R9095" s="106">
        <v>0</v>
      </c>
      <c r="S9095" s="107">
        <v>8973.9</v>
      </c>
      <c r="T9095" s="105">
        <v>0</v>
      </c>
      <c r="U9095" s="105">
        <v>9273.0300000000007</v>
      </c>
      <c r="V9095" s="106">
        <v>0</v>
      </c>
      <c r="W9095" s="107">
        <v>8973.9</v>
      </c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1714</v>
      </c>
      <c r="B9096" s="111" t="s">
        <v>338</v>
      </c>
      <c r="C9096" s="112" t="s">
        <v>339</v>
      </c>
      <c r="D9096" s="21">
        <f t="shared" si="284"/>
        <v>182497</v>
      </c>
      <c r="E9096" s="24">
        <f t="shared" si="285"/>
        <v>375108.76</v>
      </c>
      <c r="F9096" s="104">
        <v>0</v>
      </c>
      <c r="G9096" s="104">
        <v>0</v>
      </c>
      <c r="H9096" s="113">
        <v>0</v>
      </c>
      <c r="I9096" s="113">
        <v>0</v>
      </c>
      <c r="J9096" s="106">
        <v>0</v>
      </c>
      <c r="K9096" s="107">
        <v>0</v>
      </c>
      <c r="L9096" s="113">
        <v>0</v>
      </c>
      <c r="M9096" s="113">
        <v>0</v>
      </c>
      <c r="N9096" s="31">
        <v>0</v>
      </c>
      <c r="O9096" s="32">
        <v>0</v>
      </c>
      <c r="P9096" s="105">
        <v>0</v>
      </c>
      <c r="Q9096" s="105">
        <v>0</v>
      </c>
      <c r="R9096" s="31">
        <v>0</v>
      </c>
      <c r="S9096" s="32">
        <v>0</v>
      </c>
      <c r="T9096" s="113">
        <v>0</v>
      </c>
      <c r="U9096" s="113">
        <v>0</v>
      </c>
      <c r="V9096" s="31">
        <v>0</v>
      </c>
      <c r="W9096" s="32">
        <v>0</v>
      </c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1714</v>
      </c>
      <c r="B9097" s="111" t="s">
        <v>340</v>
      </c>
      <c r="C9097" s="112" t="s">
        <v>341</v>
      </c>
      <c r="D9097" s="21">
        <f t="shared" si="284"/>
        <v>133582</v>
      </c>
      <c r="E9097" s="24">
        <f t="shared" si="285"/>
        <v>3088045.0800000005</v>
      </c>
      <c r="F9097" s="104">
        <v>0</v>
      </c>
      <c r="G9097" s="104">
        <v>376292.74</v>
      </c>
      <c r="H9097" s="105">
        <v>0</v>
      </c>
      <c r="I9097" s="105">
        <v>363440.41</v>
      </c>
      <c r="J9097" s="31">
        <v>182497</v>
      </c>
      <c r="K9097" s="32">
        <v>375108.76</v>
      </c>
      <c r="L9097" s="105">
        <v>0</v>
      </c>
      <c r="M9097" s="105">
        <v>382195.32</v>
      </c>
      <c r="N9097" s="106">
        <v>0</v>
      </c>
      <c r="O9097" s="107">
        <v>357805.84</v>
      </c>
      <c r="P9097" s="113">
        <v>0</v>
      </c>
      <c r="Q9097" s="113">
        <v>386869.8</v>
      </c>
      <c r="R9097" s="106">
        <v>0</v>
      </c>
      <c r="S9097" s="107">
        <v>399169.2</v>
      </c>
      <c r="T9097" s="105">
        <v>0</v>
      </c>
      <c r="U9097" s="105">
        <v>406884.72</v>
      </c>
      <c r="V9097" s="106">
        <v>0</v>
      </c>
      <c r="W9097" s="107">
        <v>391472.1</v>
      </c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1714</v>
      </c>
      <c r="B9098" s="111" t="s">
        <v>342</v>
      </c>
      <c r="C9098" s="112" t="s">
        <v>343</v>
      </c>
      <c r="D9098" s="21">
        <f t="shared" si="284"/>
        <v>50861</v>
      </c>
      <c r="E9098" s="24">
        <f t="shared" si="285"/>
        <v>189494.16999999998</v>
      </c>
      <c r="F9098" s="104">
        <v>0</v>
      </c>
      <c r="G9098" s="104">
        <v>24649.8</v>
      </c>
      <c r="H9098" s="105">
        <v>0</v>
      </c>
      <c r="I9098" s="105">
        <v>23143.5</v>
      </c>
      <c r="J9098" s="106">
        <v>133582</v>
      </c>
      <c r="K9098" s="107">
        <v>23914.95</v>
      </c>
      <c r="L9098" s="105">
        <v>0</v>
      </c>
      <c r="M9098" s="105">
        <v>23914.95</v>
      </c>
      <c r="N9098" s="106">
        <v>0</v>
      </c>
      <c r="O9098" s="107">
        <v>25431.48</v>
      </c>
      <c r="P9098" s="105">
        <v>0</v>
      </c>
      <c r="Q9098" s="105">
        <v>19308.349999999999</v>
      </c>
      <c r="R9098" s="106">
        <v>0</v>
      </c>
      <c r="S9098" s="107">
        <v>18685.5</v>
      </c>
      <c r="T9098" s="105">
        <v>0</v>
      </c>
      <c r="U9098" s="105">
        <v>19308.349999999999</v>
      </c>
      <c r="V9098" s="106">
        <v>0</v>
      </c>
      <c r="W9098" s="107">
        <v>18665.46</v>
      </c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1714</v>
      </c>
      <c r="B9099" s="111" t="s">
        <v>344</v>
      </c>
      <c r="C9099" s="112" t="s">
        <v>345</v>
      </c>
      <c r="D9099" s="21">
        <f t="shared" si="284"/>
        <v>0</v>
      </c>
      <c r="E9099" s="24">
        <f t="shared" si="285"/>
        <v>99769.13</v>
      </c>
      <c r="F9099" s="104">
        <v>0</v>
      </c>
      <c r="G9099" s="104">
        <v>2798.99</v>
      </c>
      <c r="H9099" s="105">
        <v>0</v>
      </c>
      <c r="I9099" s="105">
        <v>2708.7</v>
      </c>
      <c r="J9099" s="106">
        <v>50861</v>
      </c>
      <c r="K9099" s="107">
        <v>16386.78</v>
      </c>
      <c r="L9099" s="105">
        <v>0</v>
      </c>
      <c r="M9099" s="105">
        <v>15975.54</v>
      </c>
      <c r="N9099" s="106">
        <v>0</v>
      </c>
      <c r="O9099" s="107">
        <v>14429.52</v>
      </c>
      <c r="P9099" s="105">
        <v>0</v>
      </c>
      <c r="Q9099" s="105">
        <v>15975.54</v>
      </c>
      <c r="R9099" s="106">
        <v>0</v>
      </c>
      <c r="S9099" s="107">
        <v>15462.48</v>
      </c>
      <c r="T9099" s="105">
        <v>0</v>
      </c>
      <c r="U9099" s="105">
        <v>15353.37</v>
      </c>
      <c r="V9099" s="106">
        <v>0</v>
      </c>
      <c r="W9099" s="107">
        <v>14858.1</v>
      </c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1714</v>
      </c>
      <c r="B9100" s="111" t="s">
        <v>346</v>
      </c>
      <c r="C9100" s="112" t="s">
        <v>347</v>
      </c>
      <c r="D9100" s="21">
        <f t="shared" si="284"/>
        <v>0</v>
      </c>
      <c r="E9100" s="24">
        <f t="shared" si="285"/>
        <v>17227.98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>
        <v>0</v>
      </c>
      <c r="K9100" s="107">
        <v>2206.89</v>
      </c>
      <c r="L9100" s="105">
        <v>0</v>
      </c>
      <c r="M9100" s="105">
        <v>2206.89</v>
      </c>
      <c r="N9100" s="106">
        <v>0</v>
      </c>
      <c r="O9100" s="107">
        <v>1993.32</v>
      </c>
      <c r="P9100" s="105">
        <v>0</v>
      </c>
      <c r="Q9100" s="105">
        <v>2206.89</v>
      </c>
      <c r="R9100" s="106">
        <v>0</v>
      </c>
      <c r="S9100" s="107">
        <v>2135.6999999999998</v>
      </c>
      <c r="T9100" s="105">
        <v>0</v>
      </c>
      <c r="U9100" s="105">
        <v>2206.89</v>
      </c>
      <c r="V9100" s="106">
        <v>0</v>
      </c>
      <c r="W9100" s="107">
        <v>2135.6999999999998</v>
      </c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1714</v>
      </c>
      <c r="B9101" s="111" t="s">
        <v>348</v>
      </c>
      <c r="C9101" s="112" t="s">
        <v>349</v>
      </c>
      <c r="D9101" s="21">
        <f t="shared" si="284"/>
        <v>0</v>
      </c>
      <c r="E9101" s="24">
        <f t="shared" si="285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1714</v>
      </c>
      <c r="B9102" s="111" t="s">
        <v>350</v>
      </c>
      <c r="C9102" s="112" t="s">
        <v>351</v>
      </c>
      <c r="D9102" s="21">
        <f t="shared" si="284"/>
        <v>0</v>
      </c>
      <c r="E9102" s="24">
        <f t="shared" si="285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1714</v>
      </c>
      <c r="B9103" s="111" t="s">
        <v>352</v>
      </c>
      <c r="C9103" s="112" t="s">
        <v>353</v>
      </c>
      <c r="D9103" s="21">
        <f t="shared" si="284"/>
        <v>0</v>
      </c>
      <c r="E9103" s="24">
        <f t="shared" si="285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1714</v>
      </c>
      <c r="B9104" s="111" t="s">
        <v>354</v>
      </c>
      <c r="C9104" s="112" t="s">
        <v>355</v>
      </c>
      <c r="D9104" s="21">
        <f t="shared" si="284"/>
        <v>0</v>
      </c>
      <c r="E9104" s="24">
        <f t="shared" si="285"/>
        <v>0</v>
      </c>
      <c r="F9104" s="104"/>
      <c r="G9104" s="104"/>
      <c r="H9104" s="113"/>
      <c r="I9104" s="113"/>
      <c r="J9104" s="106"/>
      <c r="K9104" s="107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1714</v>
      </c>
      <c r="B9105" s="111" t="s">
        <v>356</v>
      </c>
      <c r="C9105" s="112" t="s">
        <v>357</v>
      </c>
      <c r="D9105" s="21">
        <f t="shared" si="284"/>
        <v>0</v>
      </c>
      <c r="E9105" s="24">
        <f t="shared" si="285"/>
        <v>0</v>
      </c>
      <c r="F9105" s="104"/>
      <c r="G9105" s="104"/>
      <c r="H9105" s="105"/>
      <c r="I9105" s="105"/>
      <c r="J9105" s="31"/>
      <c r="K9105" s="32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1714</v>
      </c>
      <c r="B9106" s="111" t="s">
        <v>358</v>
      </c>
      <c r="C9106" s="112" t="s">
        <v>359</v>
      </c>
      <c r="D9106" s="21">
        <f t="shared" si="284"/>
        <v>0</v>
      </c>
      <c r="E9106" s="24">
        <f t="shared" si="285"/>
        <v>0</v>
      </c>
      <c r="F9106" s="104"/>
      <c r="G9106" s="104"/>
      <c r="H9106" s="113"/>
      <c r="I9106" s="113"/>
      <c r="J9106" s="106"/>
      <c r="K9106" s="107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1714</v>
      </c>
      <c r="B9107" s="111" t="s">
        <v>360</v>
      </c>
      <c r="C9107" s="112" t="s">
        <v>361</v>
      </c>
      <c r="D9107" s="21">
        <f t="shared" si="284"/>
        <v>0</v>
      </c>
      <c r="E9107" s="24">
        <f t="shared" si="285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1714</v>
      </c>
      <c r="B9108" s="111" t="s">
        <v>362</v>
      </c>
      <c r="C9108" s="112" t="s">
        <v>363</v>
      </c>
      <c r="D9108" s="21">
        <f t="shared" si="284"/>
        <v>0</v>
      </c>
      <c r="E9108" s="24">
        <f t="shared" si="285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1714</v>
      </c>
      <c r="B9109" s="111" t="s">
        <v>364</v>
      </c>
      <c r="C9109" s="112" t="s">
        <v>365</v>
      </c>
      <c r="D9109" s="21">
        <f t="shared" si="284"/>
        <v>0</v>
      </c>
      <c r="E9109" s="24">
        <f t="shared" si="285"/>
        <v>0</v>
      </c>
      <c r="F9109" s="104"/>
      <c r="G9109" s="104"/>
      <c r="H9109" s="105"/>
      <c r="I9109" s="105"/>
      <c r="J9109" s="31"/>
      <c r="K9109" s="32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1714</v>
      </c>
      <c r="B9110" s="111" t="s">
        <v>366</v>
      </c>
      <c r="C9110" s="112" t="s">
        <v>367</v>
      </c>
      <c r="D9110" s="21">
        <f t="shared" si="284"/>
        <v>0</v>
      </c>
      <c r="E9110" s="24">
        <f t="shared" si="285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1714</v>
      </c>
      <c r="B9111" s="111" t="s">
        <v>368</v>
      </c>
      <c r="C9111" s="112" t="s">
        <v>369</v>
      </c>
      <c r="D9111" s="21">
        <f t="shared" si="284"/>
        <v>0</v>
      </c>
      <c r="E9111" s="24">
        <f t="shared" si="285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1714</v>
      </c>
      <c r="B9112" s="111" t="s">
        <v>370</v>
      </c>
      <c r="C9112" s="112" t="s">
        <v>371</v>
      </c>
      <c r="D9112" s="21">
        <f t="shared" si="284"/>
        <v>0</v>
      </c>
      <c r="E9112" s="24">
        <f t="shared" si="285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1714</v>
      </c>
      <c r="B9113" s="111" t="s">
        <v>372</v>
      </c>
      <c r="C9113" s="112" t="s">
        <v>373</v>
      </c>
      <c r="D9113" s="21">
        <f t="shared" si="284"/>
        <v>0</v>
      </c>
      <c r="E9113" s="24">
        <f t="shared" si="285"/>
        <v>0</v>
      </c>
      <c r="F9113" s="104"/>
      <c r="G9113" s="104"/>
      <c r="H9113" s="113"/>
      <c r="I9113" s="113"/>
      <c r="J9113" s="106"/>
      <c r="K9113" s="107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1714</v>
      </c>
      <c r="B9114" s="111" t="s">
        <v>374</v>
      </c>
      <c r="C9114" s="112" t="s">
        <v>375</v>
      </c>
      <c r="D9114" s="21">
        <f t="shared" si="284"/>
        <v>0</v>
      </c>
      <c r="E9114" s="24">
        <f t="shared" si="285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1714</v>
      </c>
      <c r="B9115" s="111" t="s">
        <v>376</v>
      </c>
      <c r="C9115" s="112" t="s">
        <v>377</v>
      </c>
      <c r="D9115" s="21">
        <f t="shared" si="284"/>
        <v>0</v>
      </c>
      <c r="E9115" s="24">
        <f t="shared" si="285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1714</v>
      </c>
      <c r="B9116" s="111" t="s">
        <v>378</v>
      </c>
      <c r="C9116" s="112" t="s">
        <v>379</v>
      </c>
      <c r="D9116" s="21">
        <f t="shared" si="284"/>
        <v>0</v>
      </c>
      <c r="E9116" s="24">
        <f t="shared" si="285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1714</v>
      </c>
      <c r="B9117" s="111" t="s">
        <v>380</v>
      </c>
      <c r="C9117" s="112" t="s">
        <v>381</v>
      </c>
      <c r="D9117" s="21">
        <f t="shared" si="284"/>
        <v>0</v>
      </c>
      <c r="E9117" s="24">
        <f t="shared" si="285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1714</v>
      </c>
      <c r="B9118" s="111" t="s">
        <v>382</v>
      </c>
      <c r="C9118" s="112" t="s">
        <v>383</v>
      </c>
      <c r="D9118" s="21">
        <f t="shared" si="284"/>
        <v>0</v>
      </c>
      <c r="E9118" s="24">
        <f t="shared" si="285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1714</v>
      </c>
      <c r="B9119" s="111" t="s">
        <v>384</v>
      </c>
      <c r="C9119" s="112" t="s">
        <v>1570</v>
      </c>
      <c r="D9119" s="21">
        <f t="shared" si="284"/>
        <v>0</v>
      </c>
      <c r="E9119" s="24">
        <f t="shared" si="285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1714</v>
      </c>
      <c r="B9120" s="111" t="s">
        <v>386</v>
      </c>
      <c r="C9120" s="112" t="s">
        <v>1664</v>
      </c>
      <c r="D9120" s="21">
        <f t="shared" si="284"/>
        <v>0</v>
      </c>
      <c r="E9120" s="24">
        <f t="shared" si="285"/>
        <v>0</v>
      </c>
      <c r="F9120" s="104"/>
      <c r="G9120" s="104"/>
      <c r="H9120" s="105"/>
      <c r="I9120" s="105"/>
      <c r="J9120" s="31"/>
      <c r="K9120" s="32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1714</v>
      </c>
      <c r="B9121" s="111" t="s">
        <v>388</v>
      </c>
      <c r="C9121" s="112" t="s">
        <v>1665</v>
      </c>
      <c r="D9121" s="21">
        <f t="shared" si="284"/>
        <v>0</v>
      </c>
      <c r="E9121" s="24">
        <f t="shared" si="285"/>
        <v>0</v>
      </c>
      <c r="F9121" s="104"/>
      <c r="G9121" s="104"/>
      <c r="H9121" s="113"/>
      <c r="I9121" s="113"/>
      <c r="J9121" s="106"/>
      <c r="K9121" s="107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1714</v>
      </c>
      <c r="B9122" s="111" t="s">
        <v>390</v>
      </c>
      <c r="C9122" s="112" t="s">
        <v>391</v>
      </c>
      <c r="D9122" s="21">
        <f t="shared" si="284"/>
        <v>0</v>
      </c>
      <c r="E9122" s="24">
        <f t="shared" si="285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1714</v>
      </c>
      <c r="B9123" s="111" t="s">
        <v>392</v>
      </c>
      <c r="C9123" s="112" t="s">
        <v>393</v>
      </c>
      <c r="D9123" s="21">
        <f t="shared" si="284"/>
        <v>0</v>
      </c>
      <c r="E9123" s="24">
        <f t="shared" si="285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1714</v>
      </c>
      <c r="B9124" s="111" t="s">
        <v>394</v>
      </c>
      <c r="C9124" s="112" t="s">
        <v>395</v>
      </c>
      <c r="D9124" s="21">
        <f t="shared" si="284"/>
        <v>0</v>
      </c>
      <c r="E9124" s="24">
        <f t="shared" si="285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1714</v>
      </c>
      <c r="B9125" s="111" t="s">
        <v>396</v>
      </c>
      <c r="C9125" s="112" t="s">
        <v>397</v>
      </c>
      <c r="D9125" s="21">
        <f t="shared" si="284"/>
        <v>0</v>
      </c>
      <c r="E9125" s="24">
        <f t="shared" si="285"/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1714</v>
      </c>
      <c r="B9126" s="111" t="s">
        <v>398</v>
      </c>
      <c r="C9126" s="112" t="s">
        <v>1571</v>
      </c>
      <c r="D9126" s="21">
        <f t="shared" si="284"/>
        <v>0</v>
      </c>
      <c r="E9126" s="24">
        <f t="shared" si="28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1714</v>
      </c>
      <c r="B9127" s="111" t="s">
        <v>400</v>
      </c>
      <c r="C9127" s="112" t="s">
        <v>1666</v>
      </c>
      <c r="D9127" s="21">
        <f t="shared" si="284"/>
        <v>0</v>
      </c>
      <c r="E9127" s="24">
        <f t="shared" si="28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1714</v>
      </c>
      <c r="B9128" s="111" t="s">
        <v>402</v>
      </c>
      <c r="C9128" s="112" t="s">
        <v>403</v>
      </c>
      <c r="D9128" s="21">
        <f t="shared" si="284"/>
        <v>0</v>
      </c>
      <c r="E9128" s="24">
        <f t="shared" si="28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1714</v>
      </c>
      <c r="B9129" s="111" t="s">
        <v>404</v>
      </c>
      <c r="C9129" s="112" t="s">
        <v>1572</v>
      </c>
      <c r="D9129" s="21">
        <f t="shared" si="284"/>
        <v>0</v>
      </c>
      <c r="E9129" s="24">
        <f t="shared" si="285"/>
        <v>0</v>
      </c>
      <c r="F9129" s="104"/>
      <c r="G9129" s="104"/>
      <c r="H9129" s="105"/>
      <c r="I9129" s="105"/>
      <c r="J9129" s="31"/>
      <c r="K9129" s="32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1714</v>
      </c>
      <c r="B9130" s="111" t="s">
        <v>406</v>
      </c>
      <c r="C9130" s="112" t="s">
        <v>1573</v>
      </c>
      <c r="D9130" s="21">
        <f t="shared" si="284"/>
        <v>0</v>
      </c>
      <c r="E9130" s="24">
        <f t="shared" si="28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1714</v>
      </c>
      <c r="B9131" s="111" t="s">
        <v>408</v>
      </c>
      <c r="C9131" s="112" t="s">
        <v>1574</v>
      </c>
      <c r="D9131" s="21">
        <f t="shared" si="284"/>
        <v>0</v>
      </c>
      <c r="E9131" s="24">
        <f t="shared" si="28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1714</v>
      </c>
      <c r="B9132" s="111" t="s">
        <v>410</v>
      </c>
      <c r="C9132" s="112" t="s">
        <v>1575</v>
      </c>
      <c r="D9132" s="21">
        <f t="shared" si="284"/>
        <v>2052110.58</v>
      </c>
      <c r="E9132" s="24">
        <f t="shared" si="285"/>
        <v>2033032.09</v>
      </c>
      <c r="F9132" s="104"/>
      <c r="G9132" s="104"/>
      <c r="H9132" s="113"/>
      <c r="I9132" s="113"/>
      <c r="J9132" s="106"/>
      <c r="K9132" s="107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1714</v>
      </c>
      <c r="B9133" s="111" t="s">
        <v>412</v>
      </c>
      <c r="C9133" s="112" t="s">
        <v>413</v>
      </c>
      <c r="D9133" s="21">
        <f t="shared" si="284"/>
        <v>10871088.090000002</v>
      </c>
      <c r="E9133" s="24">
        <f t="shared" si="285"/>
        <v>16046995.879999999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>
        <v>2052110.58</v>
      </c>
      <c r="K9133" s="32">
        <v>2033032.09</v>
      </c>
      <c r="L9133" s="113">
        <v>1230844.3700000001</v>
      </c>
      <c r="M9133" s="113">
        <v>2037769.8</v>
      </c>
      <c r="N9133" s="31">
        <v>816433.56</v>
      </c>
      <c r="O9133" s="32">
        <v>1736218.04</v>
      </c>
      <c r="P9133" s="113">
        <v>803825.89</v>
      </c>
      <c r="Q9133" s="113">
        <v>2454067.63</v>
      </c>
      <c r="R9133" s="31">
        <v>2222191.46</v>
      </c>
      <c r="S9133" s="32">
        <v>1556061.1</v>
      </c>
      <c r="T9133" s="113">
        <v>1430879.89</v>
      </c>
      <c r="U9133" s="113">
        <v>1706446.84</v>
      </c>
      <c r="V9133" s="31">
        <v>1810685.72</v>
      </c>
      <c r="W9133" s="32">
        <v>2661290.92</v>
      </c>
      <c r="X9133" s="113"/>
      <c r="Y9133" s="113"/>
      <c r="Z9133" s="31"/>
      <c r="AA9133" s="32"/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1714</v>
      </c>
      <c r="B9134" s="111" t="s">
        <v>414</v>
      </c>
      <c r="C9134" s="112" t="s">
        <v>415</v>
      </c>
      <c r="D9134" s="21">
        <f t="shared" si="284"/>
        <v>4085995.58</v>
      </c>
      <c r="E9134" s="24">
        <f t="shared" si="285"/>
        <v>4262164.2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>
        <v>849325.4</v>
      </c>
      <c r="K9134" s="32">
        <v>668500.31999999995</v>
      </c>
      <c r="L9134" s="113">
        <v>614739.79</v>
      </c>
      <c r="M9134" s="113">
        <v>563744.19999999995</v>
      </c>
      <c r="N9134" s="31">
        <v>223925.5</v>
      </c>
      <c r="O9134" s="32">
        <v>451249.93</v>
      </c>
      <c r="P9134" s="113">
        <v>250041</v>
      </c>
      <c r="Q9134" s="113">
        <v>254963.43</v>
      </c>
      <c r="R9134" s="31">
        <v>320383.42</v>
      </c>
      <c r="S9134" s="32">
        <v>487013.45</v>
      </c>
      <c r="T9134" s="113">
        <v>301778.2</v>
      </c>
      <c r="U9134" s="113">
        <v>392903.89</v>
      </c>
      <c r="V9134" s="31">
        <v>855912.83</v>
      </c>
      <c r="W9134" s="32">
        <v>628351.9</v>
      </c>
      <c r="X9134" s="113"/>
      <c r="Y9134" s="113"/>
      <c r="Z9134" s="31"/>
      <c r="AA9134" s="32"/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1714</v>
      </c>
      <c r="B9135" s="111" t="s">
        <v>416</v>
      </c>
      <c r="C9135" s="112" t="s">
        <v>417</v>
      </c>
      <c r="D9135" s="21">
        <f t="shared" si="284"/>
        <v>2398132.04</v>
      </c>
      <c r="E9135" s="24">
        <f t="shared" si="285"/>
        <v>2904450.32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>
        <v>687257.08</v>
      </c>
      <c r="K9135" s="32">
        <v>513227</v>
      </c>
      <c r="L9135" s="113">
        <v>135608.6</v>
      </c>
      <c r="M9135" s="113">
        <v>425936.64000000001</v>
      </c>
      <c r="N9135" s="31">
        <v>288389.08</v>
      </c>
      <c r="O9135" s="32">
        <v>319621.03999999998</v>
      </c>
      <c r="P9135" s="113">
        <v>313215.03999999998</v>
      </c>
      <c r="Q9135" s="113">
        <v>454365.8</v>
      </c>
      <c r="R9135" s="31">
        <v>418330.72</v>
      </c>
      <c r="S9135" s="32">
        <v>161496</v>
      </c>
      <c r="T9135" s="113">
        <v>414841.12</v>
      </c>
      <c r="U9135" s="113">
        <v>322182.59999999998</v>
      </c>
      <c r="V9135" s="31">
        <v>259384.68</v>
      </c>
      <c r="W9135" s="32">
        <v>244948</v>
      </c>
      <c r="X9135" s="113"/>
      <c r="Y9135" s="113"/>
      <c r="Z9135" s="31"/>
      <c r="AA9135" s="32"/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1714</v>
      </c>
      <c r="B9136" s="111" t="s">
        <v>418</v>
      </c>
      <c r="C9136" s="112" t="s">
        <v>419</v>
      </c>
      <c r="D9136" s="21">
        <f t="shared" si="284"/>
        <v>3601791.2000000007</v>
      </c>
      <c r="E9136" s="24">
        <f t="shared" si="285"/>
        <v>3689338.26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>
        <v>404272.2</v>
      </c>
      <c r="K9136" s="32">
        <v>366506</v>
      </c>
      <c r="L9136" s="113">
        <v>366506</v>
      </c>
      <c r="M9136" s="113">
        <v>447166</v>
      </c>
      <c r="N9136" s="31">
        <v>443926</v>
      </c>
      <c r="O9136" s="32">
        <v>293390</v>
      </c>
      <c r="P9136" s="113">
        <v>293390</v>
      </c>
      <c r="Q9136" s="113">
        <v>412289.5</v>
      </c>
      <c r="R9136" s="31">
        <v>412289.5</v>
      </c>
      <c r="S9136" s="32">
        <v>497305.2</v>
      </c>
      <c r="T9136" s="113">
        <v>459595.2</v>
      </c>
      <c r="U9136" s="113">
        <v>456121.1</v>
      </c>
      <c r="V9136" s="31">
        <v>507095.1</v>
      </c>
      <c r="W9136" s="32">
        <v>491588.57</v>
      </c>
      <c r="X9136" s="113"/>
      <c r="Y9136" s="113"/>
      <c r="Z9136" s="31"/>
      <c r="AA9136" s="32"/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1714</v>
      </c>
      <c r="B9137" s="111" t="s">
        <v>420</v>
      </c>
      <c r="C9137" s="112" t="s">
        <v>421</v>
      </c>
      <c r="D9137" s="21">
        <f t="shared" si="284"/>
        <v>2649998.5300000003</v>
      </c>
      <c r="E9137" s="24">
        <f t="shared" si="285"/>
        <v>3224964.5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>
        <v>262089.1</v>
      </c>
      <c r="K9137" s="32">
        <v>215691.19</v>
      </c>
      <c r="L9137" s="113">
        <v>380908.3</v>
      </c>
      <c r="M9137" s="113">
        <v>390422.5</v>
      </c>
      <c r="N9137" s="31">
        <v>261022.5</v>
      </c>
      <c r="O9137" s="32">
        <v>184313.12</v>
      </c>
      <c r="P9137" s="113">
        <v>171685.12</v>
      </c>
      <c r="Q9137" s="113">
        <v>173748</v>
      </c>
      <c r="R9137" s="31">
        <v>104624</v>
      </c>
      <c r="S9137" s="32">
        <v>161442</v>
      </c>
      <c r="T9137" s="113">
        <v>220514</v>
      </c>
      <c r="U9137" s="113">
        <v>285103.09999999998</v>
      </c>
      <c r="V9137" s="31">
        <v>275381.59999999998</v>
      </c>
      <c r="W9137" s="32">
        <v>194537.57</v>
      </c>
      <c r="X9137" s="113"/>
      <c r="Y9137" s="113"/>
      <c r="Z9137" s="31"/>
      <c r="AA9137" s="32"/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1714</v>
      </c>
      <c r="B9138" s="111" t="s">
        <v>422</v>
      </c>
      <c r="C9138" s="112" t="s">
        <v>423</v>
      </c>
      <c r="D9138" s="21">
        <f t="shared" si="284"/>
        <v>1707998.9</v>
      </c>
      <c r="E9138" s="24">
        <f t="shared" si="285"/>
        <v>1159698.8999999999</v>
      </c>
      <c r="F9138" s="104">
        <v>16300</v>
      </c>
      <c r="G9138" s="104">
        <v>0</v>
      </c>
      <c r="H9138" s="113">
        <v>66000</v>
      </c>
      <c r="I9138" s="113">
        <v>66000</v>
      </c>
      <c r="J9138" s="31">
        <v>863480</v>
      </c>
      <c r="K9138" s="32">
        <v>1437480</v>
      </c>
      <c r="L9138" s="113">
        <v>1358800</v>
      </c>
      <c r="M9138" s="113">
        <v>1029048.9</v>
      </c>
      <c r="N9138" s="31">
        <v>244248.9</v>
      </c>
      <c r="O9138" s="32">
        <v>10500</v>
      </c>
      <c r="P9138" s="113">
        <v>10500</v>
      </c>
      <c r="Q9138" s="113">
        <v>0</v>
      </c>
      <c r="R9138" s="31">
        <v>0</v>
      </c>
      <c r="S9138" s="32">
        <v>12150</v>
      </c>
      <c r="T9138" s="113">
        <v>12150</v>
      </c>
      <c r="U9138" s="113">
        <v>0</v>
      </c>
      <c r="V9138" s="31">
        <v>0</v>
      </c>
      <c r="W9138" s="32">
        <v>42000</v>
      </c>
      <c r="X9138" s="113"/>
      <c r="Y9138" s="113"/>
      <c r="Z9138" s="31"/>
      <c r="AA9138" s="32"/>
      <c r="AB9138" s="113"/>
      <c r="AC9138" s="113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1714</v>
      </c>
      <c r="B9139" s="111" t="s">
        <v>424</v>
      </c>
      <c r="C9139" s="112" t="s">
        <v>425</v>
      </c>
      <c r="D9139" s="21">
        <f t="shared" si="284"/>
        <v>0</v>
      </c>
      <c r="E9139" s="24">
        <f t="shared" si="28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1714</v>
      </c>
      <c r="B9140" s="111" t="s">
        <v>426</v>
      </c>
      <c r="C9140" s="112" t="s">
        <v>427</v>
      </c>
      <c r="D9140" s="21">
        <f t="shared" si="284"/>
        <v>0</v>
      </c>
      <c r="E9140" s="24">
        <f t="shared" si="285"/>
        <v>0</v>
      </c>
      <c r="F9140" s="104"/>
      <c r="G9140" s="104"/>
      <c r="H9140" s="105"/>
      <c r="I9140" s="105"/>
      <c r="J9140" s="31"/>
      <c r="K9140" s="32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1714</v>
      </c>
      <c r="B9141" s="111" t="s">
        <v>428</v>
      </c>
      <c r="C9141" s="112" t="s">
        <v>429</v>
      </c>
      <c r="D9141" s="21">
        <f t="shared" si="284"/>
        <v>1350</v>
      </c>
      <c r="E9141" s="24">
        <f t="shared" si="285"/>
        <v>0</v>
      </c>
      <c r="F9141" s="104"/>
      <c r="G9141" s="104"/>
      <c r="H9141" s="113"/>
      <c r="I9141" s="113"/>
      <c r="J9141" s="106"/>
      <c r="K9141" s="107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1714</v>
      </c>
      <c r="B9142" s="111" t="s">
        <v>430</v>
      </c>
      <c r="C9142" s="112" t="s">
        <v>431</v>
      </c>
      <c r="D9142" s="21">
        <f t="shared" si="284"/>
        <v>19510</v>
      </c>
      <c r="E9142" s="24">
        <f t="shared" si="285"/>
        <v>48775.199999999997</v>
      </c>
      <c r="F9142" s="104"/>
      <c r="G9142" s="104"/>
      <c r="H9142" s="113">
        <v>0</v>
      </c>
      <c r="I9142" s="113">
        <v>3704</v>
      </c>
      <c r="J9142" s="31">
        <v>1350</v>
      </c>
      <c r="K9142" s="32">
        <v>0</v>
      </c>
      <c r="L9142" s="113">
        <v>0</v>
      </c>
      <c r="M9142" s="113">
        <v>0</v>
      </c>
      <c r="N9142" s="31">
        <v>0</v>
      </c>
      <c r="O9142" s="32">
        <v>0</v>
      </c>
      <c r="P9142" s="113">
        <v>0</v>
      </c>
      <c r="Q9142" s="113">
        <v>0</v>
      </c>
      <c r="R9142" s="31">
        <v>0</v>
      </c>
      <c r="S9142" s="32">
        <v>0</v>
      </c>
      <c r="T9142" s="113">
        <v>0</v>
      </c>
      <c r="U9142" s="113">
        <v>0</v>
      </c>
      <c r="V9142" s="31">
        <v>0</v>
      </c>
      <c r="W9142" s="32">
        <v>0</v>
      </c>
      <c r="X9142" s="113"/>
      <c r="Y9142" s="113"/>
      <c r="Z9142" s="31"/>
      <c r="AA9142" s="32"/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1714</v>
      </c>
      <c r="B9143" s="111" t="s">
        <v>432</v>
      </c>
      <c r="C9143" s="112" t="s">
        <v>433</v>
      </c>
      <c r="D9143" s="21">
        <f t="shared" si="284"/>
        <v>227223.74</v>
      </c>
      <c r="E9143" s="24">
        <f t="shared" si="285"/>
        <v>323027.67000000004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>
        <v>19510</v>
      </c>
      <c r="K9143" s="32">
        <v>45071.199999999997</v>
      </c>
      <c r="L9143" s="113">
        <v>18795</v>
      </c>
      <c r="M9143" s="113">
        <v>79624</v>
      </c>
      <c r="N9143" s="31">
        <v>21605.16</v>
      </c>
      <c r="O9143" s="32">
        <v>49390.17</v>
      </c>
      <c r="P9143" s="113">
        <v>11592</v>
      </c>
      <c r="Q9143" s="113">
        <v>22387.34</v>
      </c>
      <c r="R9143" s="31">
        <v>23165</v>
      </c>
      <c r="S9143" s="32">
        <v>33400</v>
      </c>
      <c r="T9143" s="113">
        <v>58188.37</v>
      </c>
      <c r="U9143" s="113">
        <v>19610</v>
      </c>
      <c r="V9143" s="31">
        <v>43278.34</v>
      </c>
      <c r="W9143" s="32">
        <v>37736</v>
      </c>
      <c r="X9143" s="113"/>
      <c r="Y9143" s="113"/>
      <c r="Z9143" s="31"/>
      <c r="AA9143" s="32"/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1714</v>
      </c>
      <c r="B9144" s="111" t="s">
        <v>434</v>
      </c>
      <c r="C9144" s="112" t="s">
        <v>435</v>
      </c>
      <c r="D9144" s="21">
        <f t="shared" si="284"/>
        <v>0</v>
      </c>
      <c r="E9144" s="24">
        <f t="shared" si="28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1714</v>
      </c>
      <c r="B9145" s="111" t="s">
        <v>436</v>
      </c>
      <c r="C9145" s="112" t="s">
        <v>437</v>
      </c>
      <c r="D9145" s="21">
        <f t="shared" si="284"/>
        <v>683565</v>
      </c>
      <c r="E9145" s="24">
        <f t="shared" si="285"/>
        <v>572530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1714</v>
      </c>
      <c r="B9146" s="111" t="s">
        <v>438</v>
      </c>
      <c r="C9146" s="112" t="s">
        <v>1576</v>
      </c>
      <c r="D9146" s="21">
        <f t="shared" si="284"/>
        <v>5781830</v>
      </c>
      <c r="E9146" s="24">
        <f t="shared" si="285"/>
        <v>5630545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>
        <v>683565</v>
      </c>
      <c r="K9146" s="32">
        <v>572530</v>
      </c>
      <c r="L9146" s="113">
        <v>541690</v>
      </c>
      <c r="M9146" s="113">
        <v>629885</v>
      </c>
      <c r="N9146" s="31">
        <v>590470</v>
      </c>
      <c r="O9146" s="32">
        <v>605050</v>
      </c>
      <c r="P9146" s="113">
        <v>618970</v>
      </c>
      <c r="Q9146" s="113">
        <v>798375</v>
      </c>
      <c r="R9146" s="31">
        <v>698610</v>
      </c>
      <c r="S9146" s="32">
        <v>861905</v>
      </c>
      <c r="T9146" s="113">
        <v>807670</v>
      </c>
      <c r="U9146" s="113">
        <v>794475</v>
      </c>
      <c r="V9146" s="31">
        <v>1502630</v>
      </c>
      <c r="W9146" s="32">
        <v>799545</v>
      </c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1714</v>
      </c>
      <c r="B9147" s="111" t="s">
        <v>439</v>
      </c>
      <c r="C9147" s="112" t="s">
        <v>1577</v>
      </c>
      <c r="D9147" s="21">
        <f t="shared" si="284"/>
        <v>0</v>
      </c>
      <c r="E9147" s="24">
        <f t="shared" si="285"/>
        <v>0</v>
      </c>
      <c r="F9147" s="104"/>
      <c r="G9147" s="104"/>
      <c r="H9147" s="105"/>
      <c r="I9147" s="105"/>
      <c r="J9147" s="31"/>
      <c r="K9147" s="32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1714</v>
      </c>
      <c r="B9148" s="111" t="s">
        <v>440</v>
      </c>
      <c r="C9148" s="112" t="s">
        <v>441</v>
      </c>
      <c r="D9148" s="21">
        <f t="shared" si="284"/>
        <v>0</v>
      </c>
      <c r="E9148" s="24">
        <f t="shared" si="285"/>
        <v>0</v>
      </c>
      <c r="F9148" s="104"/>
      <c r="G9148" s="104"/>
      <c r="H9148" s="113"/>
      <c r="I9148" s="113"/>
      <c r="J9148" s="106"/>
      <c r="K9148" s="107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1714</v>
      </c>
      <c r="B9149" s="111" t="s">
        <v>442</v>
      </c>
      <c r="C9149" s="112" t="s">
        <v>443</v>
      </c>
      <c r="D9149" s="21">
        <f t="shared" si="284"/>
        <v>0</v>
      </c>
      <c r="E9149" s="24">
        <f t="shared" si="285"/>
        <v>0</v>
      </c>
      <c r="F9149" s="104"/>
      <c r="G9149" s="104"/>
      <c r="H9149" s="105"/>
      <c r="I9149" s="105"/>
      <c r="J9149" s="31"/>
      <c r="K9149" s="32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1714</v>
      </c>
      <c r="B9150" s="111" t="s">
        <v>1578</v>
      </c>
      <c r="C9150" s="112" t="s">
        <v>1579</v>
      </c>
      <c r="D9150" s="21">
        <f t="shared" si="284"/>
        <v>2765235</v>
      </c>
      <c r="E9150" s="24">
        <f t="shared" si="285"/>
        <v>3196835</v>
      </c>
      <c r="F9150" s="104">
        <v>0</v>
      </c>
      <c r="G9150" s="104">
        <v>350000</v>
      </c>
      <c r="H9150" s="113">
        <v>350000</v>
      </c>
      <c r="I9150" s="113">
        <v>0</v>
      </c>
      <c r="J9150" s="106"/>
      <c r="K9150" s="107"/>
      <c r="L9150" s="113"/>
      <c r="M9150" s="113"/>
      <c r="N9150" s="31">
        <v>0</v>
      </c>
      <c r="O9150" s="32">
        <v>271800</v>
      </c>
      <c r="P9150" s="105">
        <v>1044760</v>
      </c>
      <c r="Q9150" s="105">
        <v>809760</v>
      </c>
      <c r="R9150" s="31">
        <v>481400</v>
      </c>
      <c r="S9150" s="32">
        <v>747400</v>
      </c>
      <c r="T9150" s="113">
        <v>302800</v>
      </c>
      <c r="U9150" s="113">
        <v>476600</v>
      </c>
      <c r="V9150" s="31">
        <v>586275</v>
      </c>
      <c r="W9150" s="32">
        <v>541275</v>
      </c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1714</v>
      </c>
      <c r="B9151" s="111" t="s">
        <v>444</v>
      </c>
      <c r="C9151" s="112" t="s">
        <v>445</v>
      </c>
      <c r="D9151" s="21">
        <f t="shared" si="284"/>
        <v>2017278</v>
      </c>
      <c r="E9151" s="24">
        <f t="shared" si="285"/>
        <v>2017278</v>
      </c>
      <c r="F9151" s="104">
        <v>80000</v>
      </c>
      <c r="G9151" s="104">
        <v>80000</v>
      </c>
      <c r="H9151" s="113"/>
      <c r="I9151" s="113"/>
      <c r="J9151" s="31"/>
      <c r="K9151" s="32"/>
      <c r="L9151" s="113">
        <v>12000</v>
      </c>
      <c r="M9151" s="113">
        <v>339500</v>
      </c>
      <c r="N9151" s="31">
        <v>732500</v>
      </c>
      <c r="O9151" s="32">
        <v>720000</v>
      </c>
      <c r="P9151" s="113">
        <v>0</v>
      </c>
      <c r="Q9151" s="113">
        <v>210000</v>
      </c>
      <c r="R9151" s="31">
        <v>525000</v>
      </c>
      <c r="S9151" s="32">
        <v>0</v>
      </c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1714</v>
      </c>
      <c r="B9152" s="111" t="s">
        <v>446</v>
      </c>
      <c r="C9152" s="112" t="s">
        <v>447</v>
      </c>
      <c r="D9152" s="21">
        <f t="shared" si="284"/>
        <v>4256753</v>
      </c>
      <c r="E9152" s="24">
        <f t="shared" si="285"/>
        <v>4256753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31">
        <v>667778</v>
      </c>
      <c r="K9152" s="32">
        <v>667778</v>
      </c>
      <c r="L9152" s="105">
        <v>534274</v>
      </c>
      <c r="M9152" s="105">
        <v>534274</v>
      </c>
      <c r="N9152" s="106">
        <v>447100</v>
      </c>
      <c r="O9152" s="107">
        <v>447100</v>
      </c>
      <c r="P9152" s="113">
        <v>646762</v>
      </c>
      <c r="Q9152" s="113">
        <v>646762</v>
      </c>
      <c r="R9152" s="106">
        <v>404066</v>
      </c>
      <c r="S9152" s="107">
        <v>404066</v>
      </c>
      <c r="T9152" s="105">
        <v>516555</v>
      </c>
      <c r="U9152" s="105">
        <v>516555</v>
      </c>
      <c r="V9152" s="106">
        <v>577159</v>
      </c>
      <c r="W9152" s="107">
        <v>577159</v>
      </c>
      <c r="X9152" s="105"/>
      <c r="Y9152" s="105"/>
      <c r="Z9152" s="106"/>
      <c r="AA9152" s="107"/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1714</v>
      </c>
      <c r="B9153" s="111" t="s">
        <v>448</v>
      </c>
      <c r="C9153" s="112" t="s">
        <v>449</v>
      </c>
      <c r="D9153" s="21">
        <f t="shared" si="284"/>
        <v>7335</v>
      </c>
      <c r="E9153" s="24">
        <f t="shared" si="285"/>
        <v>93601</v>
      </c>
      <c r="F9153" s="104"/>
      <c r="G9153" s="104"/>
      <c r="H9153" s="113"/>
      <c r="I9153" s="113"/>
      <c r="J9153" s="106"/>
      <c r="K9153" s="107"/>
      <c r="L9153" s="113"/>
      <c r="M9153" s="113"/>
      <c r="N9153" s="31"/>
      <c r="O9153" s="32"/>
      <c r="P9153" s="105">
        <v>0</v>
      </c>
      <c r="Q9153" s="105">
        <v>7335</v>
      </c>
      <c r="R9153" s="31">
        <v>7335</v>
      </c>
      <c r="S9153" s="32">
        <v>0</v>
      </c>
      <c r="T9153" s="113"/>
      <c r="U9153" s="113"/>
      <c r="V9153" s="31">
        <v>0</v>
      </c>
      <c r="W9153" s="32">
        <v>86266</v>
      </c>
      <c r="X9153" s="113"/>
      <c r="Y9153" s="113"/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1714</v>
      </c>
      <c r="B9154" s="111" t="s">
        <v>450</v>
      </c>
      <c r="C9154" s="112" t="s">
        <v>1580</v>
      </c>
      <c r="D9154" s="21">
        <f t="shared" si="284"/>
        <v>60918.25</v>
      </c>
      <c r="E9154" s="24">
        <f t="shared" si="285"/>
        <v>90301.5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>
        <v>0</v>
      </c>
      <c r="Q9154" s="113">
        <v>60918.25</v>
      </c>
      <c r="R9154" s="31">
        <v>60918.25</v>
      </c>
      <c r="S9154" s="32">
        <v>0</v>
      </c>
      <c r="T9154" s="113"/>
      <c r="U9154" s="113"/>
      <c r="V9154" s="31">
        <v>0</v>
      </c>
      <c r="W9154" s="32">
        <v>29383.25</v>
      </c>
      <c r="X9154" s="113"/>
      <c r="Y9154" s="113"/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1714</v>
      </c>
      <c r="B9155" s="111" t="s">
        <v>452</v>
      </c>
      <c r="C9155" s="112" t="s">
        <v>453</v>
      </c>
      <c r="D9155" s="21">
        <f t="shared" ref="D9155:D9218" si="286">F9155+H9155+J9156+L9155+N9155+P9155+R9155+T9155+V9155+X9155+Z9155+AB9155</f>
        <v>0</v>
      </c>
      <c r="E9155" s="24">
        <f t="shared" ref="E9155:E9218" si="287">G9155+I9155+K9156+M9155+O9155+Q9155+S9155+U9155+W9155+Y9155+AA9155+AC9155</f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1714</v>
      </c>
      <c r="B9156" s="111" t="s">
        <v>454</v>
      </c>
      <c r="C9156" s="112" t="s">
        <v>1581</v>
      </c>
      <c r="D9156" s="21">
        <f t="shared" si="286"/>
        <v>0</v>
      </c>
      <c r="E9156" s="24">
        <f t="shared" si="287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1714</v>
      </c>
      <c r="B9157" s="111" t="s">
        <v>456</v>
      </c>
      <c r="C9157" s="112" t="s">
        <v>1582</v>
      </c>
      <c r="D9157" s="21">
        <f t="shared" si="286"/>
        <v>0</v>
      </c>
      <c r="E9157" s="24">
        <f t="shared" si="287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1714</v>
      </c>
      <c r="B9158" s="111" t="s">
        <v>458</v>
      </c>
      <c r="C9158" s="112" t="s">
        <v>459</v>
      </c>
      <c r="D9158" s="21">
        <f t="shared" si="286"/>
        <v>0</v>
      </c>
      <c r="E9158" s="24">
        <f t="shared" si="287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1714</v>
      </c>
      <c r="B9159" s="111" t="s">
        <v>460</v>
      </c>
      <c r="C9159" s="112" t="s">
        <v>461</v>
      </c>
      <c r="D9159" s="21">
        <f t="shared" si="286"/>
        <v>0</v>
      </c>
      <c r="E9159" s="24">
        <f t="shared" si="287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1714</v>
      </c>
      <c r="B9160" s="111" t="s">
        <v>462</v>
      </c>
      <c r="C9160" s="112" t="s">
        <v>463</v>
      </c>
      <c r="D9160" s="21">
        <f t="shared" si="286"/>
        <v>277755</v>
      </c>
      <c r="E9160" s="24">
        <f t="shared" si="287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31">
        <v>0</v>
      </c>
      <c r="K9160" s="32">
        <v>0</v>
      </c>
      <c r="L9160" s="105">
        <v>0</v>
      </c>
      <c r="M9160" s="105">
        <v>0</v>
      </c>
      <c r="N9160" s="106">
        <v>0</v>
      </c>
      <c r="O9160" s="107">
        <v>0</v>
      </c>
      <c r="P9160" s="113">
        <v>0</v>
      </c>
      <c r="Q9160" s="113">
        <v>0</v>
      </c>
      <c r="R9160" s="106">
        <v>0</v>
      </c>
      <c r="S9160" s="107">
        <v>0</v>
      </c>
      <c r="T9160" s="105">
        <v>47200</v>
      </c>
      <c r="U9160" s="105">
        <v>0</v>
      </c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1714</v>
      </c>
      <c r="B9161" s="111" t="s">
        <v>464</v>
      </c>
      <c r="C9161" s="112" t="s">
        <v>465</v>
      </c>
      <c r="D9161" s="21">
        <f t="shared" si="286"/>
        <v>0</v>
      </c>
      <c r="E9161" s="24">
        <f t="shared" si="287"/>
        <v>0</v>
      </c>
      <c r="F9161" s="104"/>
      <c r="G9161" s="104"/>
      <c r="H9161" s="113"/>
      <c r="I9161" s="113"/>
      <c r="J9161" s="106"/>
      <c r="K9161" s="107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1714</v>
      </c>
      <c r="B9162" s="111" t="s">
        <v>466</v>
      </c>
      <c r="C9162" s="112" t="s">
        <v>467</v>
      </c>
      <c r="D9162" s="21">
        <f t="shared" si="286"/>
        <v>0</v>
      </c>
      <c r="E9162" s="24">
        <f t="shared" si="287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1714</v>
      </c>
      <c r="B9163" s="111" t="s">
        <v>468</v>
      </c>
      <c r="C9163" s="112" t="s">
        <v>469</v>
      </c>
      <c r="D9163" s="21">
        <f t="shared" si="286"/>
        <v>0</v>
      </c>
      <c r="E9163" s="24">
        <f t="shared" si="287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1714</v>
      </c>
      <c r="B9164" s="111" t="s">
        <v>470</v>
      </c>
      <c r="C9164" s="112" t="s">
        <v>471</v>
      </c>
      <c r="D9164" s="21">
        <f t="shared" si="286"/>
        <v>0</v>
      </c>
      <c r="E9164" s="24">
        <f t="shared" si="287"/>
        <v>0</v>
      </c>
      <c r="F9164" s="104"/>
      <c r="G9164" s="104"/>
      <c r="H9164" s="105"/>
      <c r="I9164" s="105"/>
      <c r="J9164" s="31"/>
      <c r="K9164" s="32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1714</v>
      </c>
      <c r="B9165" s="111" t="s">
        <v>472</v>
      </c>
      <c r="C9165" s="112" t="s">
        <v>473</v>
      </c>
      <c r="D9165" s="21">
        <f t="shared" si="286"/>
        <v>0</v>
      </c>
      <c r="E9165" s="24">
        <f t="shared" si="287"/>
        <v>0</v>
      </c>
      <c r="F9165" s="104"/>
      <c r="G9165" s="104"/>
      <c r="H9165" s="113"/>
      <c r="I9165" s="113"/>
      <c r="J9165" s="106"/>
      <c r="K9165" s="107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1714</v>
      </c>
      <c r="B9166" s="111" t="s">
        <v>474</v>
      </c>
      <c r="C9166" s="112" t="s">
        <v>475</v>
      </c>
      <c r="D9166" s="21">
        <f t="shared" si="286"/>
        <v>9000</v>
      </c>
      <c r="E9166" s="24">
        <f t="shared" si="287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1714</v>
      </c>
      <c r="B9167" s="111" t="s">
        <v>476</v>
      </c>
      <c r="C9167" s="112" t="s">
        <v>477</v>
      </c>
      <c r="D9167" s="21">
        <f t="shared" si="286"/>
        <v>288190</v>
      </c>
      <c r="E9167" s="24">
        <f t="shared" si="287"/>
        <v>576185</v>
      </c>
      <c r="F9167" s="104"/>
      <c r="G9167" s="104"/>
      <c r="H9167" s="105"/>
      <c r="I9167" s="105"/>
      <c r="J9167" s="31"/>
      <c r="K9167" s="32"/>
      <c r="L9167" s="105"/>
      <c r="M9167" s="105"/>
      <c r="N9167" s="106"/>
      <c r="O9167" s="107"/>
      <c r="P9167" s="113"/>
      <c r="Q9167" s="113"/>
      <c r="R9167" s="106"/>
      <c r="S9167" s="107"/>
      <c r="T9167" s="105">
        <v>0</v>
      </c>
      <c r="U9167" s="105">
        <v>288190</v>
      </c>
      <c r="V9167" s="106">
        <v>288190</v>
      </c>
      <c r="W9167" s="107">
        <v>287995</v>
      </c>
      <c r="X9167" s="105"/>
      <c r="Y9167" s="105"/>
      <c r="Z9167" s="106"/>
      <c r="AA9167" s="107"/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1714</v>
      </c>
      <c r="B9168" s="111" t="s">
        <v>478</v>
      </c>
      <c r="C9168" s="112" t="s">
        <v>479</v>
      </c>
      <c r="D9168" s="21">
        <f t="shared" si="286"/>
        <v>21000</v>
      </c>
      <c r="E9168" s="24">
        <f t="shared" si="287"/>
        <v>42600</v>
      </c>
      <c r="F9168" s="104"/>
      <c r="G9168" s="104"/>
      <c r="H9168" s="113"/>
      <c r="I9168" s="113"/>
      <c r="J9168" s="106"/>
      <c r="K9168" s="107"/>
      <c r="L9168" s="113"/>
      <c r="M9168" s="113"/>
      <c r="N9168" s="31"/>
      <c r="O9168" s="32"/>
      <c r="P9168" s="105"/>
      <c r="Q9168" s="105"/>
      <c r="R9168" s="31"/>
      <c r="S9168" s="32"/>
      <c r="T9168" s="113">
        <v>0</v>
      </c>
      <c r="U9168" s="113">
        <v>21000</v>
      </c>
      <c r="V9168" s="31">
        <v>21000</v>
      </c>
      <c r="W9168" s="32">
        <v>21600</v>
      </c>
      <c r="X9168" s="113"/>
      <c r="Y9168" s="113"/>
      <c r="Z9168" s="31"/>
      <c r="AA9168" s="32"/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1714</v>
      </c>
      <c r="B9169" s="111" t="s">
        <v>480</v>
      </c>
      <c r="C9169" s="112" t="s">
        <v>481</v>
      </c>
      <c r="D9169" s="21">
        <f t="shared" si="286"/>
        <v>0</v>
      </c>
      <c r="E9169" s="24">
        <f t="shared" si="287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1714</v>
      </c>
      <c r="B9170" s="111" t="s">
        <v>482</v>
      </c>
      <c r="C9170" s="112" t="s">
        <v>483</v>
      </c>
      <c r="D9170" s="21">
        <f t="shared" si="286"/>
        <v>0</v>
      </c>
      <c r="E9170" s="24">
        <f t="shared" si="287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1714</v>
      </c>
      <c r="B9171" s="111" t="s">
        <v>484</v>
      </c>
      <c r="C9171" s="112" t="s">
        <v>485</v>
      </c>
      <c r="D9171" s="21">
        <f t="shared" si="286"/>
        <v>950330</v>
      </c>
      <c r="E9171" s="24">
        <f t="shared" si="287"/>
        <v>1084115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>
        <v>0</v>
      </c>
      <c r="U9171" s="113">
        <v>165000</v>
      </c>
      <c r="V9171" s="31">
        <v>165000</v>
      </c>
      <c r="W9171" s="32">
        <v>160000</v>
      </c>
      <c r="X9171" s="113"/>
      <c r="Y9171" s="113"/>
      <c r="Z9171" s="31"/>
      <c r="AA9171" s="32"/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1714</v>
      </c>
      <c r="B9172" s="111" t="s">
        <v>486</v>
      </c>
      <c r="C9172" s="112" t="s">
        <v>1583</v>
      </c>
      <c r="D9172" s="21">
        <f t="shared" si="286"/>
        <v>6215520</v>
      </c>
      <c r="E9172" s="24">
        <f t="shared" si="287"/>
        <v>6186040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>
        <v>785330</v>
      </c>
      <c r="K9172" s="32">
        <v>759115</v>
      </c>
      <c r="L9172" s="113">
        <v>763015</v>
      </c>
      <c r="M9172" s="113">
        <v>753340</v>
      </c>
      <c r="N9172" s="31">
        <v>749440</v>
      </c>
      <c r="O9172" s="32">
        <v>669515</v>
      </c>
      <c r="P9172" s="113">
        <v>669515</v>
      </c>
      <c r="Q9172" s="113">
        <v>669705</v>
      </c>
      <c r="R9172" s="31">
        <v>669705</v>
      </c>
      <c r="S9172" s="32">
        <v>866070</v>
      </c>
      <c r="T9172" s="113">
        <v>866070</v>
      </c>
      <c r="U9172" s="113">
        <v>911375</v>
      </c>
      <c r="V9172" s="31">
        <v>911375</v>
      </c>
      <c r="W9172" s="32">
        <v>715085</v>
      </c>
      <c r="X9172" s="113"/>
      <c r="Y9172" s="113"/>
      <c r="Z9172" s="31"/>
      <c r="AA9172" s="32"/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1714</v>
      </c>
      <c r="B9173" s="111" t="s">
        <v>488</v>
      </c>
      <c r="C9173" s="112" t="s">
        <v>489</v>
      </c>
      <c r="D9173" s="21">
        <f t="shared" si="286"/>
        <v>266230</v>
      </c>
      <c r="E9173" s="24">
        <f t="shared" si="287"/>
        <v>261850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>
        <v>34650</v>
      </c>
      <c r="K9173" s="32">
        <v>34320</v>
      </c>
      <c r="L9173" s="113">
        <v>34320</v>
      </c>
      <c r="M9173" s="113">
        <v>40750</v>
      </c>
      <c r="N9173" s="31">
        <v>40750</v>
      </c>
      <c r="O9173" s="32">
        <v>28990</v>
      </c>
      <c r="P9173" s="113">
        <v>28990</v>
      </c>
      <c r="Q9173" s="113">
        <v>31560</v>
      </c>
      <c r="R9173" s="31">
        <v>31560</v>
      </c>
      <c r="S9173" s="32">
        <v>33510</v>
      </c>
      <c r="T9173" s="113">
        <v>33510</v>
      </c>
      <c r="U9173" s="113">
        <v>35190</v>
      </c>
      <c r="V9173" s="31">
        <v>35190</v>
      </c>
      <c r="W9173" s="32">
        <v>26470</v>
      </c>
      <c r="X9173" s="113"/>
      <c r="Y9173" s="113"/>
      <c r="Z9173" s="31"/>
      <c r="AA9173" s="32"/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1714</v>
      </c>
      <c r="B9174" s="111" t="s">
        <v>490</v>
      </c>
      <c r="C9174" s="112" t="s">
        <v>1584</v>
      </c>
      <c r="D9174" s="21">
        <f t="shared" si="286"/>
        <v>5500</v>
      </c>
      <c r="E9174" s="24">
        <f t="shared" si="287"/>
        <v>11000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>
        <v>0</v>
      </c>
      <c r="U9174" s="113">
        <v>5500</v>
      </c>
      <c r="V9174" s="31">
        <v>5500</v>
      </c>
      <c r="W9174" s="32">
        <v>5500</v>
      </c>
      <c r="X9174" s="113"/>
      <c r="Y9174" s="113"/>
      <c r="Z9174" s="31"/>
      <c r="AA9174" s="32"/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1714</v>
      </c>
      <c r="B9175" s="111" t="s">
        <v>492</v>
      </c>
      <c r="C9175" s="112" t="s">
        <v>493</v>
      </c>
      <c r="D9175" s="21">
        <f t="shared" si="286"/>
        <v>3700</v>
      </c>
      <c r="E9175" s="24">
        <f t="shared" si="287"/>
        <v>899100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1714</v>
      </c>
      <c r="B9176" s="111" t="s">
        <v>494</v>
      </c>
      <c r="C9176" s="112" t="s">
        <v>495</v>
      </c>
      <c r="D9176" s="21">
        <f t="shared" si="286"/>
        <v>2014300</v>
      </c>
      <c r="E9176" s="24">
        <f t="shared" si="287"/>
        <v>7671600</v>
      </c>
      <c r="F9176" s="104">
        <v>0</v>
      </c>
      <c r="G9176" s="104">
        <v>902300</v>
      </c>
      <c r="H9176" s="113">
        <v>0</v>
      </c>
      <c r="I9176" s="113">
        <v>897000</v>
      </c>
      <c r="J9176" s="31">
        <v>3700</v>
      </c>
      <c r="K9176" s="32">
        <v>899100</v>
      </c>
      <c r="L9176" s="113">
        <v>0</v>
      </c>
      <c r="M9176" s="113">
        <v>899100</v>
      </c>
      <c r="N9176" s="31">
        <v>902300</v>
      </c>
      <c r="O9176" s="32">
        <v>899600</v>
      </c>
      <c r="P9176" s="113">
        <v>0</v>
      </c>
      <c r="Q9176" s="113">
        <v>899600</v>
      </c>
      <c r="R9176" s="31">
        <v>0</v>
      </c>
      <c r="S9176" s="32">
        <v>894500</v>
      </c>
      <c r="T9176" s="113">
        <v>0</v>
      </c>
      <c r="U9176" s="113">
        <v>1115900</v>
      </c>
      <c r="V9176" s="31">
        <v>1112000</v>
      </c>
      <c r="W9176" s="32">
        <v>1163600</v>
      </c>
      <c r="X9176" s="113"/>
      <c r="Y9176" s="113"/>
      <c r="Z9176" s="31"/>
      <c r="AA9176" s="32"/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1714</v>
      </c>
      <c r="B9177" s="111" t="s">
        <v>496</v>
      </c>
      <c r="C9177" s="112" t="s">
        <v>497</v>
      </c>
      <c r="D9177" s="21">
        <f t="shared" si="286"/>
        <v>198894.54</v>
      </c>
      <c r="E9177" s="24">
        <f t="shared" si="287"/>
        <v>184209.05</v>
      </c>
      <c r="F9177" s="104"/>
      <c r="G9177" s="104"/>
      <c r="H9177" s="105"/>
      <c r="I9177" s="105"/>
      <c r="J9177" s="31"/>
      <c r="K9177" s="32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1714</v>
      </c>
      <c r="B9178" s="111" t="s">
        <v>498</v>
      </c>
      <c r="C9178" s="112" t="s">
        <v>461</v>
      </c>
      <c r="D9178" s="21">
        <f t="shared" si="286"/>
        <v>1704053.75</v>
      </c>
      <c r="E9178" s="24">
        <f t="shared" si="287"/>
        <v>1541786.9200000002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>
        <v>198894.54</v>
      </c>
      <c r="K9178" s="107">
        <v>184209.05</v>
      </c>
      <c r="L9178" s="105">
        <v>184493.05</v>
      </c>
      <c r="M9178" s="105">
        <v>162188.99</v>
      </c>
      <c r="N9178" s="106">
        <v>164188.99</v>
      </c>
      <c r="O9178" s="107">
        <v>161630.44</v>
      </c>
      <c r="P9178" s="105">
        <v>166475.51</v>
      </c>
      <c r="Q9178" s="105">
        <v>198922.58</v>
      </c>
      <c r="R9178" s="106">
        <v>193077.51</v>
      </c>
      <c r="S9178" s="107">
        <v>190370.99</v>
      </c>
      <c r="T9178" s="105">
        <v>189409.06</v>
      </c>
      <c r="U9178" s="105">
        <v>207153.57</v>
      </c>
      <c r="V9178" s="106">
        <v>208115.5</v>
      </c>
      <c r="W9178" s="107">
        <v>212840.94</v>
      </c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1714</v>
      </c>
      <c r="B9179" s="111" t="s">
        <v>499</v>
      </c>
      <c r="C9179" s="112" t="s">
        <v>500</v>
      </c>
      <c r="D9179" s="21">
        <f t="shared" si="286"/>
        <v>0</v>
      </c>
      <c r="E9179" s="24">
        <f t="shared" si="287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1714</v>
      </c>
      <c r="B9180" s="111" t="s">
        <v>501</v>
      </c>
      <c r="C9180" s="112" t="s">
        <v>502</v>
      </c>
      <c r="D9180" s="21">
        <f t="shared" si="286"/>
        <v>4848.7</v>
      </c>
      <c r="E9180" s="24">
        <f t="shared" si="287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1714</v>
      </c>
      <c r="B9181" s="111" t="s">
        <v>503</v>
      </c>
      <c r="C9181" s="112" t="s">
        <v>504</v>
      </c>
      <c r="D9181" s="21">
        <f t="shared" si="286"/>
        <v>72197.790000000008</v>
      </c>
      <c r="E9181" s="24">
        <f t="shared" si="287"/>
        <v>173925.25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106">
        <v>4848.7</v>
      </c>
      <c r="K9181" s="107">
        <v>0</v>
      </c>
      <c r="L9181" s="113">
        <v>4848.7</v>
      </c>
      <c r="M9181" s="113">
        <v>1828</v>
      </c>
      <c r="N9181" s="31">
        <v>7819.33</v>
      </c>
      <c r="O9181" s="32">
        <v>71292</v>
      </c>
      <c r="P9181" s="105">
        <v>10630.27</v>
      </c>
      <c r="Q9181" s="105">
        <v>60589.25</v>
      </c>
      <c r="R9181" s="31">
        <v>12153.67</v>
      </c>
      <c r="S9181" s="32">
        <v>32904</v>
      </c>
      <c r="T9181" s="113">
        <v>12306.01</v>
      </c>
      <c r="U9181" s="113">
        <v>3656</v>
      </c>
      <c r="V9181" s="31">
        <v>12306.01</v>
      </c>
      <c r="W9181" s="32">
        <v>0</v>
      </c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1714</v>
      </c>
      <c r="B9182" s="111" t="s">
        <v>505</v>
      </c>
      <c r="C9182" s="112" t="s">
        <v>506</v>
      </c>
      <c r="D9182" s="21">
        <f t="shared" si="286"/>
        <v>0</v>
      </c>
      <c r="E9182" s="24">
        <f t="shared" si="287"/>
        <v>0</v>
      </c>
      <c r="F9182" s="104"/>
      <c r="G9182" s="104"/>
      <c r="H9182" s="105"/>
      <c r="I9182" s="105"/>
      <c r="J9182" s="31"/>
      <c r="K9182" s="32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1714</v>
      </c>
      <c r="B9183" s="111" t="s">
        <v>507</v>
      </c>
      <c r="C9183" s="112" t="s">
        <v>508</v>
      </c>
      <c r="D9183" s="21">
        <f t="shared" si="286"/>
        <v>2878.05</v>
      </c>
      <c r="E9183" s="24">
        <f t="shared" si="287"/>
        <v>311815.08999999997</v>
      </c>
      <c r="F9183" s="104">
        <v>0</v>
      </c>
      <c r="G9183" s="104">
        <v>0</v>
      </c>
      <c r="H9183" s="105">
        <v>2878.05</v>
      </c>
      <c r="I9183" s="105">
        <v>0</v>
      </c>
      <c r="J9183" s="106">
        <v>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>
        <v>0</v>
      </c>
      <c r="Q9183" s="105">
        <v>154251.09</v>
      </c>
      <c r="R9183" s="106">
        <v>0</v>
      </c>
      <c r="S9183" s="107">
        <v>28940</v>
      </c>
      <c r="T9183" s="105">
        <v>0</v>
      </c>
      <c r="U9183" s="105">
        <v>112044</v>
      </c>
      <c r="V9183" s="106">
        <v>0</v>
      </c>
      <c r="W9183" s="107">
        <v>16580</v>
      </c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1714</v>
      </c>
      <c r="B9184" s="111" t="s">
        <v>509</v>
      </c>
      <c r="C9184" s="112" t="s">
        <v>510</v>
      </c>
      <c r="D9184" s="21">
        <f t="shared" si="286"/>
        <v>65200</v>
      </c>
      <c r="E9184" s="24">
        <f t="shared" si="287"/>
        <v>108939.19</v>
      </c>
      <c r="F9184" s="104">
        <v>0</v>
      </c>
      <c r="G9184" s="104">
        <v>0</v>
      </c>
      <c r="H9184" s="113">
        <v>0</v>
      </c>
      <c r="I9184" s="113">
        <v>0</v>
      </c>
      <c r="J9184" s="106">
        <v>0</v>
      </c>
      <c r="K9184" s="107">
        <v>0</v>
      </c>
      <c r="L9184" s="113">
        <v>0</v>
      </c>
      <c r="M9184" s="113">
        <v>65200</v>
      </c>
      <c r="N9184" s="31">
        <v>0</v>
      </c>
      <c r="O9184" s="32">
        <v>0</v>
      </c>
      <c r="P9184" s="105">
        <v>0</v>
      </c>
      <c r="Q9184" s="105">
        <v>0</v>
      </c>
      <c r="R9184" s="31">
        <v>65200</v>
      </c>
      <c r="S9184" s="32">
        <v>0</v>
      </c>
      <c r="T9184" s="113">
        <v>0</v>
      </c>
      <c r="U9184" s="113">
        <v>0</v>
      </c>
      <c r="V9184" s="31">
        <v>0</v>
      </c>
      <c r="W9184" s="32">
        <v>0</v>
      </c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1714</v>
      </c>
      <c r="B9185" s="111" t="s">
        <v>511</v>
      </c>
      <c r="C9185" s="112" t="s">
        <v>512</v>
      </c>
      <c r="D9185" s="21">
        <f t="shared" si="286"/>
        <v>200</v>
      </c>
      <c r="E9185" s="24">
        <f t="shared" si="287"/>
        <v>22121.29</v>
      </c>
      <c r="F9185" s="104"/>
      <c r="G9185" s="104"/>
      <c r="H9185" s="113"/>
      <c r="I9185" s="113"/>
      <c r="J9185" s="31">
        <v>0</v>
      </c>
      <c r="K9185" s="32">
        <v>43739.19</v>
      </c>
      <c r="L9185" s="113">
        <v>0</v>
      </c>
      <c r="M9185" s="113">
        <v>0</v>
      </c>
      <c r="N9185" s="31">
        <v>0</v>
      </c>
      <c r="O9185" s="32">
        <v>0</v>
      </c>
      <c r="P9185" s="113">
        <v>0</v>
      </c>
      <c r="Q9185" s="113">
        <v>0</v>
      </c>
      <c r="R9185" s="31">
        <v>0</v>
      </c>
      <c r="S9185" s="32">
        <v>0</v>
      </c>
      <c r="T9185" s="113">
        <v>0</v>
      </c>
      <c r="U9185" s="113">
        <v>21921.29</v>
      </c>
      <c r="V9185" s="31">
        <v>0</v>
      </c>
      <c r="W9185" s="32">
        <v>0</v>
      </c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1714</v>
      </c>
      <c r="B9186" s="111" t="s">
        <v>513</v>
      </c>
      <c r="C9186" s="112" t="s">
        <v>514</v>
      </c>
      <c r="D9186" s="21">
        <f t="shared" si="286"/>
        <v>11000</v>
      </c>
      <c r="E9186" s="24">
        <f t="shared" si="287"/>
        <v>11000</v>
      </c>
      <c r="F9186" s="104"/>
      <c r="G9186" s="104"/>
      <c r="H9186" s="113">
        <v>11000</v>
      </c>
      <c r="I9186" s="113">
        <v>11000</v>
      </c>
      <c r="J9186" s="31">
        <v>200</v>
      </c>
      <c r="K9186" s="32">
        <v>200</v>
      </c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1714</v>
      </c>
      <c r="B9187" s="111" t="s">
        <v>515</v>
      </c>
      <c r="C9187" s="112" t="s">
        <v>516</v>
      </c>
      <c r="D9187" s="21">
        <f t="shared" si="286"/>
        <v>30000</v>
      </c>
      <c r="E9187" s="24">
        <f t="shared" si="287"/>
        <v>30000</v>
      </c>
      <c r="F9187" s="104"/>
      <c r="G9187" s="104"/>
      <c r="H9187" s="113"/>
      <c r="I9187" s="113"/>
      <c r="J9187" s="31"/>
      <c r="K9187" s="32"/>
      <c r="L9187" s="113"/>
      <c r="M9187" s="113"/>
      <c r="N9187" s="31">
        <v>0</v>
      </c>
      <c r="O9187" s="32">
        <v>30000</v>
      </c>
      <c r="P9187" s="113">
        <v>0</v>
      </c>
      <c r="Q9187" s="113">
        <v>0</v>
      </c>
      <c r="R9187" s="31">
        <v>30000</v>
      </c>
      <c r="S9187" s="32">
        <v>0</v>
      </c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1714</v>
      </c>
      <c r="B9188" s="111" t="s">
        <v>517</v>
      </c>
      <c r="C9188" s="112" t="s">
        <v>518</v>
      </c>
      <c r="D9188" s="21">
        <f t="shared" si="286"/>
        <v>30757.91</v>
      </c>
      <c r="E9188" s="24">
        <f t="shared" si="287"/>
        <v>53545.53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1714</v>
      </c>
      <c r="B9189" s="111" t="s">
        <v>519</v>
      </c>
      <c r="C9189" s="112" t="s">
        <v>520</v>
      </c>
      <c r="D9189" s="21">
        <f t="shared" si="286"/>
        <v>311915.22999999992</v>
      </c>
      <c r="E9189" s="24">
        <f t="shared" si="287"/>
        <v>284273.89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31">
        <v>30757.91</v>
      </c>
      <c r="K9189" s="32">
        <v>53545.53</v>
      </c>
      <c r="L9189" s="105">
        <v>53545.53</v>
      </c>
      <c r="M9189" s="105">
        <v>43010.17</v>
      </c>
      <c r="N9189" s="106">
        <v>43010.17</v>
      </c>
      <c r="O9189" s="107">
        <v>31933.11</v>
      </c>
      <c r="P9189" s="113">
        <v>31933.11</v>
      </c>
      <c r="Q9189" s="113">
        <v>31431.3</v>
      </c>
      <c r="R9189" s="106">
        <v>31431.3</v>
      </c>
      <c r="S9189" s="107">
        <v>38824.99</v>
      </c>
      <c r="T9189" s="105">
        <v>38824.99</v>
      </c>
      <c r="U9189" s="105">
        <v>34405.24</v>
      </c>
      <c r="V9189" s="106">
        <v>34405.24</v>
      </c>
      <c r="W9189" s="107">
        <v>52612.56</v>
      </c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1714</v>
      </c>
      <c r="B9190" s="111" t="s">
        <v>521</v>
      </c>
      <c r="C9190" s="112" t="s">
        <v>1585</v>
      </c>
      <c r="D9190" s="21">
        <f t="shared" si="286"/>
        <v>9388.8000000000011</v>
      </c>
      <c r="E9190" s="24">
        <f t="shared" si="287"/>
        <v>9388.8000000000011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>
        <v>1173.5999999999999</v>
      </c>
      <c r="K9190" s="107">
        <v>1173.5999999999999</v>
      </c>
      <c r="L9190" s="105">
        <v>1173.5999999999999</v>
      </c>
      <c r="M9190" s="105">
        <v>1173.5999999999999</v>
      </c>
      <c r="N9190" s="106">
        <v>1173.5999999999999</v>
      </c>
      <c r="O9190" s="107">
        <v>1173.5999999999999</v>
      </c>
      <c r="P9190" s="105">
        <v>1173.5999999999999</v>
      </c>
      <c r="Q9190" s="105">
        <v>1173.5999999999999</v>
      </c>
      <c r="R9190" s="106">
        <v>1173.5999999999999</v>
      </c>
      <c r="S9190" s="107">
        <v>1173.5999999999999</v>
      </c>
      <c r="T9190" s="105">
        <v>1173.5999999999999</v>
      </c>
      <c r="U9190" s="105">
        <v>1173.5999999999999</v>
      </c>
      <c r="V9190" s="106">
        <v>1173.5999999999999</v>
      </c>
      <c r="W9190" s="107">
        <v>1173.5999999999999</v>
      </c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1714</v>
      </c>
      <c r="B9191" s="111" t="s">
        <v>522</v>
      </c>
      <c r="C9191" s="112" t="s">
        <v>1586</v>
      </c>
      <c r="D9191" s="21">
        <f t="shared" si="286"/>
        <v>25446</v>
      </c>
      <c r="E9191" s="24">
        <f t="shared" si="287"/>
        <v>64337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1714</v>
      </c>
      <c r="B9192" s="111" t="s">
        <v>523</v>
      </c>
      <c r="C9192" s="112" t="s">
        <v>1667</v>
      </c>
      <c r="D9192" s="21">
        <f t="shared" si="286"/>
        <v>325800</v>
      </c>
      <c r="E9192" s="24">
        <f t="shared" si="287"/>
        <v>286996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>
        <v>25446</v>
      </c>
      <c r="K9192" s="107">
        <v>64337</v>
      </c>
      <c r="L9192" s="105">
        <v>64307</v>
      </c>
      <c r="M9192" s="105">
        <v>38978</v>
      </c>
      <c r="N9192" s="106">
        <v>38978</v>
      </c>
      <c r="O9192" s="107">
        <v>6330</v>
      </c>
      <c r="P9192" s="105">
        <v>6330</v>
      </c>
      <c r="Q9192" s="105">
        <v>6528</v>
      </c>
      <c r="R9192" s="106">
        <v>39181</v>
      </c>
      <c r="S9192" s="107">
        <v>62931</v>
      </c>
      <c r="T9192" s="105">
        <v>62830</v>
      </c>
      <c r="U9192" s="105">
        <v>48609</v>
      </c>
      <c r="V9192" s="106">
        <v>64071</v>
      </c>
      <c r="W9192" s="107">
        <v>72376</v>
      </c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1714</v>
      </c>
      <c r="B9193" s="111" t="s">
        <v>524</v>
      </c>
      <c r="C9193" s="112" t="s">
        <v>525</v>
      </c>
      <c r="D9193" s="21">
        <f t="shared" si="286"/>
        <v>42390755.619999997</v>
      </c>
      <c r="E9193" s="24">
        <f t="shared" si="287"/>
        <v>42390755.619999997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>
        <v>10239809.109999999</v>
      </c>
      <c r="M9193" s="105">
        <v>10239809.109999999</v>
      </c>
      <c r="N9193" s="106">
        <v>9587001.9299999997</v>
      </c>
      <c r="O9193" s="107">
        <v>9587001.9299999997</v>
      </c>
      <c r="P9193" s="105"/>
      <c r="Q9193" s="105"/>
      <c r="R9193" s="106"/>
      <c r="S9193" s="107"/>
      <c r="T9193" s="105">
        <v>216463.5</v>
      </c>
      <c r="U9193" s="105">
        <v>216463.5</v>
      </c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1714</v>
      </c>
      <c r="B9194" s="111" t="s">
        <v>526</v>
      </c>
      <c r="C9194" s="112" t="s">
        <v>527</v>
      </c>
      <c r="D9194" s="21">
        <f t="shared" si="286"/>
        <v>2368272.2199999997</v>
      </c>
      <c r="E9194" s="24">
        <f t="shared" si="287"/>
        <v>2081200</v>
      </c>
      <c r="F9194" s="104"/>
      <c r="G9194" s="104"/>
      <c r="H9194" s="105"/>
      <c r="I9194" s="105"/>
      <c r="J9194" s="106"/>
      <c r="K9194" s="107"/>
      <c r="L9194" s="105">
        <v>0</v>
      </c>
      <c r="M9194" s="105">
        <v>2081200</v>
      </c>
      <c r="N9194" s="106">
        <v>2081200</v>
      </c>
      <c r="O9194" s="107">
        <v>0</v>
      </c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1714</v>
      </c>
      <c r="B9195" s="111" t="s">
        <v>528</v>
      </c>
      <c r="C9195" s="112" t="s">
        <v>529</v>
      </c>
      <c r="D9195" s="21">
        <f t="shared" si="286"/>
        <v>2616054.75</v>
      </c>
      <c r="E9195" s="24">
        <f t="shared" si="287"/>
        <v>3816388.72</v>
      </c>
      <c r="F9195" s="104"/>
      <c r="G9195" s="104"/>
      <c r="H9195" s="113">
        <v>652655.6</v>
      </c>
      <c r="I9195" s="113">
        <v>1908194.36</v>
      </c>
      <c r="J9195" s="106">
        <v>287072.21999999997</v>
      </c>
      <c r="K9195" s="107">
        <v>0</v>
      </c>
      <c r="L9195" s="113">
        <v>317265.59999999998</v>
      </c>
      <c r="M9195" s="113">
        <v>954097.18</v>
      </c>
      <c r="N9195" s="31">
        <v>324827.68</v>
      </c>
      <c r="O9195" s="32">
        <v>954097.18</v>
      </c>
      <c r="P9195" s="105">
        <v>260188.33</v>
      </c>
      <c r="Q9195" s="105">
        <v>0</v>
      </c>
      <c r="R9195" s="31">
        <v>280973.15999999997</v>
      </c>
      <c r="S9195" s="32">
        <v>0</v>
      </c>
      <c r="T9195" s="113">
        <v>276840.53000000003</v>
      </c>
      <c r="U9195" s="113">
        <v>0</v>
      </c>
      <c r="V9195" s="31">
        <v>503303.85</v>
      </c>
      <c r="W9195" s="32">
        <v>0</v>
      </c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1714</v>
      </c>
      <c r="B9196" s="111" t="s">
        <v>530</v>
      </c>
      <c r="C9196" s="112" t="s">
        <v>531</v>
      </c>
      <c r="D9196" s="21">
        <f t="shared" si="286"/>
        <v>6501754</v>
      </c>
      <c r="E9196" s="24">
        <f t="shared" si="287"/>
        <v>7528404</v>
      </c>
      <c r="F9196" s="104"/>
      <c r="G9196" s="104"/>
      <c r="H9196" s="113">
        <v>0</v>
      </c>
      <c r="I9196" s="113">
        <v>4884294</v>
      </c>
      <c r="J9196" s="31">
        <v>0</v>
      </c>
      <c r="K9196" s="32">
        <v>0</v>
      </c>
      <c r="L9196" s="113">
        <v>3419698</v>
      </c>
      <c r="M9196" s="113">
        <v>1322055</v>
      </c>
      <c r="N9196" s="31">
        <v>0</v>
      </c>
      <c r="O9196" s="32">
        <v>1322055</v>
      </c>
      <c r="P9196" s="113">
        <v>0</v>
      </c>
      <c r="Q9196" s="113">
        <v>0</v>
      </c>
      <c r="R9196" s="31">
        <v>246150</v>
      </c>
      <c r="S9196" s="32">
        <v>0</v>
      </c>
      <c r="T9196" s="113">
        <v>2835906</v>
      </c>
      <c r="U9196" s="113">
        <v>0</v>
      </c>
      <c r="V9196" s="31">
        <v>0</v>
      </c>
      <c r="W9196" s="32">
        <v>0</v>
      </c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1714</v>
      </c>
      <c r="B9197" s="111" t="s">
        <v>532</v>
      </c>
      <c r="C9197" s="112" t="s">
        <v>533</v>
      </c>
      <c r="D9197" s="21">
        <f t="shared" si="286"/>
        <v>77286</v>
      </c>
      <c r="E9197" s="24">
        <f t="shared" si="287"/>
        <v>207838.16999999998</v>
      </c>
      <c r="F9197" s="104"/>
      <c r="G9197" s="104"/>
      <c r="H9197" s="105"/>
      <c r="I9197" s="105"/>
      <c r="J9197" s="31"/>
      <c r="K9197" s="32"/>
      <c r="L9197" s="105">
        <v>0</v>
      </c>
      <c r="M9197" s="105">
        <v>130552.17</v>
      </c>
      <c r="N9197" s="106">
        <v>0</v>
      </c>
      <c r="O9197" s="107">
        <v>0</v>
      </c>
      <c r="P9197" s="113">
        <v>0</v>
      </c>
      <c r="Q9197" s="113">
        <v>0</v>
      </c>
      <c r="R9197" s="106">
        <v>0</v>
      </c>
      <c r="S9197" s="107">
        <v>0</v>
      </c>
      <c r="T9197" s="105">
        <v>0</v>
      </c>
      <c r="U9197" s="105">
        <v>77286</v>
      </c>
      <c r="V9197" s="106">
        <v>77286</v>
      </c>
      <c r="W9197" s="107">
        <v>0</v>
      </c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1714</v>
      </c>
      <c r="B9198" s="111" t="s">
        <v>534</v>
      </c>
      <c r="C9198" s="112" t="s">
        <v>535</v>
      </c>
      <c r="D9198" s="21">
        <f t="shared" si="286"/>
        <v>0</v>
      </c>
      <c r="E9198" s="24">
        <f t="shared" si="28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1714</v>
      </c>
      <c r="B9199" s="111" t="s">
        <v>536</v>
      </c>
      <c r="C9199" s="112" t="s">
        <v>537</v>
      </c>
      <c r="D9199" s="21">
        <f t="shared" si="286"/>
        <v>0</v>
      </c>
      <c r="E9199" s="24">
        <f t="shared" si="28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1714</v>
      </c>
      <c r="B9200" s="111" t="s">
        <v>538</v>
      </c>
      <c r="C9200" s="112" t="s">
        <v>1668</v>
      </c>
      <c r="D9200" s="21">
        <f t="shared" si="286"/>
        <v>24180</v>
      </c>
      <c r="E9200" s="24">
        <f t="shared" si="287"/>
        <v>23790</v>
      </c>
      <c r="F9200" s="104">
        <v>390</v>
      </c>
      <c r="G9200" s="104">
        <v>260</v>
      </c>
      <c r="H9200" s="113">
        <v>260</v>
      </c>
      <c r="I9200" s="113">
        <v>260</v>
      </c>
      <c r="J9200" s="106">
        <v>0</v>
      </c>
      <c r="K9200" s="107">
        <v>0</v>
      </c>
      <c r="L9200" s="113">
        <v>260</v>
      </c>
      <c r="M9200" s="113">
        <v>260</v>
      </c>
      <c r="N9200" s="31">
        <v>0</v>
      </c>
      <c r="O9200" s="32">
        <v>10140</v>
      </c>
      <c r="P9200" s="105">
        <v>10920</v>
      </c>
      <c r="Q9200" s="105">
        <v>7670</v>
      </c>
      <c r="R9200" s="31">
        <v>7150</v>
      </c>
      <c r="S9200" s="32">
        <v>4680</v>
      </c>
      <c r="T9200" s="113">
        <v>4680</v>
      </c>
      <c r="U9200" s="113">
        <v>520</v>
      </c>
      <c r="V9200" s="31">
        <v>520</v>
      </c>
      <c r="W9200" s="32">
        <v>0</v>
      </c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1714</v>
      </c>
      <c r="B9201" s="111" t="s">
        <v>539</v>
      </c>
      <c r="C9201" s="112" t="s">
        <v>540</v>
      </c>
      <c r="D9201" s="21">
        <f t="shared" si="286"/>
        <v>65100</v>
      </c>
      <c r="E9201" s="24">
        <f t="shared" si="287"/>
        <v>64050</v>
      </c>
      <c r="F9201" s="104">
        <v>1050</v>
      </c>
      <c r="G9201" s="104">
        <v>700</v>
      </c>
      <c r="H9201" s="113">
        <v>700</v>
      </c>
      <c r="I9201" s="113">
        <v>700</v>
      </c>
      <c r="J9201" s="31">
        <v>0</v>
      </c>
      <c r="K9201" s="32">
        <v>0</v>
      </c>
      <c r="L9201" s="113">
        <v>700</v>
      </c>
      <c r="M9201" s="113">
        <v>700</v>
      </c>
      <c r="N9201" s="31">
        <v>0</v>
      </c>
      <c r="O9201" s="32">
        <v>27300</v>
      </c>
      <c r="P9201" s="113">
        <v>29400</v>
      </c>
      <c r="Q9201" s="113">
        <v>20650</v>
      </c>
      <c r="R9201" s="31">
        <v>19250</v>
      </c>
      <c r="S9201" s="32">
        <v>12600</v>
      </c>
      <c r="T9201" s="113">
        <v>12600</v>
      </c>
      <c r="U9201" s="113">
        <v>1400</v>
      </c>
      <c r="V9201" s="31">
        <v>1400</v>
      </c>
      <c r="W9201" s="32">
        <v>0</v>
      </c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1714</v>
      </c>
      <c r="B9202" s="111" t="s">
        <v>541</v>
      </c>
      <c r="C9202" s="112" t="s">
        <v>542</v>
      </c>
      <c r="D9202" s="21">
        <f t="shared" si="286"/>
        <v>38316</v>
      </c>
      <c r="E9202" s="24">
        <f t="shared" si="287"/>
        <v>37698</v>
      </c>
      <c r="F9202" s="104">
        <v>618</v>
      </c>
      <c r="G9202" s="104">
        <v>412</v>
      </c>
      <c r="H9202" s="113">
        <v>412</v>
      </c>
      <c r="I9202" s="113">
        <v>412</v>
      </c>
      <c r="J9202" s="31">
        <v>0</v>
      </c>
      <c r="K9202" s="32">
        <v>0</v>
      </c>
      <c r="L9202" s="113">
        <v>412</v>
      </c>
      <c r="M9202" s="113">
        <v>412</v>
      </c>
      <c r="N9202" s="31">
        <v>0</v>
      </c>
      <c r="O9202" s="32">
        <v>16068</v>
      </c>
      <c r="P9202" s="113">
        <v>17304</v>
      </c>
      <c r="Q9202" s="113">
        <v>12154</v>
      </c>
      <c r="R9202" s="31">
        <v>11330</v>
      </c>
      <c r="S9202" s="32">
        <v>7416</v>
      </c>
      <c r="T9202" s="113">
        <v>7416</v>
      </c>
      <c r="U9202" s="113">
        <v>824</v>
      </c>
      <c r="V9202" s="31">
        <v>824</v>
      </c>
      <c r="W9202" s="32">
        <v>0</v>
      </c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1714</v>
      </c>
      <c r="B9203" s="111" t="s">
        <v>543</v>
      </c>
      <c r="C9203" s="112" t="s">
        <v>544</v>
      </c>
      <c r="D9203" s="21">
        <f t="shared" si="286"/>
        <v>0</v>
      </c>
      <c r="E9203" s="24">
        <f t="shared" si="28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1714</v>
      </c>
      <c r="B9204" s="111" t="s">
        <v>545</v>
      </c>
      <c r="C9204" s="112" t="s">
        <v>546</v>
      </c>
      <c r="D9204" s="21">
        <f t="shared" si="286"/>
        <v>0</v>
      </c>
      <c r="E9204" s="24">
        <f t="shared" si="28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1714</v>
      </c>
      <c r="B9205" s="111" t="s">
        <v>547</v>
      </c>
      <c r="C9205" s="112" t="s">
        <v>548</v>
      </c>
      <c r="D9205" s="21">
        <f t="shared" si="286"/>
        <v>0</v>
      </c>
      <c r="E9205" s="24">
        <f t="shared" si="287"/>
        <v>0</v>
      </c>
      <c r="F9205" s="104"/>
      <c r="G9205" s="104"/>
      <c r="H9205" s="105"/>
      <c r="I9205" s="105"/>
      <c r="J9205" s="31"/>
      <c r="K9205" s="32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1714</v>
      </c>
      <c r="B9206" s="111" t="s">
        <v>549</v>
      </c>
      <c r="C9206" s="112" t="s">
        <v>550</v>
      </c>
      <c r="D9206" s="21">
        <f t="shared" si="286"/>
        <v>270265.75</v>
      </c>
      <c r="E9206" s="24">
        <f t="shared" si="287"/>
        <v>217211</v>
      </c>
      <c r="F9206" s="104">
        <v>190000</v>
      </c>
      <c r="G9206" s="104">
        <v>28883</v>
      </c>
      <c r="H9206" s="113">
        <v>70932.75</v>
      </c>
      <c r="I9206" s="113">
        <v>0</v>
      </c>
      <c r="J9206" s="106">
        <v>0</v>
      </c>
      <c r="K9206" s="107">
        <v>0</v>
      </c>
      <c r="L9206" s="113">
        <v>0</v>
      </c>
      <c r="M9206" s="113">
        <v>10500</v>
      </c>
      <c r="N9206" s="31">
        <v>0</v>
      </c>
      <c r="O9206" s="32">
        <v>0</v>
      </c>
      <c r="P9206" s="105">
        <v>2833</v>
      </c>
      <c r="Q9206" s="105">
        <v>177828</v>
      </c>
      <c r="R9206" s="31">
        <v>6500</v>
      </c>
      <c r="S9206" s="32">
        <v>0</v>
      </c>
      <c r="T9206" s="113">
        <v>0</v>
      </c>
      <c r="U9206" s="113">
        <v>0</v>
      </c>
      <c r="V9206" s="31">
        <v>0</v>
      </c>
      <c r="W9206" s="32">
        <v>0</v>
      </c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1714</v>
      </c>
      <c r="B9207" s="111" t="s">
        <v>551</v>
      </c>
      <c r="C9207" s="112" t="s">
        <v>552</v>
      </c>
      <c r="D9207" s="21">
        <f t="shared" si="286"/>
        <v>0</v>
      </c>
      <c r="E9207" s="24">
        <f t="shared" si="287"/>
        <v>0</v>
      </c>
      <c r="F9207" s="104"/>
      <c r="G9207" s="104"/>
      <c r="H9207" s="105"/>
      <c r="I9207" s="105"/>
      <c r="J9207" s="31"/>
      <c r="K9207" s="32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1714</v>
      </c>
      <c r="B9208" s="111" t="s">
        <v>553</v>
      </c>
      <c r="C9208" s="112" t="s">
        <v>554</v>
      </c>
      <c r="D9208" s="21">
        <f t="shared" si="286"/>
        <v>0</v>
      </c>
      <c r="E9208" s="24">
        <f t="shared" si="287"/>
        <v>0</v>
      </c>
      <c r="F9208" s="104"/>
      <c r="G9208" s="104"/>
      <c r="H9208" s="113"/>
      <c r="I9208" s="113"/>
      <c r="J9208" s="106"/>
      <c r="K9208" s="107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1714</v>
      </c>
      <c r="B9209" s="111" t="s">
        <v>555</v>
      </c>
      <c r="C9209" s="112" t="s">
        <v>556</v>
      </c>
      <c r="D9209" s="21">
        <f t="shared" si="286"/>
        <v>0</v>
      </c>
      <c r="E9209" s="24">
        <f t="shared" si="28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1714</v>
      </c>
      <c r="B9210" s="111" t="s">
        <v>557</v>
      </c>
      <c r="C9210" s="112" t="s">
        <v>558</v>
      </c>
      <c r="D9210" s="21">
        <f t="shared" si="286"/>
        <v>0</v>
      </c>
      <c r="E9210" s="24">
        <f t="shared" si="287"/>
        <v>0</v>
      </c>
      <c r="F9210" s="104"/>
      <c r="G9210" s="104"/>
      <c r="H9210" s="105"/>
      <c r="I9210" s="105"/>
      <c r="J9210" s="31"/>
      <c r="K9210" s="32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1714</v>
      </c>
      <c r="B9211" s="111" t="s">
        <v>559</v>
      </c>
      <c r="C9211" s="112" t="s">
        <v>560</v>
      </c>
      <c r="D9211" s="21">
        <f t="shared" si="286"/>
        <v>0</v>
      </c>
      <c r="E9211" s="24">
        <f t="shared" si="28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1714</v>
      </c>
      <c r="B9212" s="111" t="s">
        <v>561</v>
      </c>
      <c r="C9212" s="112" t="s">
        <v>562</v>
      </c>
      <c r="D9212" s="21">
        <f t="shared" si="286"/>
        <v>0</v>
      </c>
      <c r="E9212" s="24">
        <f t="shared" si="28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1714</v>
      </c>
      <c r="B9213" s="111" t="s">
        <v>563</v>
      </c>
      <c r="C9213" s="112" t="s">
        <v>564</v>
      </c>
      <c r="D9213" s="21">
        <f t="shared" si="286"/>
        <v>0</v>
      </c>
      <c r="E9213" s="24">
        <f t="shared" si="28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1714</v>
      </c>
      <c r="B9214" s="111" t="s">
        <v>565</v>
      </c>
      <c r="C9214" s="112" t="s">
        <v>566</v>
      </c>
      <c r="D9214" s="21">
        <f t="shared" si="286"/>
        <v>0</v>
      </c>
      <c r="E9214" s="24">
        <f t="shared" si="28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1714</v>
      </c>
      <c r="B9215" s="111" t="s">
        <v>567</v>
      </c>
      <c r="C9215" s="112" t="s">
        <v>568</v>
      </c>
      <c r="D9215" s="21">
        <f t="shared" si="286"/>
        <v>0</v>
      </c>
      <c r="E9215" s="24">
        <f t="shared" si="287"/>
        <v>0</v>
      </c>
      <c r="F9215" s="104"/>
      <c r="G9215" s="104"/>
      <c r="H9215" s="113"/>
      <c r="I9215" s="113"/>
      <c r="J9215" s="106"/>
      <c r="K9215" s="107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1714</v>
      </c>
      <c r="B9216" s="111" t="s">
        <v>569</v>
      </c>
      <c r="C9216" s="112" t="s">
        <v>570</v>
      </c>
      <c r="D9216" s="21">
        <f t="shared" si="286"/>
        <v>1218482.1299999999</v>
      </c>
      <c r="E9216" s="24">
        <f t="shared" si="28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>
        <v>0</v>
      </c>
      <c r="K9216" s="32">
        <v>0</v>
      </c>
      <c r="L9216" s="113">
        <v>0</v>
      </c>
      <c r="M9216" s="113">
        <v>0</v>
      </c>
      <c r="N9216" s="31">
        <v>32000</v>
      </c>
      <c r="O9216" s="32">
        <v>0</v>
      </c>
      <c r="P9216" s="113">
        <v>0</v>
      </c>
      <c r="Q9216" s="113">
        <v>0</v>
      </c>
      <c r="R9216" s="31">
        <v>0</v>
      </c>
      <c r="S9216" s="32">
        <v>0</v>
      </c>
      <c r="T9216" s="113">
        <v>0</v>
      </c>
      <c r="U9216" s="113">
        <v>0</v>
      </c>
      <c r="V9216" s="31">
        <v>0</v>
      </c>
      <c r="W9216" s="32">
        <v>0</v>
      </c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1714</v>
      </c>
      <c r="B9217" s="111" t="s">
        <v>571</v>
      </c>
      <c r="C9217" s="112" t="s">
        <v>572</v>
      </c>
      <c r="D9217" s="21">
        <f t="shared" si="286"/>
        <v>1343602.57</v>
      </c>
      <c r="E9217" s="24">
        <f t="shared" si="287"/>
        <v>3640600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>
        <v>158882.13</v>
      </c>
      <c r="K9217" s="32">
        <v>0</v>
      </c>
      <c r="L9217" s="113">
        <v>158882.13</v>
      </c>
      <c r="M9217" s="113">
        <v>0</v>
      </c>
      <c r="N9217" s="31">
        <v>143503.12</v>
      </c>
      <c r="O9217" s="32">
        <v>0</v>
      </c>
      <c r="P9217" s="113">
        <v>158595.29999999999</v>
      </c>
      <c r="Q9217" s="113">
        <v>2000000</v>
      </c>
      <c r="R9217" s="31">
        <v>182432.7</v>
      </c>
      <c r="S9217" s="32">
        <v>0</v>
      </c>
      <c r="T9217" s="113">
        <v>188513.79</v>
      </c>
      <c r="U9217" s="113">
        <v>0</v>
      </c>
      <c r="V9217" s="31">
        <v>199036.5</v>
      </c>
      <c r="W9217" s="32">
        <v>1640600</v>
      </c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1714</v>
      </c>
      <c r="B9218" s="111" t="s">
        <v>573</v>
      </c>
      <c r="C9218" s="112" t="s">
        <v>574</v>
      </c>
      <c r="D9218" s="21">
        <f t="shared" si="286"/>
        <v>0</v>
      </c>
      <c r="E9218" s="24">
        <f t="shared" si="287"/>
        <v>0</v>
      </c>
      <c r="F9218" s="104"/>
      <c r="G9218" s="104"/>
      <c r="H9218" s="105"/>
      <c r="I9218" s="105"/>
      <c r="J9218" s="31"/>
      <c r="K9218" s="32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1714</v>
      </c>
      <c r="B9219" s="111" t="s">
        <v>575</v>
      </c>
      <c r="C9219" s="112" t="s">
        <v>576</v>
      </c>
      <c r="D9219" s="21">
        <f t="shared" ref="D9219:D9282" si="288">F9219+H9219+J9220+L9219+N9219+P9219+R9219+T9219+V9219+X9219+Z9219+AB9219</f>
        <v>0</v>
      </c>
      <c r="E9219" s="24">
        <f t="shared" ref="E9219:E9282" si="289">G9219+I9219+K9220+M9219+O9219+Q9219+S9219+U9219+W9219+Y9219+AA9219+AC9219</f>
        <v>0</v>
      </c>
      <c r="F9219" s="104"/>
      <c r="G9219" s="104"/>
      <c r="H9219" s="113"/>
      <c r="I9219" s="113"/>
      <c r="J9219" s="106"/>
      <c r="K9219" s="107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1714</v>
      </c>
      <c r="B9220" s="111" t="s">
        <v>577</v>
      </c>
      <c r="C9220" s="112" t="s">
        <v>1587</v>
      </c>
      <c r="D9220" s="21">
        <f t="shared" si="288"/>
        <v>0</v>
      </c>
      <c r="E9220" s="24">
        <f t="shared" si="289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1714</v>
      </c>
      <c r="B9221" s="111" t="s">
        <v>578</v>
      </c>
      <c r="C9221" s="112" t="s">
        <v>579</v>
      </c>
      <c r="D9221" s="21">
        <f t="shared" si="288"/>
        <v>159290.25</v>
      </c>
      <c r="E9221" s="24">
        <f t="shared" si="289"/>
        <v>142352.29999999999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>
        <v>0</v>
      </c>
      <c r="Q9221" s="113">
        <v>0</v>
      </c>
      <c r="R9221" s="31">
        <v>0</v>
      </c>
      <c r="S9221" s="32">
        <v>0</v>
      </c>
      <c r="T9221" s="113">
        <v>0</v>
      </c>
      <c r="U9221" s="113">
        <v>0</v>
      </c>
      <c r="V9221" s="31">
        <v>0</v>
      </c>
      <c r="W9221" s="32">
        <v>0</v>
      </c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1714</v>
      </c>
      <c r="B9222" s="111" t="s">
        <v>580</v>
      </c>
      <c r="C9222" s="112" t="s">
        <v>581</v>
      </c>
      <c r="D9222" s="21">
        <f t="shared" si="288"/>
        <v>1166703.3</v>
      </c>
      <c r="E9222" s="24">
        <f t="shared" si="289"/>
        <v>1365513.3699999999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>
        <v>159290.25</v>
      </c>
      <c r="K9222" s="32">
        <v>142352.29999999999</v>
      </c>
      <c r="L9222" s="113">
        <v>116409.69</v>
      </c>
      <c r="M9222" s="113">
        <v>0</v>
      </c>
      <c r="N9222" s="31">
        <v>185625.98</v>
      </c>
      <c r="O9222" s="32">
        <v>38557</v>
      </c>
      <c r="P9222" s="113">
        <v>26259.72</v>
      </c>
      <c r="Q9222" s="113">
        <v>229459.86</v>
      </c>
      <c r="R9222" s="31">
        <v>11296.26</v>
      </c>
      <c r="S9222" s="32">
        <v>111113.8</v>
      </c>
      <c r="T9222" s="113">
        <v>20</v>
      </c>
      <c r="U9222" s="113">
        <v>73134</v>
      </c>
      <c r="V9222" s="31">
        <v>0</v>
      </c>
      <c r="W9222" s="32">
        <v>0</v>
      </c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1714</v>
      </c>
      <c r="B9223" s="111" t="s">
        <v>582</v>
      </c>
      <c r="C9223" s="112" t="s">
        <v>1588</v>
      </c>
      <c r="D9223" s="21">
        <f t="shared" si="288"/>
        <v>0</v>
      </c>
      <c r="E9223" s="24">
        <f t="shared" si="289"/>
        <v>782057.41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>
        <v>0</v>
      </c>
      <c r="K9223" s="32">
        <v>88801.5</v>
      </c>
      <c r="L9223" s="113">
        <v>0</v>
      </c>
      <c r="M9223" s="113">
        <v>65519.25</v>
      </c>
      <c r="N9223" s="31">
        <v>0</v>
      </c>
      <c r="O9223" s="32">
        <v>5704.25</v>
      </c>
      <c r="P9223" s="113">
        <v>0</v>
      </c>
      <c r="Q9223" s="113">
        <v>0</v>
      </c>
      <c r="R9223" s="31">
        <v>0</v>
      </c>
      <c r="S9223" s="32">
        <v>22340.67</v>
      </c>
      <c r="T9223" s="113">
        <v>0</v>
      </c>
      <c r="U9223" s="113">
        <v>0</v>
      </c>
      <c r="V9223" s="31">
        <v>0</v>
      </c>
      <c r="W9223" s="32">
        <v>0</v>
      </c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1714</v>
      </c>
      <c r="B9224" s="111" t="s">
        <v>583</v>
      </c>
      <c r="C9224" s="112" t="s">
        <v>584</v>
      </c>
      <c r="D9224" s="21">
        <f t="shared" si="288"/>
        <v>0</v>
      </c>
      <c r="E9224" s="24">
        <f t="shared" si="289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>
        <v>0</v>
      </c>
      <c r="Q9224" s="113">
        <v>0</v>
      </c>
      <c r="R9224" s="31">
        <v>0</v>
      </c>
      <c r="S9224" s="32">
        <v>0</v>
      </c>
      <c r="T9224" s="113">
        <v>0</v>
      </c>
      <c r="U9224" s="113">
        <v>0</v>
      </c>
      <c r="V9224" s="31">
        <v>0</v>
      </c>
      <c r="W9224" s="32">
        <v>0</v>
      </c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1714</v>
      </c>
      <c r="B9225" s="111" t="s">
        <v>585</v>
      </c>
      <c r="C9225" s="112" t="s">
        <v>586</v>
      </c>
      <c r="D9225" s="21">
        <f t="shared" si="288"/>
        <v>0</v>
      </c>
      <c r="E9225" s="24">
        <f t="shared" si="289"/>
        <v>0</v>
      </c>
      <c r="F9225" s="104"/>
      <c r="G9225" s="104"/>
      <c r="H9225" s="105"/>
      <c r="I9225" s="105"/>
      <c r="J9225" s="31"/>
      <c r="K9225" s="32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1714</v>
      </c>
      <c r="B9226" s="111" t="s">
        <v>587</v>
      </c>
      <c r="C9226" s="112" t="s">
        <v>588</v>
      </c>
      <c r="D9226" s="21">
        <f t="shared" si="288"/>
        <v>0</v>
      </c>
      <c r="E9226" s="24">
        <f t="shared" si="289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1714</v>
      </c>
      <c r="B9227" s="111" t="s">
        <v>589</v>
      </c>
      <c r="C9227" s="112" t="s">
        <v>590</v>
      </c>
      <c r="D9227" s="21">
        <f t="shared" si="288"/>
        <v>0</v>
      </c>
      <c r="E9227" s="24">
        <f t="shared" si="289"/>
        <v>0</v>
      </c>
      <c r="F9227" s="104"/>
      <c r="G9227" s="104"/>
      <c r="H9227" s="113"/>
      <c r="I9227" s="113"/>
      <c r="J9227" s="106"/>
      <c r="K9227" s="107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1714</v>
      </c>
      <c r="B9228" s="111" t="s">
        <v>591</v>
      </c>
      <c r="C9228" s="112" t="s">
        <v>592</v>
      </c>
      <c r="D9228" s="21">
        <f t="shared" si="288"/>
        <v>0</v>
      </c>
      <c r="E9228" s="24">
        <f t="shared" si="289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1714</v>
      </c>
      <c r="B9229" s="111" t="s">
        <v>593</v>
      </c>
      <c r="C9229" s="112" t="s">
        <v>1589</v>
      </c>
      <c r="D9229" s="21">
        <f t="shared" si="288"/>
        <v>0</v>
      </c>
      <c r="E9229" s="24">
        <f t="shared" si="289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1714</v>
      </c>
      <c r="B9230" s="111" t="s">
        <v>594</v>
      </c>
      <c r="C9230" s="112" t="s">
        <v>595</v>
      </c>
      <c r="D9230" s="21">
        <f t="shared" si="288"/>
        <v>0</v>
      </c>
      <c r="E9230" s="24">
        <f t="shared" si="289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1714</v>
      </c>
      <c r="B9231" s="111" t="s">
        <v>596</v>
      </c>
      <c r="C9231" s="112" t="s">
        <v>597</v>
      </c>
      <c r="D9231" s="21">
        <f t="shared" si="288"/>
        <v>0</v>
      </c>
      <c r="E9231" s="24">
        <f t="shared" si="289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1714</v>
      </c>
      <c r="B9232" s="111" t="s">
        <v>598</v>
      </c>
      <c r="C9232" s="112" t="s">
        <v>599</v>
      </c>
      <c r="D9232" s="21">
        <f t="shared" si="288"/>
        <v>0</v>
      </c>
      <c r="E9232" s="24">
        <f t="shared" si="289"/>
        <v>0</v>
      </c>
      <c r="F9232" s="104"/>
      <c r="G9232" s="104"/>
      <c r="H9232" s="105"/>
      <c r="I9232" s="105"/>
      <c r="J9232" s="31"/>
      <c r="K9232" s="32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1714</v>
      </c>
      <c r="B9233" s="111" t="s">
        <v>600</v>
      </c>
      <c r="C9233" s="112" t="s">
        <v>601</v>
      </c>
      <c r="D9233" s="21">
        <f t="shared" si="288"/>
        <v>0</v>
      </c>
      <c r="E9233" s="24">
        <f t="shared" si="289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1714</v>
      </c>
      <c r="B9234" s="111" t="s">
        <v>602</v>
      </c>
      <c r="C9234" s="112" t="s">
        <v>1669</v>
      </c>
      <c r="D9234" s="21">
        <f t="shared" si="288"/>
        <v>0</v>
      </c>
      <c r="E9234" s="24">
        <f t="shared" si="289"/>
        <v>0</v>
      </c>
      <c r="F9234" s="104"/>
      <c r="G9234" s="104"/>
      <c r="H9234" s="113"/>
      <c r="I9234" s="113"/>
      <c r="J9234" s="106"/>
      <c r="K9234" s="107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1714</v>
      </c>
      <c r="B9235" s="111" t="s">
        <v>1590</v>
      </c>
      <c r="C9235" s="112" t="s">
        <v>1591</v>
      </c>
      <c r="D9235" s="21">
        <f t="shared" si="288"/>
        <v>0</v>
      </c>
      <c r="E9235" s="24">
        <f t="shared" si="289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1714</v>
      </c>
      <c r="B9236" s="111" t="s">
        <v>603</v>
      </c>
      <c r="C9236" s="112" t="s">
        <v>604</v>
      </c>
      <c r="D9236" s="21">
        <f t="shared" si="288"/>
        <v>0</v>
      </c>
      <c r="E9236" s="24">
        <f t="shared" si="289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1714</v>
      </c>
      <c r="B9237" s="111" t="s">
        <v>605</v>
      </c>
      <c r="C9237" s="112" t="s">
        <v>606</v>
      </c>
      <c r="D9237" s="21">
        <f t="shared" si="288"/>
        <v>0</v>
      </c>
      <c r="E9237" s="24">
        <f t="shared" si="289"/>
        <v>27778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1714</v>
      </c>
      <c r="B9238" s="111" t="s">
        <v>607</v>
      </c>
      <c r="C9238" s="112" t="s">
        <v>608</v>
      </c>
      <c r="D9238" s="21">
        <f t="shared" si="288"/>
        <v>0</v>
      </c>
      <c r="E9238" s="24">
        <f t="shared" si="289"/>
        <v>120683</v>
      </c>
      <c r="F9238" s="104">
        <v>0</v>
      </c>
      <c r="G9238" s="104">
        <v>21367</v>
      </c>
      <c r="H9238" s="113">
        <v>0</v>
      </c>
      <c r="I9238" s="113">
        <v>19956</v>
      </c>
      <c r="J9238" s="31">
        <v>0</v>
      </c>
      <c r="K9238" s="32">
        <v>27778</v>
      </c>
      <c r="L9238" s="113">
        <v>0</v>
      </c>
      <c r="M9238" s="113">
        <v>15620</v>
      </c>
      <c r="N9238" s="31">
        <v>0</v>
      </c>
      <c r="O9238" s="32">
        <v>9439</v>
      </c>
      <c r="P9238" s="113">
        <v>0</v>
      </c>
      <c r="Q9238" s="113">
        <v>19650</v>
      </c>
      <c r="R9238" s="31">
        <v>0</v>
      </c>
      <c r="S9238" s="32">
        <v>8531</v>
      </c>
      <c r="T9238" s="113">
        <v>0</v>
      </c>
      <c r="U9238" s="113">
        <v>11530</v>
      </c>
      <c r="V9238" s="31">
        <v>0</v>
      </c>
      <c r="W9238" s="32">
        <v>14590</v>
      </c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1714</v>
      </c>
      <c r="B9239" s="111" t="s">
        <v>609</v>
      </c>
      <c r="C9239" s="112" t="s">
        <v>610</v>
      </c>
      <c r="D9239" s="21">
        <f t="shared" si="288"/>
        <v>0</v>
      </c>
      <c r="E9239" s="24">
        <f t="shared" si="289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1714</v>
      </c>
      <c r="B9240" s="111" t="s">
        <v>611</v>
      </c>
      <c r="C9240" s="112" t="s">
        <v>612</v>
      </c>
      <c r="D9240" s="21">
        <f t="shared" si="288"/>
        <v>0</v>
      </c>
      <c r="E9240" s="24">
        <f t="shared" si="289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1714</v>
      </c>
      <c r="B9241" s="111" t="s">
        <v>613</v>
      </c>
      <c r="C9241" s="112" t="s">
        <v>614</v>
      </c>
      <c r="D9241" s="21">
        <f t="shared" si="288"/>
        <v>0</v>
      </c>
      <c r="E9241" s="24">
        <f t="shared" si="289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1714</v>
      </c>
      <c r="B9242" s="111" t="s">
        <v>615</v>
      </c>
      <c r="C9242" s="112" t="s">
        <v>616</v>
      </c>
      <c r="D9242" s="21">
        <f t="shared" si="288"/>
        <v>0</v>
      </c>
      <c r="E9242" s="24">
        <f t="shared" si="289"/>
        <v>28050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1714</v>
      </c>
      <c r="B9243" s="111" t="s">
        <v>617</v>
      </c>
      <c r="C9243" s="112" t="s">
        <v>618</v>
      </c>
      <c r="D9243" s="21">
        <f t="shared" si="288"/>
        <v>0</v>
      </c>
      <c r="E9243" s="24">
        <f t="shared" si="289"/>
        <v>148655</v>
      </c>
      <c r="F9243" s="104">
        <v>0</v>
      </c>
      <c r="G9243" s="104">
        <v>40505</v>
      </c>
      <c r="H9243" s="113">
        <v>0</v>
      </c>
      <c r="I9243" s="113">
        <v>33550</v>
      </c>
      <c r="J9243" s="31">
        <v>0</v>
      </c>
      <c r="K9243" s="32">
        <v>28050</v>
      </c>
      <c r="L9243" s="113">
        <v>0</v>
      </c>
      <c r="M9243" s="113">
        <v>30380</v>
      </c>
      <c r="N9243" s="31">
        <v>0</v>
      </c>
      <c r="O9243" s="32">
        <v>5950</v>
      </c>
      <c r="P9243" s="113">
        <v>0</v>
      </c>
      <c r="Q9243" s="113">
        <v>10340</v>
      </c>
      <c r="R9243" s="31">
        <v>0</v>
      </c>
      <c r="S9243" s="32">
        <v>0</v>
      </c>
      <c r="T9243" s="113">
        <v>0</v>
      </c>
      <c r="U9243" s="113">
        <v>13125</v>
      </c>
      <c r="V9243" s="31">
        <v>0</v>
      </c>
      <c r="W9243" s="32">
        <v>14805</v>
      </c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1714</v>
      </c>
      <c r="B9244" s="111" t="s">
        <v>619</v>
      </c>
      <c r="C9244" s="112" t="s">
        <v>620</v>
      </c>
      <c r="D9244" s="21">
        <f t="shared" si="288"/>
        <v>0</v>
      </c>
      <c r="E9244" s="24">
        <f t="shared" si="289"/>
        <v>48660</v>
      </c>
      <c r="F9244" s="104">
        <v>0</v>
      </c>
      <c r="G9244" s="104">
        <v>720</v>
      </c>
      <c r="H9244" s="113">
        <v>0</v>
      </c>
      <c r="I9244" s="113">
        <v>0</v>
      </c>
      <c r="J9244" s="31">
        <v>0</v>
      </c>
      <c r="K9244" s="32">
        <v>0</v>
      </c>
      <c r="L9244" s="113">
        <v>0</v>
      </c>
      <c r="M9244" s="113">
        <v>0</v>
      </c>
      <c r="N9244" s="31">
        <v>0</v>
      </c>
      <c r="O9244" s="32">
        <v>0</v>
      </c>
      <c r="P9244" s="113">
        <v>0</v>
      </c>
      <c r="Q9244" s="113">
        <v>17840</v>
      </c>
      <c r="R9244" s="31">
        <v>0</v>
      </c>
      <c r="S9244" s="32">
        <v>0</v>
      </c>
      <c r="T9244" s="113">
        <v>0</v>
      </c>
      <c r="U9244" s="113">
        <v>0</v>
      </c>
      <c r="V9244" s="31">
        <v>0</v>
      </c>
      <c r="W9244" s="32">
        <v>0</v>
      </c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1714</v>
      </c>
      <c r="B9245" s="111" t="s">
        <v>621</v>
      </c>
      <c r="C9245" s="112" t="s">
        <v>622</v>
      </c>
      <c r="D9245" s="21">
        <f t="shared" si="288"/>
        <v>0</v>
      </c>
      <c r="E9245" s="24">
        <f t="shared" si="289"/>
        <v>162409.84</v>
      </c>
      <c r="F9245" s="104">
        <v>0</v>
      </c>
      <c r="G9245" s="104">
        <v>18050</v>
      </c>
      <c r="H9245" s="113">
        <v>0</v>
      </c>
      <c r="I9245" s="113">
        <v>28850</v>
      </c>
      <c r="J9245" s="31">
        <v>0</v>
      </c>
      <c r="K9245" s="32">
        <v>30100</v>
      </c>
      <c r="L9245" s="113">
        <v>0</v>
      </c>
      <c r="M9245" s="113">
        <v>15450</v>
      </c>
      <c r="N9245" s="31">
        <v>0</v>
      </c>
      <c r="O9245" s="32">
        <v>8200</v>
      </c>
      <c r="P9245" s="113">
        <v>0</v>
      </c>
      <c r="Q9245" s="113">
        <v>11500</v>
      </c>
      <c r="R9245" s="31">
        <v>0</v>
      </c>
      <c r="S9245" s="32">
        <v>20200</v>
      </c>
      <c r="T9245" s="113">
        <v>0</v>
      </c>
      <c r="U9245" s="113">
        <v>8950</v>
      </c>
      <c r="V9245" s="31">
        <v>0</v>
      </c>
      <c r="W9245" s="32">
        <v>19150</v>
      </c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1714</v>
      </c>
      <c r="B9246" s="111" t="s">
        <v>623</v>
      </c>
      <c r="C9246" s="112" t="s">
        <v>624</v>
      </c>
      <c r="D9246" s="21">
        <f t="shared" si="288"/>
        <v>0</v>
      </c>
      <c r="E9246" s="24">
        <f t="shared" si="289"/>
        <v>348477.37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>
        <v>0</v>
      </c>
      <c r="K9246" s="32">
        <v>32059.84</v>
      </c>
      <c r="L9246" s="113">
        <v>0</v>
      </c>
      <c r="M9246" s="113">
        <v>38511.46</v>
      </c>
      <c r="N9246" s="31">
        <v>0</v>
      </c>
      <c r="O9246" s="32">
        <v>2140</v>
      </c>
      <c r="P9246" s="113">
        <v>0</v>
      </c>
      <c r="Q9246" s="113">
        <v>1340</v>
      </c>
      <c r="R9246" s="31">
        <v>0</v>
      </c>
      <c r="S9246" s="32">
        <v>109828.81</v>
      </c>
      <c r="T9246" s="113">
        <v>0</v>
      </c>
      <c r="U9246" s="113">
        <v>70000</v>
      </c>
      <c r="V9246" s="31">
        <v>0</v>
      </c>
      <c r="W9246" s="32">
        <v>44720</v>
      </c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1714</v>
      </c>
      <c r="B9247" s="111" t="s">
        <v>625</v>
      </c>
      <c r="C9247" s="112" t="s">
        <v>626</v>
      </c>
      <c r="D9247" s="21">
        <f t="shared" si="288"/>
        <v>0</v>
      </c>
      <c r="E9247" s="24">
        <f t="shared" si="289"/>
        <v>7314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1714</v>
      </c>
      <c r="B9248" s="111" t="s">
        <v>627</v>
      </c>
      <c r="C9248" s="112" t="s">
        <v>628</v>
      </c>
      <c r="D9248" s="21">
        <f t="shared" si="288"/>
        <v>47362.9</v>
      </c>
      <c r="E9248" s="24">
        <f t="shared" si="289"/>
        <v>451886.5</v>
      </c>
      <c r="F9248" s="104"/>
      <c r="G9248" s="104"/>
      <c r="H9248" s="105">
        <v>0</v>
      </c>
      <c r="I9248" s="105">
        <v>10350</v>
      </c>
      <c r="J9248" s="31">
        <v>0</v>
      </c>
      <c r="K9248" s="32">
        <v>7314</v>
      </c>
      <c r="L9248" s="105">
        <v>0</v>
      </c>
      <c r="M9248" s="105">
        <v>0</v>
      </c>
      <c r="N9248" s="106">
        <v>0</v>
      </c>
      <c r="O9248" s="107">
        <v>0</v>
      </c>
      <c r="P9248" s="113">
        <v>0</v>
      </c>
      <c r="Q9248" s="113">
        <v>13676</v>
      </c>
      <c r="R9248" s="106">
        <v>0</v>
      </c>
      <c r="S9248" s="107">
        <v>20834</v>
      </c>
      <c r="T9248" s="105">
        <v>0</v>
      </c>
      <c r="U9248" s="105">
        <v>0</v>
      </c>
      <c r="V9248" s="106">
        <v>0</v>
      </c>
      <c r="W9248" s="107">
        <v>0</v>
      </c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1714</v>
      </c>
      <c r="B9249" s="111" t="s">
        <v>629</v>
      </c>
      <c r="C9249" s="112" t="s">
        <v>630</v>
      </c>
      <c r="D9249" s="21">
        <f t="shared" si="288"/>
        <v>301466.8</v>
      </c>
      <c r="E9249" s="24">
        <f t="shared" si="289"/>
        <v>3718898.1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106">
        <v>47362.9</v>
      </c>
      <c r="K9249" s="107">
        <v>407026.5</v>
      </c>
      <c r="L9249" s="113">
        <v>28824.2</v>
      </c>
      <c r="M9249" s="113">
        <v>348830.2</v>
      </c>
      <c r="N9249" s="31">
        <v>32353.5</v>
      </c>
      <c r="O9249" s="32">
        <v>573225.5</v>
      </c>
      <c r="P9249" s="105">
        <v>38177</v>
      </c>
      <c r="Q9249" s="105">
        <v>624312</v>
      </c>
      <c r="R9249" s="31">
        <v>58732.6</v>
      </c>
      <c r="S9249" s="32">
        <v>391832</v>
      </c>
      <c r="T9249" s="113">
        <v>48672.4</v>
      </c>
      <c r="U9249" s="113">
        <v>359881.1</v>
      </c>
      <c r="V9249" s="31">
        <v>27616.6</v>
      </c>
      <c r="W9249" s="32">
        <v>402316.4</v>
      </c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1714</v>
      </c>
      <c r="B9250" s="111" t="s">
        <v>631</v>
      </c>
      <c r="C9250" s="112" t="s">
        <v>632</v>
      </c>
      <c r="D9250" s="21">
        <f t="shared" si="288"/>
        <v>183015</v>
      </c>
      <c r="E9250" s="24">
        <f t="shared" si="289"/>
        <v>2590711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>
        <v>34858</v>
      </c>
      <c r="K9250" s="32">
        <v>298020</v>
      </c>
      <c r="L9250" s="113">
        <v>11430</v>
      </c>
      <c r="M9250" s="113">
        <v>257560</v>
      </c>
      <c r="N9250" s="31">
        <v>14290</v>
      </c>
      <c r="O9250" s="32">
        <v>294088</v>
      </c>
      <c r="P9250" s="113">
        <v>61088</v>
      </c>
      <c r="Q9250" s="113">
        <v>335000</v>
      </c>
      <c r="R9250" s="31">
        <v>16806</v>
      </c>
      <c r="S9250" s="32">
        <v>305863</v>
      </c>
      <c r="T9250" s="113">
        <v>24507</v>
      </c>
      <c r="U9250" s="113">
        <v>319220</v>
      </c>
      <c r="V9250" s="31">
        <v>29221</v>
      </c>
      <c r="W9250" s="32">
        <v>352125</v>
      </c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1714</v>
      </c>
      <c r="B9251" s="111" t="s">
        <v>633</v>
      </c>
      <c r="C9251" s="112" t="s">
        <v>1592</v>
      </c>
      <c r="D9251" s="21">
        <f t="shared" si="288"/>
        <v>0</v>
      </c>
      <c r="E9251" s="24">
        <f t="shared" si="289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1714</v>
      </c>
      <c r="B9252" s="111" t="s">
        <v>634</v>
      </c>
      <c r="C9252" s="112" t="s">
        <v>1593</v>
      </c>
      <c r="D9252" s="21">
        <f t="shared" si="288"/>
        <v>0</v>
      </c>
      <c r="E9252" s="24">
        <f t="shared" si="289"/>
        <v>0</v>
      </c>
      <c r="F9252" s="104"/>
      <c r="G9252" s="104"/>
      <c r="H9252" s="105"/>
      <c r="I9252" s="105"/>
      <c r="J9252" s="31"/>
      <c r="K9252" s="32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1714</v>
      </c>
      <c r="B9253" s="111" t="s">
        <v>635</v>
      </c>
      <c r="C9253" s="112" t="s">
        <v>636</v>
      </c>
      <c r="D9253" s="21">
        <f t="shared" si="288"/>
        <v>0</v>
      </c>
      <c r="E9253" s="24">
        <f t="shared" si="289"/>
        <v>0</v>
      </c>
      <c r="F9253" s="104"/>
      <c r="G9253" s="104"/>
      <c r="H9253" s="113"/>
      <c r="I9253" s="113"/>
      <c r="J9253" s="106"/>
      <c r="K9253" s="107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1714</v>
      </c>
      <c r="B9254" s="111" t="s">
        <v>637</v>
      </c>
      <c r="C9254" s="112" t="s">
        <v>638</v>
      </c>
      <c r="D9254" s="21">
        <f t="shared" si="288"/>
        <v>0</v>
      </c>
      <c r="E9254" s="24">
        <f t="shared" si="289"/>
        <v>1050990.55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1714</v>
      </c>
      <c r="B9255" s="111" t="s">
        <v>639</v>
      </c>
      <c r="C9255" s="112" t="s">
        <v>640</v>
      </c>
      <c r="D9255" s="21">
        <f t="shared" si="288"/>
        <v>0</v>
      </c>
      <c r="E9255" s="24">
        <f t="shared" si="289"/>
        <v>9646715.7000000011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>
        <v>0</v>
      </c>
      <c r="K9255" s="32">
        <v>1050990.55</v>
      </c>
      <c r="L9255" s="113">
        <v>0</v>
      </c>
      <c r="M9255" s="113">
        <v>1043352</v>
      </c>
      <c r="N9255" s="31">
        <v>0</v>
      </c>
      <c r="O9255" s="32">
        <v>1070549</v>
      </c>
      <c r="P9255" s="113">
        <v>0</v>
      </c>
      <c r="Q9255" s="113">
        <v>1303471.8</v>
      </c>
      <c r="R9255" s="31">
        <v>0</v>
      </c>
      <c r="S9255" s="32">
        <v>1160897.8500000001</v>
      </c>
      <c r="T9255" s="113">
        <v>0</v>
      </c>
      <c r="U9255" s="113">
        <v>1270084.95</v>
      </c>
      <c r="V9255" s="31">
        <v>0</v>
      </c>
      <c r="W9255" s="32">
        <v>1337287.1000000001</v>
      </c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1714</v>
      </c>
      <c r="B9256" s="111" t="s">
        <v>641</v>
      </c>
      <c r="C9256" s="112" t="s">
        <v>642</v>
      </c>
      <c r="D9256" s="21">
        <f t="shared" si="288"/>
        <v>31714.68</v>
      </c>
      <c r="E9256" s="24">
        <f t="shared" si="289"/>
        <v>2025885.35</v>
      </c>
      <c r="F9256" s="104">
        <v>0</v>
      </c>
      <c r="G9256" s="104">
        <v>151772.1</v>
      </c>
      <c r="H9256" s="105">
        <v>0</v>
      </c>
      <c r="I9256" s="105">
        <v>329614.7</v>
      </c>
      <c r="J9256" s="31">
        <v>0</v>
      </c>
      <c r="K9256" s="32">
        <v>241319.6</v>
      </c>
      <c r="L9256" s="105">
        <v>0</v>
      </c>
      <c r="M9256" s="105">
        <v>183044.6</v>
      </c>
      <c r="N9256" s="106">
        <v>0</v>
      </c>
      <c r="O9256" s="107">
        <v>245567.2</v>
      </c>
      <c r="P9256" s="113">
        <v>0</v>
      </c>
      <c r="Q9256" s="113">
        <v>300641.90000000002</v>
      </c>
      <c r="R9256" s="106">
        <v>2200</v>
      </c>
      <c r="S9256" s="107">
        <v>341298.75</v>
      </c>
      <c r="T9256" s="105">
        <v>0</v>
      </c>
      <c r="U9256" s="105">
        <v>226715.8</v>
      </c>
      <c r="V9256" s="106">
        <v>0</v>
      </c>
      <c r="W9256" s="107">
        <v>247230.3</v>
      </c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1714</v>
      </c>
      <c r="B9257" s="111" t="s">
        <v>643</v>
      </c>
      <c r="C9257" s="112" t="s">
        <v>644</v>
      </c>
      <c r="D9257" s="21">
        <f t="shared" si="288"/>
        <v>204919.8</v>
      </c>
      <c r="E9257" s="24">
        <f t="shared" si="289"/>
        <v>52892.07</v>
      </c>
      <c r="F9257" s="104"/>
      <c r="G9257" s="104"/>
      <c r="H9257" s="105">
        <v>52309.13</v>
      </c>
      <c r="I9257" s="105">
        <v>0</v>
      </c>
      <c r="J9257" s="106">
        <v>29514.68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>
        <v>72570.87</v>
      </c>
      <c r="Q9257" s="105">
        <v>0</v>
      </c>
      <c r="R9257" s="106">
        <v>7071.77</v>
      </c>
      <c r="S9257" s="107">
        <v>0</v>
      </c>
      <c r="T9257" s="105">
        <v>44376.01</v>
      </c>
      <c r="U9257" s="105">
        <v>0</v>
      </c>
      <c r="V9257" s="106">
        <v>28592.02</v>
      </c>
      <c r="W9257" s="107">
        <v>0</v>
      </c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1714</v>
      </c>
      <c r="B9258" s="111" t="s">
        <v>645</v>
      </c>
      <c r="C9258" s="112" t="s">
        <v>646</v>
      </c>
      <c r="D9258" s="21">
        <f t="shared" si="288"/>
        <v>0</v>
      </c>
      <c r="E9258" s="24">
        <f t="shared" si="289"/>
        <v>381138.58</v>
      </c>
      <c r="F9258" s="104"/>
      <c r="G9258" s="104"/>
      <c r="H9258" s="105">
        <v>0</v>
      </c>
      <c r="I9258" s="105">
        <v>74496.850000000006</v>
      </c>
      <c r="J9258" s="106">
        <v>0</v>
      </c>
      <c r="K9258" s="107">
        <v>52892.07</v>
      </c>
      <c r="L9258" s="105">
        <v>0</v>
      </c>
      <c r="M9258" s="105">
        <v>0</v>
      </c>
      <c r="N9258" s="106">
        <v>0</v>
      </c>
      <c r="O9258" s="107">
        <v>0</v>
      </c>
      <c r="P9258" s="105">
        <v>0</v>
      </c>
      <c r="Q9258" s="105">
        <v>60283.79</v>
      </c>
      <c r="R9258" s="106">
        <v>0</v>
      </c>
      <c r="S9258" s="107">
        <v>58306.82</v>
      </c>
      <c r="T9258" s="105">
        <v>0</v>
      </c>
      <c r="U9258" s="105">
        <v>113151.89</v>
      </c>
      <c r="V9258" s="106">
        <v>0</v>
      </c>
      <c r="W9258" s="107">
        <v>64610.73</v>
      </c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1714</v>
      </c>
      <c r="B9259" s="111" t="s">
        <v>647</v>
      </c>
      <c r="C9259" s="112" t="s">
        <v>648</v>
      </c>
      <c r="D9259" s="21">
        <f t="shared" si="288"/>
        <v>0</v>
      </c>
      <c r="E9259" s="24">
        <f t="shared" si="289"/>
        <v>189953</v>
      </c>
      <c r="F9259" s="104">
        <v>0</v>
      </c>
      <c r="G9259" s="104">
        <v>17537</v>
      </c>
      <c r="H9259" s="105">
        <v>0</v>
      </c>
      <c r="I9259" s="105">
        <v>11353</v>
      </c>
      <c r="J9259" s="106">
        <v>0</v>
      </c>
      <c r="K9259" s="107">
        <v>10288.5</v>
      </c>
      <c r="L9259" s="105">
        <v>0</v>
      </c>
      <c r="M9259" s="105">
        <v>20301</v>
      </c>
      <c r="N9259" s="106">
        <v>0</v>
      </c>
      <c r="O9259" s="107">
        <v>23014</v>
      </c>
      <c r="P9259" s="105">
        <v>0</v>
      </c>
      <c r="Q9259" s="105">
        <v>19777</v>
      </c>
      <c r="R9259" s="106">
        <v>0</v>
      </c>
      <c r="S9259" s="107">
        <v>39604</v>
      </c>
      <c r="T9259" s="105">
        <v>0</v>
      </c>
      <c r="U9259" s="105">
        <v>42312.4</v>
      </c>
      <c r="V9259" s="106">
        <v>0</v>
      </c>
      <c r="W9259" s="107">
        <v>13411</v>
      </c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1714</v>
      </c>
      <c r="B9260" s="111" t="s">
        <v>649</v>
      </c>
      <c r="C9260" s="112" t="s">
        <v>650</v>
      </c>
      <c r="D9260" s="21">
        <f t="shared" si="288"/>
        <v>0</v>
      </c>
      <c r="E9260" s="24">
        <f t="shared" si="289"/>
        <v>108352.65000000001</v>
      </c>
      <c r="F9260" s="104">
        <v>0</v>
      </c>
      <c r="G9260" s="104">
        <v>7269.05</v>
      </c>
      <c r="H9260" s="113">
        <v>0</v>
      </c>
      <c r="I9260" s="113">
        <v>0</v>
      </c>
      <c r="J9260" s="106">
        <v>0</v>
      </c>
      <c r="K9260" s="107">
        <v>2643.6</v>
      </c>
      <c r="L9260" s="113">
        <v>0</v>
      </c>
      <c r="M9260" s="113">
        <v>6923.8</v>
      </c>
      <c r="N9260" s="31">
        <v>0</v>
      </c>
      <c r="O9260" s="32">
        <v>3936.1</v>
      </c>
      <c r="P9260" s="105">
        <v>0</v>
      </c>
      <c r="Q9260" s="105">
        <v>0</v>
      </c>
      <c r="R9260" s="31">
        <v>0</v>
      </c>
      <c r="S9260" s="32">
        <v>4389</v>
      </c>
      <c r="T9260" s="113">
        <v>0</v>
      </c>
      <c r="U9260" s="113">
        <v>0</v>
      </c>
      <c r="V9260" s="31">
        <v>0</v>
      </c>
      <c r="W9260" s="32">
        <v>15628.2</v>
      </c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1714</v>
      </c>
      <c r="B9261" s="111" t="s">
        <v>651</v>
      </c>
      <c r="C9261" s="112" t="s">
        <v>652</v>
      </c>
      <c r="D9261" s="21">
        <f t="shared" si="288"/>
        <v>0</v>
      </c>
      <c r="E9261" s="24">
        <f t="shared" si="289"/>
        <v>940837.95000000007</v>
      </c>
      <c r="F9261" s="104">
        <v>0</v>
      </c>
      <c r="G9261" s="104">
        <v>85703</v>
      </c>
      <c r="H9261" s="105">
        <v>0</v>
      </c>
      <c r="I9261" s="105">
        <v>92708.45</v>
      </c>
      <c r="J9261" s="31">
        <v>0</v>
      </c>
      <c r="K9261" s="32">
        <v>70206.5</v>
      </c>
      <c r="L9261" s="105">
        <v>0</v>
      </c>
      <c r="M9261" s="105">
        <v>90662.1</v>
      </c>
      <c r="N9261" s="106">
        <v>0</v>
      </c>
      <c r="O9261" s="107">
        <v>151022.5</v>
      </c>
      <c r="P9261" s="113">
        <v>0</v>
      </c>
      <c r="Q9261" s="113">
        <v>131783.4</v>
      </c>
      <c r="R9261" s="106">
        <v>0</v>
      </c>
      <c r="S9261" s="107">
        <v>118735.5</v>
      </c>
      <c r="T9261" s="105">
        <v>0</v>
      </c>
      <c r="U9261" s="105">
        <v>127934.5</v>
      </c>
      <c r="V9261" s="106">
        <v>0</v>
      </c>
      <c r="W9261" s="107">
        <v>142288.5</v>
      </c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1714</v>
      </c>
      <c r="B9262" s="111" t="s">
        <v>653</v>
      </c>
      <c r="C9262" s="112" t="s">
        <v>1594</v>
      </c>
      <c r="D9262" s="21">
        <f t="shared" si="288"/>
        <v>240</v>
      </c>
      <c r="E9262" s="24">
        <f t="shared" si="289"/>
        <v>248483.69999999998</v>
      </c>
      <c r="F9262" s="104">
        <v>0</v>
      </c>
      <c r="G9262" s="104">
        <v>102540.9</v>
      </c>
      <c r="H9262" s="105">
        <v>0</v>
      </c>
      <c r="I9262" s="105">
        <v>38948</v>
      </c>
      <c r="J9262" s="106">
        <v>0</v>
      </c>
      <c r="K9262" s="107">
        <v>0</v>
      </c>
      <c r="L9262" s="105">
        <v>0</v>
      </c>
      <c r="M9262" s="105">
        <v>10020.1</v>
      </c>
      <c r="N9262" s="106">
        <v>0</v>
      </c>
      <c r="O9262" s="107">
        <v>40433.1</v>
      </c>
      <c r="P9262" s="105">
        <v>0</v>
      </c>
      <c r="Q9262" s="105">
        <v>14215.3</v>
      </c>
      <c r="R9262" s="106">
        <v>0</v>
      </c>
      <c r="S9262" s="107">
        <v>11284.8</v>
      </c>
      <c r="T9262" s="105">
        <v>0</v>
      </c>
      <c r="U9262" s="105">
        <v>26290.6</v>
      </c>
      <c r="V9262" s="106">
        <v>0</v>
      </c>
      <c r="W9262" s="107">
        <v>4750.8999999999996</v>
      </c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1714</v>
      </c>
      <c r="B9263" s="111" t="s">
        <v>654</v>
      </c>
      <c r="C9263" s="112" t="s">
        <v>1595</v>
      </c>
      <c r="D9263" s="21">
        <f t="shared" si="288"/>
        <v>46742.600000000006</v>
      </c>
      <c r="E9263" s="24">
        <f t="shared" si="289"/>
        <v>1892.12</v>
      </c>
      <c r="F9263" s="104"/>
      <c r="G9263" s="104"/>
      <c r="H9263" s="105">
        <v>37420.800000000003</v>
      </c>
      <c r="I9263" s="105">
        <v>0</v>
      </c>
      <c r="J9263" s="106">
        <v>240</v>
      </c>
      <c r="K9263" s="107">
        <v>0</v>
      </c>
      <c r="L9263" s="105">
        <v>0</v>
      </c>
      <c r="M9263" s="105">
        <v>0</v>
      </c>
      <c r="N9263" s="106">
        <v>0</v>
      </c>
      <c r="O9263" s="107">
        <v>0</v>
      </c>
      <c r="P9263" s="105">
        <v>7335.07</v>
      </c>
      <c r="Q9263" s="105">
        <v>0</v>
      </c>
      <c r="R9263" s="106">
        <v>0</v>
      </c>
      <c r="S9263" s="107">
        <v>0</v>
      </c>
      <c r="T9263" s="105">
        <v>0</v>
      </c>
      <c r="U9263" s="105">
        <v>0</v>
      </c>
      <c r="V9263" s="106">
        <v>1986.73</v>
      </c>
      <c r="W9263" s="107">
        <v>0</v>
      </c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1714</v>
      </c>
      <c r="B9264" s="111" t="s">
        <v>655</v>
      </c>
      <c r="C9264" s="112" t="s">
        <v>1596</v>
      </c>
      <c r="D9264" s="21">
        <f t="shared" si="288"/>
        <v>0</v>
      </c>
      <c r="E9264" s="24">
        <f t="shared" si="289"/>
        <v>44905.41</v>
      </c>
      <c r="F9264" s="104"/>
      <c r="G9264" s="104"/>
      <c r="H9264" s="105">
        <v>0</v>
      </c>
      <c r="I9264" s="105">
        <v>12605.8</v>
      </c>
      <c r="J9264" s="106">
        <v>0</v>
      </c>
      <c r="K9264" s="107">
        <v>1892.12</v>
      </c>
      <c r="L9264" s="105">
        <v>0</v>
      </c>
      <c r="M9264" s="105">
        <v>495.34</v>
      </c>
      <c r="N9264" s="106">
        <v>0</v>
      </c>
      <c r="O9264" s="107">
        <v>0</v>
      </c>
      <c r="P9264" s="105">
        <v>0</v>
      </c>
      <c r="Q9264" s="105">
        <v>9156.19</v>
      </c>
      <c r="R9264" s="106">
        <v>0</v>
      </c>
      <c r="S9264" s="107">
        <v>610.71</v>
      </c>
      <c r="T9264" s="105">
        <v>0</v>
      </c>
      <c r="U9264" s="105">
        <v>2249.7600000000002</v>
      </c>
      <c r="V9264" s="106">
        <v>0</v>
      </c>
      <c r="W9264" s="107">
        <v>13820.61</v>
      </c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1714</v>
      </c>
      <c r="B9265" s="111" t="s">
        <v>656</v>
      </c>
      <c r="C9265" s="112" t="s">
        <v>1597</v>
      </c>
      <c r="D9265" s="21">
        <f t="shared" si="288"/>
        <v>29884</v>
      </c>
      <c r="E9265" s="24">
        <f t="shared" si="289"/>
        <v>53981</v>
      </c>
      <c r="F9265" s="104">
        <v>0</v>
      </c>
      <c r="G9265" s="104">
        <v>13745</v>
      </c>
      <c r="H9265" s="113">
        <v>0</v>
      </c>
      <c r="I9265" s="113">
        <v>10172</v>
      </c>
      <c r="J9265" s="106">
        <v>0</v>
      </c>
      <c r="K9265" s="107">
        <v>5967</v>
      </c>
      <c r="L9265" s="113">
        <v>0</v>
      </c>
      <c r="M9265" s="113">
        <v>8987</v>
      </c>
      <c r="N9265" s="31">
        <v>29884</v>
      </c>
      <c r="O9265" s="32">
        <v>2132</v>
      </c>
      <c r="P9265" s="105">
        <v>0</v>
      </c>
      <c r="Q9265" s="105">
        <v>5002</v>
      </c>
      <c r="R9265" s="31">
        <v>0</v>
      </c>
      <c r="S9265" s="32">
        <v>3003</v>
      </c>
      <c r="T9265" s="113">
        <v>0</v>
      </c>
      <c r="U9265" s="113">
        <v>5543</v>
      </c>
      <c r="V9265" s="31">
        <v>0</v>
      </c>
      <c r="W9265" s="32">
        <v>5397</v>
      </c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1714</v>
      </c>
      <c r="B9266" s="111" t="s">
        <v>657</v>
      </c>
      <c r="C9266" s="112" t="s">
        <v>658</v>
      </c>
      <c r="D9266" s="21">
        <f t="shared" si="288"/>
        <v>0</v>
      </c>
      <c r="E9266" s="24">
        <f t="shared" si="289"/>
        <v>29295</v>
      </c>
      <c r="F9266" s="104">
        <v>0</v>
      </c>
      <c r="G9266" s="104">
        <v>17954</v>
      </c>
      <c r="H9266" s="113">
        <v>0</v>
      </c>
      <c r="I9266" s="113">
        <v>11341</v>
      </c>
      <c r="J9266" s="31">
        <v>0</v>
      </c>
      <c r="K9266" s="32">
        <v>0</v>
      </c>
      <c r="L9266" s="113">
        <v>0</v>
      </c>
      <c r="M9266" s="113">
        <v>0</v>
      </c>
      <c r="N9266" s="31">
        <v>0</v>
      </c>
      <c r="O9266" s="32">
        <v>0</v>
      </c>
      <c r="P9266" s="113">
        <v>0</v>
      </c>
      <c r="Q9266" s="113">
        <v>0</v>
      </c>
      <c r="R9266" s="31">
        <v>0</v>
      </c>
      <c r="S9266" s="32">
        <v>0</v>
      </c>
      <c r="T9266" s="113">
        <v>0</v>
      </c>
      <c r="U9266" s="113">
        <v>0</v>
      </c>
      <c r="V9266" s="31">
        <v>0</v>
      </c>
      <c r="W9266" s="32">
        <v>0</v>
      </c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1714</v>
      </c>
      <c r="B9267" s="111" t="s">
        <v>659</v>
      </c>
      <c r="C9267" s="112" t="s">
        <v>660</v>
      </c>
      <c r="D9267" s="21">
        <f t="shared" si="288"/>
        <v>0</v>
      </c>
      <c r="E9267" s="24">
        <f t="shared" si="28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1714</v>
      </c>
      <c r="B9268" s="111" t="s">
        <v>661</v>
      </c>
      <c r="C9268" s="112" t="s">
        <v>662</v>
      </c>
      <c r="D9268" s="21">
        <f t="shared" si="288"/>
        <v>0</v>
      </c>
      <c r="E9268" s="24">
        <f t="shared" si="289"/>
        <v>3808267.95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1714</v>
      </c>
      <c r="B9269" s="111" t="s">
        <v>663</v>
      </c>
      <c r="C9269" s="112" t="s">
        <v>664</v>
      </c>
      <c r="D9269" s="21">
        <f t="shared" si="288"/>
        <v>299491.32</v>
      </c>
      <c r="E9269" s="24">
        <f t="shared" si="289"/>
        <v>29697229.200000003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>
        <v>0</v>
      </c>
      <c r="K9269" s="32">
        <v>3808267.95</v>
      </c>
      <c r="L9269" s="113">
        <v>0</v>
      </c>
      <c r="M9269" s="113">
        <v>3166474.25</v>
      </c>
      <c r="N9269" s="31">
        <v>119365.5</v>
      </c>
      <c r="O9269" s="32">
        <v>3388259.65</v>
      </c>
      <c r="P9269" s="113">
        <v>260</v>
      </c>
      <c r="Q9269" s="113">
        <v>4411367.2</v>
      </c>
      <c r="R9269" s="31">
        <v>39081</v>
      </c>
      <c r="S9269" s="32">
        <v>2936099.85</v>
      </c>
      <c r="T9269" s="113">
        <v>68236</v>
      </c>
      <c r="U9269" s="113">
        <v>3095377.7</v>
      </c>
      <c r="V9269" s="31">
        <v>36199</v>
      </c>
      <c r="W9269" s="32">
        <v>3662400.35</v>
      </c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1714</v>
      </c>
      <c r="B9270" s="111" t="s">
        <v>665</v>
      </c>
      <c r="C9270" s="112" t="s">
        <v>666</v>
      </c>
      <c r="D9270" s="21">
        <f t="shared" si="288"/>
        <v>277299.59999999998</v>
      </c>
      <c r="E9270" s="24">
        <f t="shared" si="289"/>
        <v>14463732.050000001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>
        <v>23675.82</v>
      </c>
      <c r="K9270" s="32">
        <v>1573750.1</v>
      </c>
      <c r="L9270" s="113">
        <v>9924</v>
      </c>
      <c r="M9270" s="113">
        <v>1379839.4</v>
      </c>
      <c r="N9270" s="31">
        <v>4412</v>
      </c>
      <c r="O9270" s="32">
        <v>1519059.15</v>
      </c>
      <c r="P9270" s="113">
        <v>11822.46</v>
      </c>
      <c r="Q9270" s="113">
        <v>1912594</v>
      </c>
      <c r="R9270" s="31">
        <v>27432.28</v>
      </c>
      <c r="S9270" s="32">
        <v>1730736</v>
      </c>
      <c r="T9270" s="113">
        <v>19913.66</v>
      </c>
      <c r="U9270" s="113">
        <v>1535101.75</v>
      </c>
      <c r="V9270" s="31">
        <v>181255.6</v>
      </c>
      <c r="W9270" s="32">
        <v>2091515.7</v>
      </c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1714</v>
      </c>
      <c r="B9271" s="111" t="s">
        <v>667</v>
      </c>
      <c r="C9271" s="112" t="s">
        <v>668</v>
      </c>
      <c r="D9271" s="21">
        <f t="shared" si="288"/>
        <v>62150</v>
      </c>
      <c r="E9271" s="24">
        <f t="shared" si="289"/>
        <v>1741032.05</v>
      </c>
      <c r="F9271" s="104">
        <v>0</v>
      </c>
      <c r="G9271" s="104">
        <v>209387.4</v>
      </c>
      <c r="H9271" s="113">
        <v>145</v>
      </c>
      <c r="I9271" s="113">
        <v>183928</v>
      </c>
      <c r="J9271" s="31">
        <v>18784</v>
      </c>
      <c r="K9271" s="32">
        <v>169665.4</v>
      </c>
      <c r="L9271" s="113">
        <v>51683</v>
      </c>
      <c r="M9271" s="113">
        <v>179284.5</v>
      </c>
      <c r="N9271" s="31">
        <v>8152</v>
      </c>
      <c r="O9271" s="32">
        <v>172093.9</v>
      </c>
      <c r="P9271" s="113">
        <v>0</v>
      </c>
      <c r="Q9271" s="113">
        <v>221389.45</v>
      </c>
      <c r="R9271" s="31">
        <v>1500</v>
      </c>
      <c r="S9271" s="32">
        <v>225438.2</v>
      </c>
      <c r="T9271" s="113">
        <v>570</v>
      </c>
      <c r="U9271" s="113">
        <v>268265.3</v>
      </c>
      <c r="V9271" s="31">
        <v>100</v>
      </c>
      <c r="W9271" s="32">
        <v>271546.3</v>
      </c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1714</v>
      </c>
      <c r="B9272" s="111" t="s">
        <v>669</v>
      </c>
      <c r="C9272" s="112" t="s">
        <v>670</v>
      </c>
      <c r="D9272" s="21">
        <f t="shared" si="288"/>
        <v>124</v>
      </c>
      <c r="E9272" s="24">
        <f t="shared" si="289"/>
        <v>105382.8</v>
      </c>
      <c r="F9272" s="104">
        <v>0</v>
      </c>
      <c r="G9272" s="104">
        <v>6827.5</v>
      </c>
      <c r="H9272" s="113">
        <v>0</v>
      </c>
      <c r="I9272" s="113">
        <v>12300.5</v>
      </c>
      <c r="J9272" s="31">
        <v>0</v>
      </c>
      <c r="K9272" s="32">
        <v>9699</v>
      </c>
      <c r="L9272" s="113">
        <v>0</v>
      </c>
      <c r="M9272" s="113">
        <v>12548.7</v>
      </c>
      <c r="N9272" s="31">
        <v>0</v>
      </c>
      <c r="O9272" s="32">
        <v>11267.5</v>
      </c>
      <c r="P9272" s="113">
        <v>0</v>
      </c>
      <c r="Q9272" s="113">
        <v>18819</v>
      </c>
      <c r="R9272" s="31">
        <v>0</v>
      </c>
      <c r="S9272" s="32">
        <v>15750.6</v>
      </c>
      <c r="T9272" s="113">
        <v>124</v>
      </c>
      <c r="U9272" s="113">
        <v>17892</v>
      </c>
      <c r="V9272" s="31">
        <v>0</v>
      </c>
      <c r="W9272" s="32">
        <v>9977</v>
      </c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1714</v>
      </c>
      <c r="B9273" s="111" t="s">
        <v>671</v>
      </c>
      <c r="C9273" s="112" t="s">
        <v>1598</v>
      </c>
      <c r="D9273" s="21">
        <f t="shared" si="288"/>
        <v>0</v>
      </c>
      <c r="E9273" s="24">
        <f t="shared" si="289"/>
        <v>3970256.75</v>
      </c>
      <c r="F9273" s="104"/>
      <c r="G9273" s="104"/>
      <c r="H9273" s="105"/>
      <c r="I9273" s="105"/>
      <c r="J9273" s="31"/>
      <c r="K9273" s="32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1714</v>
      </c>
      <c r="B9274" s="111" t="s">
        <v>672</v>
      </c>
      <c r="C9274" s="112" t="s">
        <v>673</v>
      </c>
      <c r="D9274" s="21">
        <f t="shared" si="288"/>
        <v>5889467.9500000002</v>
      </c>
      <c r="E9274" s="24">
        <f t="shared" si="289"/>
        <v>1590699.6</v>
      </c>
      <c r="F9274" s="104"/>
      <c r="G9274" s="104"/>
      <c r="H9274" s="105"/>
      <c r="I9274" s="105"/>
      <c r="J9274" s="106">
        <v>0</v>
      </c>
      <c r="K9274" s="107">
        <v>3970256.75</v>
      </c>
      <c r="L9274" s="105">
        <v>2081200</v>
      </c>
      <c r="M9274" s="105">
        <v>0</v>
      </c>
      <c r="N9274" s="106">
        <v>0</v>
      </c>
      <c r="O9274" s="107">
        <v>1025000</v>
      </c>
      <c r="P9274" s="105">
        <v>0</v>
      </c>
      <c r="Q9274" s="105">
        <v>0</v>
      </c>
      <c r="R9274" s="106">
        <v>0</v>
      </c>
      <c r="S9274" s="107">
        <v>0</v>
      </c>
      <c r="T9274" s="105">
        <v>0</v>
      </c>
      <c r="U9274" s="105">
        <v>0</v>
      </c>
      <c r="V9274" s="106">
        <v>0</v>
      </c>
      <c r="W9274" s="107">
        <v>0</v>
      </c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1714</v>
      </c>
      <c r="B9275" s="111" t="s">
        <v>674</v>
      </c>
      <c r="C9275" s="112" t="s">
        <v>675</v>
      </c>
      <c r="D9275" s="21">
        <f t="shared" si="288"/>
        <v>28119818.100000001</v>
      </c>
      <c r="E9275" s="24">
        <f t="shared" si="289"/>
        <v>47341383.32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106">
        <v>3808267.95</v>
      </c>
      <c r="K9275" s="107">
        <v>565699.6</v>
      </c>
      <c r="L9275" s="113">
        <v>3166474.25</v>
      </c>
      <c r="M9275" s="113">
        <v>6385138.6399999997</v>
      </c>
      <c r="N9275" s="31">
        <v>3388229.65</v>
      </c>
      <c r="O9275" s="32">
        <v>6405757.2400000002</v>
      </c>
      <c r="P9275" s="105">
        <v>4411367.2</v>
      </c>
      <c r="Q9275" s="105">
        <v>555239.05000000005</v>
      </c>
      <c r="R9275" s="31">
        <v>2935008.85</v>
      </c>
      <c r="S9275" s="32">
        <v>303853.3</v>
      </c>
      <c r="T9275" s="113">
        <v>3094726.7</v>
      </c>
      <c r="U9275" s="113">
        <v>512778.7</v>
      </c>
      <c r="V9275" s="31">
        <v>3662211.35</v>
      </c>
      <c r="W9275" s="32">
        <v>445984.7</v>
      </c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1714</v>
      </c>
      <c r="B9276" s="111" t="s">
        <v>676</v>
      </c>
      <c r="C9276" s="112" t="s">
        <v>677</v>
      </c>
      <c r="D9276" s="21">
        <f t="shared" si="288"/>
        <v>328620</v>
      </c>
      <c r="E9276" s="24">
        <f t="shared" si="289"/>
        <v>1045</v>
      </c>
      <c r="F9276" s="104"/>
      <c r="G9276" s="104"/>
      <c r="H9276" s="105"/>
      <c r="I9276" s="105"/>
      <c r="J9276" s="31"/>
      <c r="K9276" s="32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1714</v>
      </c>
      <c r="B9277" s="111" t="s">
        <v>678</v>
      </c>
      <c r="C9277" s="112" t="s">
        <v>679</v>
      </c>
      <c r="D9277" s="21">
        <f t="shared" si="288"/>
        <v>2815821.56</v>
      </c>
      <c r="E9277" s="24">
        <f t="shared" si="289"/>
        <v>10982243.559999999</v>
      </c>
      <c r="F9277" s="104"/>
      <c r="G9277" s="104"/>
      <c r="H9277" s="113">
        <v>501796.5</v>
      </c>
      <c r="I9277" s="113">
        <v>7844909.8700000001</v>
      </c>
      <c r="J9277" s="106">
        <v>328620</v>
      </c>
      <c r="K9277" s="107">
        <v>1045</v>
      </c>
      <c r="L9277" s="113">
        <v>300499.40000000002</v>
      </c>
      <c r="M9277" s="113">
        <v>1445282.62</v>
      </c>
      <c r="N9277" s="31">
        <v>302253</v>
      </c>
      <c r="O9277" s="32">
        <v>1445185.61</v>
      </c>
      <c r="P9277" s="105">
        <v>299589.40000000002</v>
      </c>
      <c r="Q9277" s="105">
        <v>0</v>
      </c>
      <c r="R9277" s="31">
        <v>293576.39</v>
      </c>
      <c r="S9277" s="32">
        <v>120</v>
      </c>
      <c r="T9277" s="113">
        <v>254813.57</v>
      </c>
      <c r="U9277" s="113">
        <v>220</v>
      </c>
      <c r="V9277" s="31">
        <v>863293.3</v>
      </c>
      <c r="W9277" s="32">
        <v>250</v>
      </c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1714</v>
      </c>
      <c r="B9278" s="111" t="s">
        <v>680</v>
      </c>
      <c r="C9278" s="112" t="s">
        <v>681</v>
      </c>
      <c r="D9278" s="21">
        <f t="shared" si="288"/>
        <v>0</v>
      </c>
      <c r="E9278" s="24">
        <f t="shared" si="289"/>
        <v>2609553.7300000004</v>
      </c>
      <c r="F9278" s="104">
        <v>0</v>
      </c>
      <c r="G9278" s="104">
        <v>141516.94</v>
      </c>
      <c r="H9278" s="113">
        <v>0</v>
      </c>
      <c r="I9278" s="113">
        <v>6279.5</v>
      </c>
      <c r="J9278" s="31">
        <v>0</v>
      </c>
      <c r="K9278" s="32">
        <v>246275.46</v>
      </c>
      <c r="L9278" s="113">
        <v>0</v>
      </c>
      <c r="M9278" s="113">
        <v>181689.98</v>
      </c>
      <c r="N9278" s="31">
        <v>0</v>
      </c>
      <c r="O9278" s="32">
        <v>264353</v>
      </c>
      <c r="P9278" s="113">
        <v>0</v>
      </c>
      <c r="Q9278" s="113">
        <v>1212175.55</v>
      </c>
      <c r="R9278" s="31">
        <v>0</v>
      </c>
      <c r="S9278" s="32">
        <v>338818.68</v>
      </c>
      <c r="T9278" s="113">
        <v>0</v>
      </c>
      <c r="U9278" s="113">
        <v>261206.15</v>
      </c>
      <c r="V9278" s="31">
        <v>0</v>
      </c>
      <c r="W9278" s="32">
        <v>199973.93</v>
      </c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1714</v>
      </c>
      <c r="B9279" s="111" t="s">
        <v>682</v>
      </c>
      <c r="C9279" s="112" t="s">
        <v>683</v>
      </c>
      <c r="D9279" s="21">
        <f t="shared" si="288"/>
        <v>0</v>
      </c>
      <c r="E9279" s="24">
        <f t="shared" si="289"/>
        <v>2195358.6800000002</v>
      </c>
      <c r="F9279" s="104">
        <v>0</v>
      </c>
      <c r="G9279" s="104">
        <v>83618.44</v>
      </c>
      <c r="H9279" s="105">
        <v>0</v>
      </c>
      <c r="I9279" s="105">
        <v>249440.45</v>
      </c>
      <c r="J9279" s="31">
        <v>0</v>
      </c>
      <c r="K9279" s="32">
        <v>3540</v>
      </c>
      <c r="L9279" s="105">
        <v>0</v>
      </c>
      <c r="M9279" s="105">
        <v>242256.93</v>
      </c>
      <c r="N9279" s="106">
        <v>0</v>
      </c>
      <c r="O9279" s="107">
        <v>7324.8</v>
      </c>
      <c r="P9279" s="113">
        <v>0</v>
      </c>
      <c r="Q9279" s="113">
        <v>139856.79</v>
      </c>
      <c r="R9279" s="106">
        <v>0</v>
      </c>
      <c r="S9279" s="107">
        <v>239582.2</v>
      </c>
      <c r="T9279" s="105">
        <v>0</v>
      </c>
      <c r="U9279" s="105">
        <v>351970.16</v>
      </c>
      <c r="V9279" s="106">
        <v>0</v>
      </c>
      <c r="W9279" s="107">
        <v>622558.91</v>
      </c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1714</v>
      </c>
      <c r="B9280" s="111" t="s">
        <v>684</v>
      </c>
      <c r="C9280" s="112" t="s">
        <v>685</v>
      </c>
      <c r="D9280" s="21">
        <f t="shared" si="288"/>
        <v>0</v>
      </c>
      <c r="E9280" s="24">
        <f t="shared" si="289"/>
        <v>1310856.3</v>
      </c>
      <c r="F9280" s="104"/>
      <c r="G9280" s="104"/>
      <c r="H9280" s="105"/>
      <c r="I9280" s="105"/>
      <c r="J9280" s="106">
        <v>0</v>
      </c>
      <c r="K9280" s="107">
        <v>258750</v>
      </c>
      <c r="L9280" s="105">
        <v>0</v>
      </c>
      <c r="M9280" s="105">
        <v>522255</v>
      </c>
      <c r="N9280" s="106">
        <v>0</v>
      </c>
      <c r="O9280" s="107">
        <v>40950</v>
      </c>
      <c r="P9280" s="105">
        <v>0</v>
      </c>
      <c r="Q9280" s="105">
        <v>28500</v>
      </c>
      <c r="R9280" s="106">
        <v>0</v>
      </c>
      <c r="S9280" s="107">
        <v>36075</v>
      </c>
      <c r="T9280" s="105">
        <v>0</v>
      </c>
      <c r="U9280" s="105">
        <v>139177.5</v>
      </c>
      <c r="V9280" s="106">
        <v>0</v>
      </c>
      <c r="W9280" s="107">
        <v>543898.80000000005</v>
      </c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1714</v>
      </c>
      <c r="B9281" s="111" t="s">
        <v>686</v>
      </c>
      <c r="C9281" s="112" t="s">
        <v>687</v>
      </c>
      <c r="D9281" s="21">
        <f t="shared" si="288"/>
        <v>4043897.26</v>
      </c>
      <c r="E9281" s="24">
        <f t="shared" si="28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106"/>
      <c r="K9281" s="107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1714</v>
      </c>
      <c r="B9282" s="111" t="s">
        <v>688</v>
      </c>
      <c r="C9282" s="112" t="s">
        <v>689</v>
      </c>
      <c r="D9282" s="21">
        <f t="shared" si="288"/>
        <v>2623058.4900000002</v>
      </c>
      <c r="E9282" s="24">
        <f t="shared" si="289"/>
        <v>551015.02</v>
      </c>
      <c r="F9282" s="104"/>
      <c r="G9282" s="104"/>
      <c r="H9282" s="113">
        <v>241581.62</v>
      </c>
      <c r="I9282" s="113">
        <v>0</v>
      </c>
      <c r="J9282" s="31">
        <v>509230.26</v>
      </c>
      <c r="K9282" s="32">
        <v>0</v>
      </c>
      <c r="L9282" s="113">
        <v>575576.43999999994</v>
      </c>
      <c r="M9282" s="113">
        <v>0</v>
      </c>
      <c r="N9282" s="31">
        <v>298381.43</v>
      </c>
      <c r="O9282" s="32">
        <v>0</v>
      </c>
      <c r="P9282" s="113">
        <v>312964.78999999998</v>
      </c>
      <c r="Q9282" s="113">
        <v>0</v>
      </c>
      <c r="R9282" s="31">
        <v>531468.24</v>
      </c>
      <c r="S9282" s="32">
        <v>0</v>
      </c>
      <c r="T9282" s="113">
        <v>345864.91</v>
      </c>
      <c r="U9282" s="113">
        <v>0</v>
      </c>
      <c r="V9282" s="31">
        <v>317221.06</v>
      </c>
      <c r="W9282" s="32">
        <v>26494.240000000002</v>
      </c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1714</v>
      </c>
      <c r="B9283" s="111" t="s">
        <v>690</v>
      </c>
      <c r="C9283" s="112" t="s">
        <v>691</v>
      </c>
      <c r="D9283" s="21">
        <f t="shared" ref="D9283:D9346" si="290">F9283+H9283+J9284+L9283+N9283+P9283+R9283+T9283+V9283+X9283+Z9283+AB9283</f>
        <v>1036</v>
      </c>
      <c r="E9283" s="24">
        <f t="shared" ref="E9283:E9346" si="291">G9283+I9283+K9284+M9283+O9283+Q9283+S9283+U9283+W9283+Y9283+AA9283+AC9283</f>
        <v>3450783.33</v>
      </c>
      <c r="F9283" s="104"/>
      <c r="G9283" s="104"/>
      <c r="H9283" s="113">
        <v>0</v>
      </c>
      <c r="I9283" s="113">
        <v>217198.93</v>
      </c>
      <c r="J9283" s="31">
        <v>0</v>
      </c>
      <c r="K9283" s="32">
        <v>524520.78</v>
      </c>
      <c r="L9283" s="113">
        <v>0</v>
      </c>
      <c r="M9283" s="113">
        <v>504933.27</v>
      </c>
      <c r="N9283" s="31">
        <v>0</v>
      </c>
      <c r="O9283" s="32">
        <v>296566.59000000003</v>
      </c>
      <c r="P9283" s="113">
        <v>0</v>
      </c>
      <c r="Q9283" s="113">
        <v>445755.64</v>
      </c>
      <c r="R9283" s="31">
        <v>0</v>
      </c>
      <c r="S9283" s="32">
        <v>473679.87</v>
      </c>
      <c r="T9283" s="113">
        <v>0</v>
      </c>
      <c r="U9283" s="113">
        <v>538237.61</v>
      </c>
      <c r="V9283" s="31">
        <v>0</v>
      </c>
      <c r="W9283" s="32">
        <v>974411.42</v>
      </c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1714</v>
      </c>
      <c r="B9284" s="111" t="s">
        <v>692</v>
      </c>
      <c r="C9284" s="112" t="s">
        <v>693</v>
      </c>
      <c r="D9284" s="21">
        <f t="shared" si="290"/>
        <v>22860.5</v>
      </c>
      <c r="E9284" s="24">
        <f t="shared" si="291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>
        <v>1036</v>
      </c>
      <c r="K9284" s="32">
        <v>0</v>
      </c>
      <c r="L9284" s="113">
        <v>3233</v>
      </c>
      <c r="M9284" s="113">
        <v>0</v>
      </c>
      <c r="N9284" s="31">
        <v>982.5</v>
      </c>
      <c r="O9284" s="32">
        <v>0</v>
      </c>
      <c r="P9284" s="113">
        <v>4145</v>
      </c>
      <c r="Q9284" s="113">
        <v>0</v>
      </c>
      <c r="R9284" s="31">
        <v>4633</v>
      </c>
      <c r="S9284" s="32">
        <v>0</v>
      </c>
      <c r="T9284" s="113">
        <v>2618</v>
      </c>
      <c r="U9284" s="113">
        <v>0</v>
      </c>
      <c r="V9284" s="31">
        <v>2874</v>
      </c>
      <c r="W9284" s="32">
        <v>0</v>
      </c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1714</v>
      </c>
      <c r="B9285" s="111" t="s">
        <v>694</v>
      </c>
      <c r="C9285" s="112" t="s">
        <v>695</v>
      </c>
      <c r="D9285" s="21">
        <f t="shared" si="290"/>
        <v>1045</v>
      </c>
      <c r="E9285" s="24">
        <f t="shared" si="291"/>
        <v>328620</v>
      </c>
      <c r="F9285" s="104"/>
      <c r="G9285" s="104"/>
      <c r="H9285" s="105"/>
      <c r="I9285" s="105"/>
      <c r="J9285" s="31"/>
      <c r="K9285" s="32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1714</v>
      </c>
      <c r="B9286" s="111" t="s">
        <v>696</v>
      </c>
      <c r="C9286" s="112" t="s">
        <v>697</v>
      </c>
      <c r="D9286" s="21">
        <f t="shared" si="290"/>
        <v>987</v>
      </c>
      <c r="E9286" s="24">
        <f t="shared" si="291"/>
        <v>2815821.56</v>
      </c>
      <c r="F9286" s="104">
        <v>0</v>
      </c>
      <c r="G9286" s="104">
        <v>228906</v>
      </c>
      <c r="H9286" s="105">
        <v>0</v>
      </c>
      <c r="I9286" s="105">
        <v>272890.5</v>
      </c>
      <c r="J9286" s="106">
        <v>1045</v>
      </c>
      <c r="K9286" s="107">
        <v>328620</v>
      </c>
      <c r="L9286" s="105">
        <v>247</v>
      </c>
      <c r="M9286" s="105">
        <v>300499.40000000002</v>
      </c>
      <c r="N9286" s="106">
        <v>150</v>
      </c>
      <c r="O9286" s="107">
        <v>302253</v>
      </c>
      <c r="P9286" s="105">
        <v>0</v>
      </c>
      <c r="Q9286" s="105">
        <v>299589.40000000002</v>
      </c>
      <c r="R9286" s="106">
        <v>120</v>
      </c>
      <c r="S9286" s="107">
        <v>293576.39</v>
      </c>
      <c r="T9286" s="105">
        <v>220</v>
      </c>
      <c r="U9286" s="105">
        <v>254813.57</v>
      </c>
      <c r="V9286" s="106">
        <v>250</v>
      </c>
      <c r="W9286" s="107">
        <v>863293.3</v>
      </c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1714</v>
      </c>
      <c r="B9287" s="111" t="s">
        <v>698</v>
      </c>
      <c r="C9287" s="112" t="s">
        <v>699</v>
      </c>
      <c r="D9287" s="21">
        <f t="shared" si="290"/>
        <v>0</v>
      </c>
      <c r="E9287" s="24">
        <f t="shared" si="291"/>
        <v>5323531.28</v>
      </c>
      <c r="F9287" s="104"/>
      <c r="G9287" s="104"/>
      <c r="H9287" s="105">
        <v>0</v>
      </c>
      <c r="I9287" s="105">
        <v>5323531.28</v>
      </c>
      <c r="J9287" s="106">
        <v>0</v>
      </c>
      <c r="K9287" s="107">
        <v>0</v>
      </c>
      <c r="L9287" s="105">
        <v>0</v>
      </c>
      <c r="M9287" s="105">
        <v>0</v>
      </c>
      <c r="N9287" s="106">
        <v>0</v>
      </c>
      <c r="O9287" s="107">
        <v>0</v>
      </c>
      <c r="P9287" s="105">
        <v>0</v>
      </c>
      <c r="Q9287" s="105">
        <v>0</v>
      </c>
      <c r="R9287" s="106">
        <v>0</v>
      </c>
      <c r="S9287" s="107">
        <v>0</v>
      </c>
      <c r="T9287" s="105">
        <v>0</v>
      </c>
      <c r="U9287" s="105">
        <v>0</v>
      </c>
      <c r="V9287" s="106">
        <v>0</v>
      </c>
      <c r="W9287" s="107">
        <v>0</v>
      </c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1714</v>
      </c>
      <c r="B9288" s="111" t="s">
        <v>700</v>
      </c>
      <c r="C9288" s="112" t="s">
        <v>701</v>
      </c>
      <c r="D9288" s="21">
        <f t="shared" si="290"/>
        <v>0</v>
      </c>
      <c r="E9288" s="24">
        <f t="shared" si="291"/>
        <v>2247682.2000000002</v>
      </c>
      <c r="F9288" s="104"/>
      <c r="G9288" s="104"/>
      <c r="H9288" s="105">
        <v>0</v>
      </c>
      <c r="I9288" s="105">
        <v>2200000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>
        <v>0</v>
      </c>
      <c r="Q9288" s="105">
        <v>0</v>
      </c>
      <c r="R9288" s="106">
        <v>0</v>
      </c>
      <c r="S9288" s="107">
        <v>0</v>
      </c>
      <c r="T9288" s="105">
        <v>0</v>
      </c>
      <c r="U9288" s="105">
        <v>0</v>
      </c>
      <c r="V9288" s="106">
        <v>0</v>
      </c>
      <c r="W9288" s="107">
        <v>0</v>
      </c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1714</v>
      </c>
      <c r="B9289" s="111" t="s">
        <v>702</v>
      </c>
      <c r="C9289" s="112" t="s">
        <v>1599</v>
      </c>
      <c r="D9289" s="21">
        <f t="shared" si="290"/>
        <v>2369</v>
      </c>
      <c r="E9289" s="24">
        <f t="shared" si="291"/>
        <v>643263.81999999995</v>
      </c>
      <c r="F9289" s="104">
        <v>0</v>
      </c>
      <c r="G9289" s="104">
        <v>3306</v>
      </c>
      <c r="H9289" s="105">
        <v>0</v>
      </c>
      <c r="I9289" s="105">
        <v>73534</v>
      </c>
      <c r="J9289" s="106">
        <v>0</v>
      </c>
      <c r="K9289" s="107">
        <v>47682.2</v>
      </c>
      <c r="L9289" s="105">
        <v>2369</v>
      </c>
      <c r="M9289" s="105">
        <v>54623.5</v>
      </c>
      <c r="N9289" s="106">
        <v>0</v>
      </c>
      <c r="O9289" s="107">
        <v>189294.2</v>
      </c>
      <c r="P9289" s="105">
        <v>0</v>
      </c>
      <c r="Q9289" s="105">
        <v>13102</v>
      </c>
      <c r="R9289" s="106">
        <v>0</v>
      </c>
      <c r="S9289" s="107">
        <v>74711.399999999994</v>
      </c>
      <c r="T9289" s="105">
        <v>0</v>
      </c>
      <c r="U9289" s="105">
        <v>148435.79999999999</v>
      </c>
      <c r="V9289" s="106">
        <v>0</v>
      </c>
      <c r="W9289" s="107">
        <v>62581.1</v>
      </c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1714</v>
      </c>
      <c r="B9290" s="111" t="s">
        <v>703</v>
      </c>
      <c r="C9290" s="112" t="s">
        <v>704</v>
      </c>
      <c r="D9290" s="21">
        <f t="shared" si="290"/>
        <v>1171</v>
      </c>
      <c r="E9290" s="24">
        <f t="shared" si="291"/>
        <v>218693.62</v>
      </c>
      <c r="F9290" s="104"/>
      <c r="G9290" s="104"/>
      <c r="H9290" s="113">
        <v>0</v>
      </c>
      <c r="I9290" s="113">
        <v>9176.1</v>
      </c>
      <c r="J9290" s="106">
        <v>0</v>
      </c>
      <c r="K9290" s="107">
        <v>23675.82</v>
      </c>
      <c r="L9290" s="113">
        <v>0</v>
      </c>
      <c r="M9290" s="113">
        <v>9924</v>
      </c>
      <c r="N9290" s="31">
        <v>0</v>
      </c>
      <c r="O9290" s="32">
        <v>4412</v>
      </c>
      <c r="P9290" s="105">
        <v>0</v>
      </c>
      <c r="Q9290" s="105">
        <v>11822.46</v>
      </c>
      <c r="R9290" s="31">
        <v>0</v>
      </c>
      <c r="S9290" s="32">
        <v>16401.93</v>
      </c>
      <c r="T9290" s="113">
        <v>0</v>
      </c>
      <c r="U9290" s="113">
        <v>14545.78</v>
      </c>
      <c r="V9290" s="31">
        <v>0</v>
      </c>
      <c r="W9290" s="32">
        <v>152411.35</v>
      </c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1714</v>
      </c>
      <c r="B9291" s="111" t="s">
        <v>705</v>
      </c>
      <c r="C9291" s="112" t="s">
        <v>1670</v>
      </c>
      <c r="D9291" s="21">
        <f t="shared" si="290"/>
        <v>126855.5</v>
      </c>
      <c r="E9291" s="24">
        <f t="shared" si="291"/>
        <v>2369</v>
      </c>
      <c r="F9291" s="104"/>
      <c r="G9291" s="104"/>
      <c r="H9291" s="105"/>
      <c r="I9291" s="105"/>
      <c r="J9291" s="31">
        <v>1171</v>
      </c>
      <c r="K9291" s="32">
        <v>0</v>
      </c>
      <c r="L9291" s="105">
        <v>30483</v>
      </c>
      <c r="M9291" s="105">
        <v>0</v>
      </c>
      <c r="N9291" s="106">
        <v>88088.5</v>
      </c>
      <c r="O9291" s="107">
        <v>0</v>
      </c>
      <c r="P9291" s="113">
        <v>5400</v>
      </c>
      <c r="Q9291" s="113">
        <v>0</v>
      </c>
      <c r="R9291" s="106">
        <v>1428</v>
      </c>
      <c r="S9291" s="107">
        <v>0</v>
      </c>
      <c r="T9291" s="105">
        <v>730</v>
      </c>
      <c r="U9291" s="105">
        <v>0</v>
      </c>
      <c r="V9291" s="106">
        <v>726</v>
      </c>
      <c r="W9291" s="107">
        <v>0</v>
      </c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1714</v>
      </c>
      <c r="B9292" s="111" t="s">
        <v>706</v>
      </c>
      <c r="C9292" s="112" t="s">
        <v>1671</v>
      </c>
      <c r="D9292" s="21">
        <f t="shared" si="290"/>
        <v>125</v>
      </c>
      <c r="E9292" s="24">
        <f t="shared" si="291"/>
        <v>125</v>
      </c>
      <c r="F9292" s="104"/>
      <c r="G9292" s="104"/>
      <c r="H9292" s="105"/>
      <c r="I9292" s="105"/>
      <c r="J9292" s="106">
        <v>0</v>
      </c>
      <c r="K9292" s="107">
        <v>2369</v>
      </c>
      <c r="L9292" s="105">
        <v>125</v>
      </c>
      <c r="M9292" s="105">
        <v>0</v>
      </c>
      <c r="N9292" s="106">
        <v>0</v>
      </c>
      <c r="O9292" s="107">
        <v>125</v>
      </c>
      <c r="P9292" s="105">
        <v>0</v>
      </c>
      <c r="Q9292" s="105">
        <v>0</v>
      </c>
      <c r="R9292" s="106">
        <v>0</v>
      </c>
      <c r="S9292" s="107">
        <v>0</v>
      </c>
      <c r="T9292" s="105">
        <v>0</v>
      </c>
      <c r="U9292" s="105">
        <v>0</v>
      </c>
      <c r="V9292" s="106">
        <v>0</v>
      </c>
      <c r="W9292" s="107">
        <v>0</v>
      </c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1714</v>
      </c>
      <c r="B9293" s="111" t="s">
        <v>707</v>
      </c>
      <c r="C9293" s="112" t="s">
        <v>708</v>
      </c>
      <c r="D9293" s="21">
        <f t="shared" si="290"/>
        <v>0</v>
      </c>
      <c r="E9293" s="24">
        <f t="shared" si="291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1714</v>
      </c>
      <c r="B9294" s="111" t="s">
        <v>709</v>
      </c>
      <c r="C9294" s="112" t="s">
        <v>710</v>
      </c>
      <c r="D9294" s="21">
        <f t="shared" si="290"/>
        <v>0</v>
      </c>
      <c r="E9294" s="24">
        <f t="shared" si="291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1714</v>
      </c>
      <c r="B9295" s="111" t="s">
        <v>711</v>
      </c>
      <c r="C9295" s="112" t="s">
        <v>712</v>
      </c>
      <c r="D9295" s="21">
        <f t="shared" si="290"/>
        <v>228906</v>
      </c>
      <c r="E9295" s="24">
        <f t="shared" si="291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1714</v>
      </c>
      <c r="B9296" s="111" t="s">
        <v>713</v>
      </c>
      <c r="C9296" s="112" t="s">
        <v>714</v>
      </c>
      <c r="D9296" s="21">
        <f t="shared" si="290"/>
        <v>0</v>
      </c>
      <c r="E9296" s="24">
        <f t="shared" si="291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1714</v>
      </c>
      <c r="B9297" s="111" t="s">
        <v>715</v>
      </c>
      <c r="C9297" s="112" t="s">
        <v>716</v>
      </c>
      <c r="D9297" s="21">
        <f t="shared" si="290"/>
        <v>0</v>
      </c>
      <c r="E9297" s="24">
        <f t="shared" si="291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1714</v>
      </c>
      <c r="B9298" s="111" t="s">
        <v>717</v>
      </c>
      <c r="C9298" s="112" t="s">
        <v>718</v>
      </c>
      <c r="D9298" s="21">
        <f t="shared" si="290"/>
        <v>0</v>
      </c>
      <c r="E9298" s="24">
        <f t="shared" si="291"/>
        <v>0</v>
      </c>
      <c r="F9298" s="104"/>
      <c r="G9298" s="104"/>
      <c r="H9298" s="113"/>
      <c r="I9298" s="113"/>
      <c r="J9298" s="106"/>
      <c r="K9298" s="107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1714</v>
      </c>
      <c r="B9299" s="111" t="s">
        <v>719</v>
      </c>
      <c r="C9299" s="112" t="s">
        <v>720</v>
      </c>
      <c r="D9299" s="21">
        <f t="shared" si="290"/>
        <v>23157256.709999997</v>
      </c>
      <c r="E9299" s="24">
        <f t="shared" si="291"/>
        <v>0</v>
      </c>
      <c r="F9299" s="104"/>
      <c r="G9299" s="104"/>
      <c r="H9299" s="105">
        <v>22429858.809999999</v>
      </c>
      <c r="I9299" s="105">
        <v>0</v>
      </c>
      <c r="J9299" s="31">
        <v>0</v>
      </c>
      <c r="K9299" s="32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>
        <v>0</v>
      </c>
      <c r="Q9299" s="113">
        <v>0</v>
      </c>
      <c r="R9299" s="106">
        <v>0</v>
      </c>
      <c r="S9299" s="107">
        <v>0</v>
      </c>
      <c r="T9299" s="105">
        <v>0</v>
      </c>
      <c r="U9299" s="105">
        <v>0</v>
      </c>
      <c r="V9299" s="106">
        <v>0</v>
      </c>
      <c r="W9299" s="107">
        <v>0</v>
      </c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1714</v>
      </c>
      <c r="B9300" s="111" t="s">
        <v>721</v>
      </c>
      <c r="C9300" s="112" t="s">
        <v>722</v>
      </c>
      <c r="D9300" s="21">
        <f t="shared" si="290"/>
        <v>5091785.28</v>
      </c>
      <c r="E9300" s="24">
        <f t="shared" si="291"/>
        <v>0</v>
      </c>
      <c r="F9300" s="104"/>
      <c r="G9300" s="104"/>
      <c r="H9300" s="105">
        <v>727397.9</v>
      </c>
      <c r="I9300" s="105">
        <v>0</v>
      </c>
      <c r="J9300" s="106">
        <v>727397.9</v>
      </c>
      <c r="K9300" s="107">
        <v>0</v>
      </c>
      <c r="L9300" s="105">
        <v>727397.9</v>
      </c>
      <c r="M9300" s="105">
        <v>0</v>
      </c>
      <c r="N9300" s="106">
        <v>727397.9</v>
      </c>
      <c r="O9300" s="107">
        <v>0</v>
      </c>
      <c r="P9300" s="105">
        <v>727397.9</v>
      </c>
      <c r="Q9300" s="105">
        <v>0</v>
      </c>
      <c r="R9300" s="106">
        <v>727397.89</v>
      </c>
      <c r="S9300" s="107">
        <v>0</v>
      </c>
      <c r="T9300" s="105">
        <v>727397.9</v>
      </c>
      <c r="U9300" s="105">
        <v>0</v>
      </c>
      <c r="V9300" s="106">
        <v>727397.89</v>
      </c>
      <c r="W9300" s="107">
        <v>0</v>
      </c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1714</v>
      </c>
      <c r="B9301" s="111" t="s">
        <v>723</v>
      </c>
      <c r="C9301" s="112" t="s">
        <v>724</v>
      </c>
      <c r="D9301" s="21">
        <f t="shared" si="290"/>
        <v>3981361.43</v>
      </c>
      <c r="E9301" s="24">
        <f t="shared" si="291"/>
        <v>0</v>
      </c>
      <c r="F9301" s="104"/>
      <c r="G9301" s="104"/>
      <c r="H9301" s="105">
        <v>3981361.43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>
        <v>0</v>
      </c>
      <c r="Q9301" s="105">
        <v>0</v>
      </c>
      <c r="R9301" s="106">
        <v>0</v>
      </c>
      <c r="S9301" s="107">
        <v>0</v>
      </c>
      <c r="T9301" s="105">
        <v>0</v>
      </c>
      <c r="U9301" s="105">
        <v>0</v>
      </c>
      <c r="V9301" s="106">
        <v>0</v>
      </c>
      <c r="W9301" s="107">
        <v>0</v>
      </c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1714</v>
      </c>
      <c r="B9302" s="111" t="s">
        <v>1600</v>
      </c>
      <c r="C9302" s="112" t="s">
        <v>1601</v>
      </c>
      <c r="D9302" s="21">
        <f t="shared" si="290"/>
        <v>58650</v>
      </c>
      <c r="E9302" s="24">
        <f t="shared" si="291"/>
        <v>264572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19260</v>
      </c>
      <c r="N9302" s="106">
        <v>11250</v>
      </c>
      <c r="O9302" s="107">
        <v>548</v>
      </c>
      <c r="P9302" s="105">
        <v>350</v>
      </c>
      <c r="Q9302" s="105">
        <v>0</v>
      </c>
      <c r="R9302" s="106">
        <v>50</v>
      </c>
      <c r="S9302" s="107">
        <v>82680</v>
      </c>
      <c r="T9302" s="105">
        <v>45450</v>
      </c>
      <c r="U9302" s="105">
        <v>24574</v>
      </c>
      <c r="V9302" s="106">
        <v>1550</v>
      </c>
      <c r="W9302" s="107">
        <v>137510</v>
      </c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1714</v>
      </c>
      <c r="B9303" s="111" t="s">
        <v>1602</v>
      </c>
      <c r="C9303" s="112" t="s">
        <v>1603</v>
      </c>
      <c r="D9303" s="21">
        <f t="shared" si="290"/>
        <v>0</v>
      </c>
      <c r="E9303" s="24">
        <f t="shared" si="291"/>
        <v>19002.48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>
        <v>0</v>
      </c>
      <c r="S9303" s="107">
        <v>11030.35</v>
      </c>
      <c r="T9303" s="105">
        <v>0</v>
      </c>
      <c r="U9303" s="105">
        <v>5367.88</v>
      </c>
      <c r="V9303" s="106">
        <v>0</v>
      </c>
      <c r="W9303" s="107">
        <v>2604.25</v>
      </c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1714</v>
      </c>
      <c r="B9304" s="111" t="s">
        <v>725</v>
      </c>
      <c r="C9304" s="112" t="s">
        <v>726</v>
      </c>
      <c r="D9304" s="21">
        <f t="shared" si="290"/>
        <v>83640</v>
      </c>
      <c r="E9304" s="24">
        <f t="shared" si="291"/>
        <v>253916</v>
      </c>
      <c r="F9304" s="104"/>
      <c r="G9304" s="104"/>
      <c r="H9304" s="113"/>
      <c r="I9304" s="113"/>
      <c r="J9304" s="106"/>
      <c r="K9304" s="107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1714</v>
      </c>
      <c r="B9305" s="111" t="s">
        <v>727</v>
      </c>
      <c r="C9305" s="112" t="s">
        <v>728</v>
      </c>
      <c r="D9305" s="21">
        <f t="shared" si="290"/>
        <v>751434</v>
      </c>
      <c r="E9305" s="24">
        <f t="shared" si="291"/>
        <v>2291122.6800000002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31">
        <v>83640</v>
      </c>
      <c r="K9305" s="32">
        <v>253916</v>
      </c>
      <c r="L9305" s="105">
        <v>104742</v>
      </c>
      <c r="M9305" s="105">
        <v>260884.5</v>
      </c>
      <c r="N9305" s="106">
        <v>97360</v>
      </c>
      <c r="O9305" s="107">
        <v>274570</v>
      </c>
      <c r="P9305" s="113">
        <v>101860</v>
      </c>
      <c r="Q9305" s="113">
        <v>305997.75</v>
      </c>
      <c r="R9305" s="106">
        <v>98910</v>
      </c>
      <c r="S9305" s="107">
        <v>259554.25</v>
      </c>
      <c r="T9305" s="105">
        <v>126480</v>
      </c>
      <c r="U9305" s="105">
        <v>310508.79999999999</v>
      </c>
      <c r="V9305" s="106">
        <v>117700</v>
      </c>
      <c r="W9305" s="107">
        <v>271861.08</v>
      </c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1714</v>
      </c>
      <c r="B9306" s="111" t="s">
        <v>729</v>
      </c>
      <c r="C9306" s="112" t="s">
        <v>730</v>
      </c>
      <c r="D9306" s="21">
        <f t="shared" si="290"/>
        <v>12372.51</v>
      </c>
      <c r="E9306" s="24">
        <f t="shared" si="291"/>
        <v>576734.05000000005</v>
      </c>
      <c r="F9306" s="104">
        <v>0</v>
      </c>
      <c r="G9306" s="104">
        <v>31909.5</v>
      </c>
      <c r="H9306" s="113">
        <v>0</v>
      </c>
      <c r="I9306" s="113">
        <v>55887.1</v>
      </c>
      <c r="J9306" s="106">
        <v>1820</v>
      </c>
      <c r="K9306" s="107">
        <v>100312.1</v>
      </c>
      <c r="L9306" s="113">
        <v>9640</v>
      </c>
      <c r="M9306" s="113">
        <v>10921.3</v>
      </c>
      <c r="N9306" s="31">
        <v>0</v>
      </c>
      <c r="O9306" s="32">
        <v>95958.3</v>
      </c>
      <c r="P9306" s="105">
        <v>0</v>
      </c>
      <c r="Q9306" s="105">
        <v>157162.9</v>
      </c>
      <c r="R9306" s="31">
        <v>2732.51</v>
      </c>
      <c r="S9306" s="32">
        <v>49931.95</v>
      </c>
      <c r="T9306" s="113">
        <v>0</v>
      </c>
      <c r="U9306" s="113">
        <v>117182.2</v>
      </c>
      <c r="V9306" s="31">
        <v>0</v>
      </c>
      <c r="W9306" s="32">
        <v>57382.8</v>
      </c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1714</v>
      </c>
      <c r="B9307" s="111" t="s">
        <v>731</v>
      </c>
      <c r="C9307" s="112" t="s">
        <v>732</v>
      </c>
      <c r="D9307" s="21">
        <f t="shared" si="290"/>
        <v>7104.9</v>
      </c>
      <c r="E9307" s="24">
        <f t="shared" si="291"/>
        <v>7734.9</v>
      </c>
      <c r="F9307" s="104"/>
      <c r="G9307" s="104"/>
      <c r="H9307" s="105"/>
      <c r="I9307" s="105"/>
      <c r="J9307" s="31">
        <v>0</v>
      </c>
      <c r="K9307" s="32">
        <v>398</v>
      </c>
      <c r="L9307" s="105">
        <v>0</v>
      </c>
      <c r="M9307" s="105">
        <v>0</v>
      </c>
      <c r="N9307" s="106">
        <v>0</v>
      </c>
      <c r="O9307" s="107">
        <v>0</v>
      </c>
      <c r="P9307" s="113">
        <v>0</v>
      </c>
      <c r="Q9307" s="113">
        <v>0</v>
      </c>
      <c r="R9307" s="106">
        <v>0</v>
      </c>
      <c r="S9307" s="107">
        <v>0</v>
      </c>
      <c r="T9307" s="105">
        <v>0</v>
      </c>
      <c r="U9307" s="105">
        <v>0</v>
      </c>
      <c r="V9307" s="106">
        <v>0</v>
      </c>
      <c r="W9307" s="107">
        <v>252</v>
      </c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1714</v>
      </c>
      <c r="B9308" s="111" t="s">
        <v>733</v>
      </c>
      <c r="C9308" s="112" t="s">
        <v>734</v>
      </c>
      <c r="D9308" s="21">
        <f t="shared" si="290"/>
        <v>94291.6</v>
      </c>
      <c r="E9308" s="24">
        <f t="shared" si="291"/>
        <v>135115.1</v>
      </c>
      <c r="F9308" s="104"/>
      <c r="G9308" s="104"/>
      <c r="H9308" s="113">
        <v>11258.1</v>
      </c>
      <c r="I9308" s="113">
        <v>11258.1</v>
      </c>
      <c r="J9308" s="106">
        <v>7104.9</v>
      </c>
      <c r="K9308" s="107">
        <v>7482.9</v>
      </c>
      <c r="L9308" s="113">
        <v>18235.400000000001</v>
      </c>
      <c r="M9308" s="113">
        <v>18235.400000000001</v>
      </c>
      <c r="N9308" s="31">
        <v>5089.5</v>
      </c>
      <c r="O9308" s="32">
        <v>12579</v>
      </c>
      <c r="P9308" s="105">
        <v>0</v>
      </c>
      <c r="Q9308" s="105">
        <v>27620</v>
      </c>
      <c r="R9308" s="31">
        <v>0</v>
      </c>
      <c r="S9308" s="32">
        <v>36192.400000000001</v>
      </c>
      <c r="T9308" s="113">
        <v>55282.5</v>
      </c>
      <c r="U9308" s="113">
        <v>18054.5</v>
      </c>
      <c r="V9308" s="31">
        <v>4426.1000000000004</v>
      </c>
      <c r="W9308" s="32">
        <v>11175.7</v>
      </c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1714</v>
      </c>
      <c r="B9309" s="111" t="s">
        <v>1604</v>
      </c>
      <c r="C9309" s="112" t="s">
        <v>1605</v>
      </c>
      <c r="D9309" s="21">
        <f t="shared" si="290"/>
        <v>0</v>
      </c>
      <c r="E9309" s="24">
        <f t="shared" si="291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1714</v>
      </c>
      <c r="B9310" s="111" t="s">
        <v>1606</v>
      </c>
      <c r="C9310" s="112" t="s">
        <v>1607</v>
      </c>
      <c r="D9310" s="21">
        <f t="shared" si="290"/>
        <v>20548.05</v>
      </c>
      <c r="E9310" s="24">
        <f t="shared" si="291"/>
        <v>55310.73</v>
      </c>
      <c r="F9310" s="104">
        <v>10549</v>
      </c>
      <c r="G9310" s="104">
        <v>28081</v>
      </c>
      <c r="H9310" s="105">
        <v>0</v>
      </c>
      <c r="I9310" s="105">
        <v>0</v>
      </c>
      <c r="J9310" s="31">
        <v>0</v>
      </c>
      <c r="K9310" s="32">
        <v>0</v>
      </c>
      <c r="L9310" s="105">
        <v>0</v>
      </c>
      <c r="M9310" s="105">
        <v>0</v>
      </c>
      <c r="N9310" s="106">
        <v>7847.05</v>
      </c>
      <c r="O9310" s="107">
        <v>7847.05</v>
      </c>
      <c r="P9310" s="113">
        <v>0</v>
      </c>
      <c r="Q9310" s="113">
        <v>0</v>
      </c>
      <c r="R9310" s="106">
        <v>0</v>
      </c>
      <c r="S9310" s="107">
        <v>0</v>
      </c>
      <c r="T9310" s="105">
        <v>0</v>
      </c>
      <c r="U9310" s="105">
        <v>0</v>
      </c>
      <c r="V9310" s="106">
        <v>2152</v>
      </c>
      <c r="W9310" s="107">
        <v>2152</v>
      </c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1714</v>
      </c>
      <c r="B9311" s="111" t="s">
        <v>735</v>
      </c>
      <c r="C9311" s="112" t="s">
        <v>736</v>
      </c>
      <c r="D9311" s="21">
        <f t="shared" si="290"/>
        <v>0</v>
      </c>
      <c r="E9311" s="24">
        <f t="shared" si="291"/>
        <v>147095.5</v>
      </c>
      <c r="F9311" s="104">
        <v>0</v>
      </c>
      <c r="G9311" s="104">
        <v>21010</v>
      </c>
      <c r="H9311" s="113">
        <v>0</v>
      </c>
      <c r="I9311" s="113">
        <v>18491.5</v>
      </c>
      <c r="J9311" s="106">
        <v>0</v>
      </c>
      <c r="K9311" s="107">
        <v>17230.68</v>
      </c>
      <c r="L9311" s="113">
        <v>0</v>
      </c>
      <c r="M9311" s="113">
        <v>10176</v>
      </c>
      <c r="N9311" s="31">
        <v>0</v>
      </c>
      <c r="O9311" s="32">
        <v>20201</v>
      </c>
      <c r="P9311" s="105">
        <v>0</v>
      </c>
      <c r="Q9311" s="105">
        <v>25599</v>
      </c>
      <c r="R9311" s="31">
        <v>0</v>
      </c>
      <c r="S9311" s="32">
        <v>10928.5</v>
      </c>
      <c r="T9311" s="113">
        <v>0</v>
      </c>
      <c r="U9311" s="113">
        <v>7452</v>
      </c>
      <c r="V9311" s="31">
        <v>0</v>
      </c>
      <c r="W9311" s="32">
        <v>26132.6</v>
      </c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1714</v>
      </c>
      <c r="B9312" s="111" t="s">
        <v>737</v>
      </c>
      <c r="C9312" s="112" t="s">
        <v>738</v>
      </c>
      <c r="D9312" s="21">
        <f t="shared" si="290"/>
        <v>173</v>
      </c>
      <c r="E9312" s="24">
        <f t="shared" si="291"/>
        <v>198479.65</v>
      </c>
      <c r="F9312" s="104">
        <v>0</v>
      </c>
      <c r="G9312" s="104">
        <v>10549</v>
      </c>
      <c r="H9312" s="113">
        <v>0</v>
      </c>
      <c r="I9312" s="113">
        <v>11258.1</v>
      </c>
      <c r="J9312" s="31">
        <v>0</v>
      </c>
      <c r="K9312" s="32">
        <v>7104.9</v>
      </c>
      <c r="L9312" s="113">
        <v>0</v>
      </c>
      <c r="M9312" s="113">
        <v>18235.400000000001</v>
      </c>
      <c r="N9312" s="31">
        <v>0</v>
      </c>
      <c r="O9312" s="32">
        <v>12936.55</v>
      </c>
      <c r="P9312" s="113">
        <v>0</v>
      </c>
      <c r="Q9312" s="113">
        <v>0</v>
      </c>
      <c r="R9312" s="31">
        <v>0</v>
      </c>
      <c r="S9312" s="32">
        <v>0</v>
      </c>
      <c r="T9312" s="113">
        <v>0</v>
      </c>
      <c r="U9312" s="113">
        <v>55282.5</v>
      </c>
      <c r="V9312" s="31">
        <v>173</v>
      </c>
      <c r="W9312" s="32">
        <v>6578.1</v>
      </c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1714</v>
      </c>
      <c r="B9313" s="111" t="s">
        <v>739</v>
      </c>
      <c r="C9313" s="112" t="s">
        <v>740</v>
      </c>
      <c r="D9313" s="21">
        <f t="shared" si="290"/>
        <v>0</v>
      </c>
      <c r="E9313" s="24">
        <f t="shared" si="291"/>
        <v>846170</v>
      </c>
      <c r="F9313" s="104">
        <v>0</v>
      </c>
      <c r="G9313" s="104">
        <v>89220</v>
      </c>
      <c r="H9313" s="113">
        <v>0</v>
      </c>
      <c r="I9313" s="113">
        <v>102010</v>
      </c>
      <c r="J9313" s="31">
        <v>0</v>
      </c>
      <c r="K9313" s="32">
        <v>83640</v>
      </c>
      <c r="L9313" s="113">
        <v>0</v>
      </c>
      <c r="M9313" s="113">
        <v>106040</v>
      </c>
      <c r="N9313" s="31">
        <v>0</v>
      </c>
      <c r="O9313" s="32">
        <v>97630</v>
      </c>
      <c r="P9313" s="113">
        <v>0</v>
      </c>
      <c r="Q9313" s="113">
        <v>106360</v>
      </c>
      <c r="R9313" s="31">
        <v>0</v>
      </c>
      <c r="S9313" s="32">
        <v>98910</v>
      </c>
      <c r="T9313" s="113">
        <v>0</v>
      </c>
      <c r="U9313" s="113">
        <v>126480</v>
      </c>
      <c r="V9313" s="31">
        <v>0</v>
      </c>
      <c r="W9313" s="32">
        <v>117700</v>
      </c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1714</v>
      </c>
      <c r="B9314" s="111" t="s">
        <v>741</v>
      </c>
      <c r="C9314" s="112" t="s">
        <v>742</v>
      </c>
      <c r="D9314" s="21">
        <f t="shared" si="290"/>
        <v>98013.99</v>
      </c>
      <c r="E9314" s="24">
        <f t="shared" si="291"/>
        <v>40617.759999999995</v>
      </c>
      <c r="F9314" s="104"/>
      <c r="G9314" s="104"/>
      <c r="H9314" s="113"/>
      <c r="I9314" s="113"/>
      <c r="J9314" s="31">
        <v>0</v>
      </c>
      <c r="K9314" s="32">
        <v>1820</v>
      </c>
      <c r="L9314" s="113">
        <v>0</v>
      </c>
      <c r="M9314" s="113">
        <v>9640</v>
      </c>
      <c r="N9314" s="31">
        <v>0</v>
      </c>
      <c r="O9314" s="32">
        <v>0</v>
      </c>
      <c r="P9314" s="113">
        <v>0</v>
      </c>
      <c r="Q9314" s="113">
        <v>0</v>
      </c>
      <c r="R9314" s="31">
        <v>0</v>
      </c>
      <c r="S9314" s="32">
        <v>0</v>
      </c>
      <c r="T9314" s="113">
        <v>0</v>
      </c>
      <c r="U9314" s="113">
        <v>0</v>
      </c>
      <c r="V9314" s="31">
        <v>0</v>
      </c>
      <c r="W9314" s="32">
        <v>0</v>
      </c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1714</v>
      </c>
      <c r="B9315" s="111" t="s">
        <v>743</v>
      </c>
      <c r="C9315" s="112" t="s">
        <v>744</v>
      </c>
      <c r="D9315" s="21">
        <f t="shared" si="290"/>
        <v>1460447.48</v>
      </c>
      <c r="E9315" s="24">
        <f t="shared" si="291"/>
        <v>440416.61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>
        <v>98013.99</v>
      </c>
      <c r="K9315" s="32">
        <v>30977.759999999998</v>
      </c>
      <c r="L9315" s="113">
        <v>98982.49</v>
      </c>
      <c r="M9315" s="113">
        <v>38049.97</v>
      </c>
      <c r="N9315" s="31">
        <v>118667.99</v>
      </c>
      <c r="O9315" s="32">
        <v>37809.03</v>
      </c>
      <c r="P9315" s="113">
        <v>199077.32</v>
      </c>
      <c r="Q9315" s="113">
        <v>42251.72</v>
      </c>
      <c r="R9315" s="31">
        <v>336859.85</v>
      </c>
      <c r="S9315" s="32">
        <v>63189.23</v>
      </c>
      <c r="T9315" s="113">
        <v>234141.89</v>
      </c>
      <c r="U9315" s="113">
        <v>88302.83</v>
      </c>
      <c r="V9315" s="31">
        <v>203237.68</v>
      </c>
      <c r="W9315" s="32">
        <v>129771.05</v>
      </c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1714</v>
      </c>
      <c r="B9316" s="111" t="s">
        <v>745</v>
      </c>
      <c r="C9316" s="112" t="s">
        <v>746</v>
      </c>
      <c r="D9316" s="21">
        <f t="shared" si="290"/>
        <v>441092.91999999993</v>
      </c>
      <c r="E9316" s="24">
        <f t="shared" si="291"/>
        <v>36870.850000000006</v>
      </c>
      <c r="F9316" s="104">
        <v>8299.48</v>
      </c>
      <c r="G9316" s="104">
        <v>0</v>
      </c>
      <c r="H9316" s="105">
        <v>32277.08</v>
      </c>
      <c r="I9316" s="105">
        <v>0</v>
      </c>
      <c r="J9316" s="31">
        <v>74882.080000000002</v>
      </c>
      <c r="K9316" s="32">
        <v>0</v>
      </c>
      <c r="L9316" s="105">
        <v>0</v>
      </c>
      <c r="M9316" s="105">
        <v>7329.14</v>
      </c>
      <c r="N9316" s="106">
        <v>72348.28</v>
      </c>
      <c r="O9316" s="107">
        <v>0</v>
      </c>
      <c r="P9316" s="113">
        <v>110976.1</v>
      </c>
      <c r="Q9316" s="113">
        <v>0</v>
      </c>
      <c r="R9316" s="106">
        <v>34533.4</v>
      </c>
      <c r="S9316" s="107">
        <v>2732.51</v>
      </c>
      <c r="T9316" s="105">
        <v>131852.99</v>
      </c>
      <c r="U9316" s="105">
        <v>26809.200000000001</v>
      </c>
      <c r="V9316" s="106">
        <v>50805.59</v>
      </c>
      <c r="W9316" s="107">
        <v>0</v>
      </c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1714</v>
      </c>
      <c r="B9317" s="111" t="s">
        <v>747</v>
      </c>
      <c r="C9317" s="112" t="s">
        <v>748</v>
      </c>
      <c r="D9317" s="21">
        <f t="shared" si="290"/>
        <v>0</v>
      </c>
      <c r="E9317" s="24">
        <f t="shared" si="291"/>
        <v>0</v>
      </c>
      <c r="F9317" s="104"/>
      <c r="G9317" s="104"/>
      <c r="H9317" s="113"/>
      <c r="I9317" s="113"/>
      <c r="J9317" s="106"/>
      <c r="K9317" s="107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1714</v>
      </c>
      <c r="B9318" s="111" t="s">
        <v>749</v>
      </c>
      <c r="C9318" s="112" t="s">
        <v>750</v>
      </c>
      <c r="D9318" s="21">
        <f t="shared" si="290"/>
        <v>0</v>
      </c>
      <c r="E9318" s="24">
        <f t="shared" si="291"/>
        <v>0</v>
      </c>
      <c r="F9318" s="104"/>
      <c r="G9318" s="104"/>
      <c r="H9318" s="105"/>
      <c r="I9318" s="105"/>
      <c r="J9318" s="31"/>
      <c r="K9318" s="32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1714</v>
      </c>
      <c r="B9319" s="111" t="s">
        <v>751</v>
      </c>
      <c r="C9319" s="112" t="s">
        <v>752</v>
      </c>
      <c r="D9319" s="21">
        <f t="shared" si="290"/>
        <v>0</v>
      </c>
      <c r="E9319" s="24">
        <f t="shared" si="291"/>
        <v>0</v>
      </c>
      <c r="F9319" s="104"/>
      <c r="G9319" s="104"/>
      <c r="H9319" s="113"/>
      <c r="I9319" s="113"/>
      <c r="J9319" s="106"/>
      <c r="K9319" s="107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1714</v>
      </c>
      <c r="B9320" s="111" t="s">
        <v>753</v>
      </c>
      <c r="C9320" s="112" t="s">
        <v>754</v>
      </c>
      <c r="D9320" s="21">
        <f t="shared" si="290"/>
        <v>0</v>
      </c>
      <c r="E9320" s="24">
        <f t="shared" si="291"/>
        <v>3946.7</v>
      </c>
      <c r="F9320" s="104"/>
      <c r="G9320" s="104"/>
      <c r="H9320" s="105"/>
      <c r="I9320" s="105"/>
      <c r="J9320" s="31"/>
      <c r="K9320" s="32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1714</v>
      </c>
      <c r="B9321" s="111" t="s">
        <v>755</v>
      </c>
      <c r="C9321" s="112" t="s">
        <v>756</v>
      </c>
      <c r="D9321" s="21">
        <f t="shared" si="290"/>
        <v>0</v>
      </c>
      <c r="E9321" s="24">
        <f t="shared" si="291"/>
        <v>36867.620000000003</v>
      </c>
      <c r="F9321" s="104">
        <v>0</v>
      </c>
      <c r="G9321" s="104">
        <v>4469.87</v>
      </c>
      <c r="H9321" s="105">
        <v>0</v>
      </c>
      <c r="I9321" s="105">
        <v>4581.04</v>
      </c>
      <c r="J9321" s="106">
        <v>0</v>
      </c>
      <c r="K9321" s="107">
        <v>3946.7</v>
      </c>
      <c r="L9321" s="105">
        <v>0</v>
      </c>
      <c r="M9321" s="105">
        <v>4238.7</v>
      </c>
      <c r="N9321" s="106">
        <v>0</v>
      </c>
      <c r="O9321" s="107">
        <v>2329.33</v>
      </c>
      <c r="P9321" s="105">
        <v>0</v>
      </c>
      <c r="Q9321" s="105">
        <v>0</v>
      </c>
      <c r="R9321" s="106">
        <v>0</v>
      </c>
      <c r="S9321" s="107">
        <v>10266.67</v>
      </c>
      <c r="T9321" s="105">
        <v>0</v>
      </c>
      <c r="U9321" s="105">
        <v>10080.01</v>
      </c>
      <c r="V9321" s="106">
        <v>0</v>
      </c>
      <c r="W9321" s="107">
        <v>0</v>
      </c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1714</v>
      </c>
      <c r="B9322" s="111" t="s">
        <v>757</v>
      </c>
      <c r="C9322" s="112" t="s">
        <v>758</v>
      </c>
      <c r="D9322" s="21">
        <f t="shared" si="290"/>
        <v>0</v>
      </c>
      <c r="E9322" s="24">
        <f t="shared" si="291"/>
        <v>28987</v>
      </c>
      <c r="F9322" s="104">
        <v>0</v>
      </c>
      <c r="G9322" s="104">
        <v>455</v>
      </c>
      <c r="H9322" s="113">
        <v>0</v>
      </c>
      <c r="I9322" s="113">
        <v>420</v>
      </c>
      <c r="J9322" s="106">
        <v>0</v>
      </c>
      <c r="K9322" s="107">
        <v>902</v>
      </c>
      <c r="L9322" s="113">
        <v>0</v>
      </c>
      <c r="M9322" s="113">
        <v>610</v>
      </c>
      <c r="N9322" s="31">
        <v>0</v>
      </c>
      <c r="O9322" s="32">
        <v>5490</v>
      </c>
      <c r="P9322" s="105">
        <v>0</v>
      </c>
      <c r="Q9322" s="105">
        <v>14531</v>
      </c>
      <c r="R9322" s="31">
        <v>0</v>
      </c>
      <c r="S9322" s="32">
        <v>1887</v>
      </c>
      <c r="T9322" s="113">
        <v>0</v>
      </c>
      <c r="U9322" s="113">
        <v>2226</v>
      </c>
      <c r="V9322" s="31">
        <v>0</v>
      </c>
      <c r="W9322" s="32">
        <v>3368</v>
      </c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1714</v>
      </c>
      <c r="B9323" s="111" t="s">
        <v>759</v>
      </c>
      <c r="C9323" s="112" t="s">
        <v>760</v>
      </c>
      <c r="D9323" s="21">
        <f t="shared" si="290"/>
        <v>0</v>
      </c>
      <c r="E9323" s="24">
        <f t="shared" si="291"/>
        <v>37923.85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>
        <v>0</v>
      </c>
      <c r="Q9323" s="113">
        <v>18001.849999999999</v>
      </c>
      <c r="R9323" s="31">
        <v>0</v>
      </c>
      <c r="S9323" s="32">
        <v>0</v>
      </c>
      <c r="T9323" s="113">
        <v>0</v>
      </c>
      <c r="U9323" s="113">
        <v>0</v>
      </c>
      <c r="V9323" s="31">
        <v>0</v>
      </c>
      <c r="W9323" s="32">
        <v>19922</v>
      </c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1714</v>
      </c>
      <c r="B9324" s="111" t="s">
        <v>761</v>
      </c>
      <c r="C9324" s="112" t="s">
        <v>762</v>
      </c>
      <c r="D9324" s="21">
        <f t="shared" si="290"/>
        <v>11371.33</v>
      </c>
      <c r="E9324" s="24">
        <f t="shared" si="29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>
        <v>9782.92</v>
      </c>
      <c r="Q9324" s="113">
        <v>0</v>
      </c>
      <c r="R9324" s="31">
        <v>0</v>
      </c>
      <c r="S9324" s="32">
        <v>0</v>
      </c>
      <c r="T9324" s="113">
        <v>0</v>
      </c>
      <c r="U9324" s="113">
        <v>0</v>
      </c>
      <c r="V9324" s="31">
        <v>1588.41</v>
      </c>
      <c r="W9324" s="32">
        <v>0</v>
      </c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1714</v>
      </c>
      <c r="B9325" s="111" t="s">
        <v>763</v>
      </c>
      <c r="C9325" s="112" t="s">
        <v>764</v>
      </c>
      <c r="D9325" s="21">
        <f t="shared" si="290"/>
        <v>21515.239999999998</v>
      </c>
      <c r="E9325" s="24">
        <f t="shared" si="29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>
        <v>12119.66</v>
      </c>
      <c r="Q9325" s="113">
        <v>0</v>
      </c>
      <c r="R9325" s="31">
        <v>0</v>
      </c>
      <c r="S9325" s="32">
        <v>0</v>
      </c>
      <c r="T9325" s="113">
        <v>0</v>
      </c>
      <c r="U9325" s="113">
        <v>0</v>
      </c>
      <c r="V9325" s="31">
        <v>9395.58</v>
      </c>
      <c r="W9325" s="32">
        <v>0</v>
      </c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1714</v>
      </c>
      <c r="B9326" s="111" t="s">
        <v>765</v>
      </c>
      <c r="C9326" s="112" t="s">
        <v>1672</v>
      </c>
      <c r="D9326" s="21">
        <f t="shared" si="290"/>
        <v>0</v>
      </c>
      <c r="E9326" s="24">
        <f t="shared" si="291"/>
        <v>0</v>
      </c>
      <c r="F9326" s="104"/>
      <c r="G9326" s="104"/>
      <c r="H9326" s="105"/>
      <c r="I9326" s="105"/>
      <c r="J9326" s="31"/>
      <c r="K9326" s="32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1714</v>
      </c>
      <c r="B9327" s="111" t="s">
        <v>766</v>
      </c>
      <c r="C9327" s="112" t="s">
        <v>767</v>
      </c>
      <c r="D9327" s="21">
        <f t="shared" si="290"/>
        <v>0</v>
      </c>
      <c r="E9327" s="24">
        <f t="shared" si="29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1714</v>
      </c>
      <c r="B9328" s="111" t="s">
        <v>768</v>
      </c>
      <c r="C9328" s="112" t="s">
        <v>1673</v>
      </c>
      <c r="D9328" s="21">
        <f t="shared" si="290"/>
        <v>0</v>
      </c>
      <c r="E9328" s="24">
        <f t="shared" si="291"/>
        <v>0</v>
      </c>
      <c r="F9328" s="104"/>
      <c r="G9328" s="104"/>
      <c r="H9328" s="113"/>
      <c r="I9328" s="113"/>
      <c r="J9328" s="106"/>
      <c r="K9328" s="107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1714</v>
      </c>
      <c r="B9329" s="111" t="s">
        <v>769</v>
      </c>
      <c r="C9329" s="112" t="s">
        <v>1674</v>
      </c>
      <c r="D9329" s="21">
        <f t="shared" si="290"/>
        <v>0</v>
      </c>
      <c r="E9329" s="24">
        <f t="shared" si="291"/>
        <v>180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>
        <v>0</v>
      </c>
      <c r="U9329" s="113">
        <v>180</v>
      </c>
      <c r="V9329" s="31">
        <v>0</v>
      </c>
      <c r="W9329" s="32">
        <v>0</v>
      </c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1714</v>
      </c>
      <c r="B9330" s="111" t="s">
        <v>770</v>
      </c>
      <c r="C9330" s="112" t="s">
        <v>771</v>
      </c>
      <c r="D9330" s="21">
        <f t="shared" si="290"/>
        <v>0</v>
      </c>
      <c r="E9330" s="24">
        <f t="shared" si="291"/>
        <v>18178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>
        <v>0</v>
      </c>
      <c r="S9330" s="32">
        <v>18178</v>
      </c>
      <c r="T9330" s="113">
        <v>0</v>
      </c>
      <c r="U9330" s="113">
        <v>0</v>
      </c>
      <c r="V9330" s="31">
        <v>0</v>
      </c>
      <c r="W9330" s="32">
        <v>0</v>
      </c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1714</v>
      </c>
      <c r="B9331" s="111" t="s">
        <v>772</v>
      </c>
      <c r="C9331" s="112" t="s">
        <v>1675</v>
      </c>
      <c r="D9331" s="21">
        <f t="shared" si="290"/>
        <v>0</v>
      </c>
      <c r="E9331" s="24">
        <f t="shared" si="291"/>
        <v>0</v>
      </c>
      <c r="F9331" s="104"/>
      <c r="G9331" s="104"/>
      <c r="H9331" s="105"/>
      <c r="I9331" s="105"/>
      <c r="J9331" s="31"/>
      <c r="K9331" s="32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1714</v>
      </c>
      <c r="B9332" s="111" t="s">
        <v>773</v>
      </c>
      <c r="C9332" s="112" t="s">
        <v>774</v>
      </c>
      <c r="D9332" s="21">
        <f t="shared" si="290"/>
        <v>0</v>
      </c>
      <c r="E9332" s="24">
        <f t="shared" si="29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1714</v>
      </c>
      <c r="B9333" s="111" t="s">
        <v>775</v>
      </c>
      <c r="C9333" s="112" t="s">
        <v>776</v>
      </c>
      <c r="D9333" s="21">
        <f t="shared" si="290"/>
        <v>0</v>
      </c>
      <c r="E9333" s="24">
        <f t="shared" si="291"/>
        <v>95500</v>
      </c>
      <c r="F9333" s="104">
        <v>0</v>
      </c>
      <c r="G9333" s="104">
        <v>500</v>
      </c>
      <c r="H9333" s="105">
        <v>0</v>
      </c>
      <c r="I9333" s="105">
        <v>1000</v>
      </c>
      <c r="J9333" s="106">
        <v>0</v>
      </c>
      <c r="K9333" s="107">
        <v>0</v>
      </c>
      <c r="L9333" s="105">
        <v>0</v>
      </c>
      <c r="M9333" s="105">
        <v>1000</v>
      </c>
      <c r="N9333" s="106">
        <v>0</v>
      </c>
      <c r="O9333" s="107">
        <v>39500</v>
      </c>
      <c r="P9333" s="105">
        <v>0</v>
      </c>
      <c r="Q9333" s="105">
        <v>29500</v>
      </c>
      <c r="R9333" s="106">
        <v>0</v>
      </c>
      <c r="S9333" s="107">
        <v>22000</v>
      </c>
      <c r="T9333" s="105">
        <v>0</v>
      </c>
      <c r="U9333" s="105">
        <v>2000</v>
      </c>
      <c r="V9333" s="106">
        <v>0</v>
      </c>
      <c r="W9333" s="107">
        <v>0</v>
      </c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1714</v>
      </c>
      <c r="B9334" s="111" t="s">
        <v>777</v>
      </c>
      <c r="C9334" s="112" t="s">
        <v>778</v>
      </c>
      <c r="D9334" s="21">
        <f t="shared" si="290"/>
        <v>0</v>
      </c>
      <c r="E9334" s="24">
        <f t="shared" si="291"/>
        <v>0</v>
      </c>
      <c r="F9334" s="104"/>
      <c r="G9334" s="104"/>
      <c r="H9334" s="113"/>
      <c r="I9334" s="113"/>
      <c r="J9334" s="106"/>
      <c r="K9334" s="107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1714</v>
      </c>
      <c r="B9335" s="111" t="s">
        <v>779</v>
      </c>
      <c r="C9335" s="112" t="s">
        <v>780</v>
      </c>
      <c r="D9335" s="21">
        <f t="shared" si="290"/>
        <v>0</v>
      </c>
      <c r="E9335" s="24">
        <f t="shared" si="29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1714</v>
      </c>
      <c r="B9336" s="111" t="s">
        <v>781</v>
      </c>
      <c r="C9336" s="112" t="s">
        <v>782</v>
      </c>
      <c r="D9336" s="21">
        <f t="shared" si="290"/>
        <v>0</v>
      </c>
      <c r="E9336" s="24">
        <f t="shared" si="29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1714</v>
      </c>
      <c r="B9337" s="111" t="s">
        <v>783</v>
      </c>
      <c r="C9337" s="112" t="s">
        <v>784</v>
      </c>
      <c r="D9337" s="21">
        <f t="shared" si="290"/>
        <v>0</v>
      </c>
      <c r="E9337" s="24">
        <f t="shared" si="291"/>
        <v>0</v>
      </c>
      <c r="F9337" s="104"/>
      <c r="G9337" s="104"/>
      <c r="H9337" s="105"/>
      <c r="I9337" s="105"/>
      <c r="J9337" s="31"/>
      <c r="K9337" s="32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1714</v>
      </c>
      <c r="B9338" s="111" t="s">
        <v>785</v>
      </c>
      <c r="C9338" s="112" t="s">
        <v>786</v>
      </c>
      <c r="D9338" s="21">
        <f t="shared" si="290"/>
        <v>0</v>
      </c>
      <c r="E9338" s="24">
        <f t="shared" si="291"/>
        <v>0</v>
      </c>
      <c r="F9338" s="104"/>
      <c r="G9338" s="104"/>
      <c r="H9338" s="113"/>
      <c r="I9338" s="113"/>
      <c r="J9338" s="106"/>
      <c r="K9338" s="107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1714</v>
      </c>
      <c r="B9339" s="111" t="s">
        <v>787</v>
      </c>
      <c r="C9339" s="112" t="s">
        <v>788</v>
      </c>
      <c r="D9339" s="21">
        <f t="shared" si="290"/>
        <v>0</v>
      </c>
      <c r="E9339" s="24">
        <f t="shared" si="291"/>
        <v>0</v>
      </c>
      <c r="F9339" s="104"/>
      <c r="G9339" s="104"/>
      <c r="H9339" s="105"/>
      <c r="I9339" s="105"/>
      <c r="J9339" s="31"/>
      <c r="K9339" s="32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1714</v>
      </c>
      <c r="B9340" s="111" t="s">
        <v>789</v>
      </c>
      <c r="C9340" s="112" t="s">
        <v>790</v>
      </c>
      <c r="D9340" s="21">
        <f t="shared" si="290"/>
        <v>0</v>
      </c>
      <c r="E9340" s="24">
        <f t="shared" si="291"/>
        <v>0</v>
      </c>
      <c r="F9340" s="104"/>
      <c r="G9340" s="104"/>
      <c r="H9340" s="113"/>
      <c r="I9340" s="113"/>
      <c r="J9340" s="106"/>
      <c r="K9340" s="107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1714</v>
      </c>
      <c r="B9341" s="111" t="s">
        <v>791</v>
      </c>
      <c r="C9341" s="112" t="s">
        <v>792</v>
      </c>
      <c r="D9341" s="21">
        <f t="shared" si="290"/>
        <v>0</v>
      </c>
      <c r="E9341" s="24">
        <f t="shared" si="291"/>
        <v>6032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1714</v>
      </c>
      <c r="B9342" s="111" t="s">
        <v>793</v>
      </c>
      <c r="C9342" s="112" t="s">
        <v>794</v>
      </c>
      <c r="D9342" s="21">
        <f t="shared" si="290"/>
        <v>0</v>
      </c>
      <c r="E9342" s="24">
        <f t="shared" si="291"/>
        <v>90445.4</v>
      </c>
      <c r="F9342" s="104">
        <v>0</v>
      </c>
      <c r="G9342" s="104">
        <v>10721</v>
      </c>
      <c r="H9342" s="105">
        <v>0</v>
      </c>
      <c r="I9342" s="105">
        <v>17769</v>
      </c>
      <c r="J9342" s="31">
        <v>0</v>
      </c>
      <c r="K9342" s="32">
        <v>6032</v>
      </c>
      <c r="L9342" s="105">
        <v>0</v>
      </c>
      <c r="M9342" s="105">
        <v>5483.5</v>
      </c>
      <c r="N9342" s="106">
        <v>0</v>
      </c>
      <c r="O9342" s="107">
        <v>15460.5</v>
      </c>
      <c r="P9342" s="113">
        <v>0</v>
      </c>
      <c r="Q9342" s="113">
        <v>6685</v>
      </c>
      <c r="R9342" s="106">
        <v>0</v>
      </c>
      <c r="S9342" s="107">
        <v>8887.4</v>
      </c>
      <c r="T9342" s="105">
        <v>0</v>
      </c>
      <c r="U9342" s="105">
        <v>7135.5</v>
      </c>
      <c r="V9342" s="106">
        <v>0</v>
      </c>
      <c r="W9342" s="107">
        <v>18303.5</v>
      </c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1714</v>
      </c>
      <c r="B9343" s="111" t="s">
        <v>795</v>
      </c>
      <c r="C9343" s="112" t="s">
        <v>796</v>
      </c>
      <c r="D9343" s="21">
        <f t="shared" si="290"/>
        <v>6032</v>
      </c>
      <c r="E9343" s="24">
        <f t="shared" si="291"/>
        <v>14684.5</v>
      </c>
      <c r="F9343" s="104"/>
      <c r="G9343" s="104"/>
      <c r="H9343" s="113">
        <v>0</v>
      </c>
      <c r="I9343" s="113">
        <v>3075</v>
      </c>
      <c r="J9343" s="106">
        <v>0</v>
      </c>
      <c r="K9343" s="107">
        <v>0</v>
      </c>
      <c r="L9343" s="113">
        <v>0</v>
      </c>
      <c r="M9343" s="113">
        <v>0</v>
      </c>
      <c r="N9343" s="31">
        <v>0</v>
      </c>
      <c r="O9343" s="32">
        <v>0</v>
      </c>
      <c r="P9343" s="105">
        <v>0</v>
      </c>
      <c r="Q9343" s="105">
        <v>6149.5</v>
      </c>
      <c r="R9343" s="31">
        <v>0</v>
      </c>
      <c r="S9343" s="32">
        <v>0</v>
      </c>
      <c r="T9343" s="113">
        <v>0</v>
      </c>
      <c r="U9343" s="113">
        <v>5460</v>
      </c>
      <c r="V9343" s="31">
        <v>0</v>
      </c>
      <c r="W9343" s="32">
        <v>0</v>
      </c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1714</v>
      </c>
      <c r="B9344" s="111" t="s">
        <v>797</v>
      </c>
      <c r="C9344" s="112" t="s">
        <v>798</v>
      </c>
      <c r="D9344" s="21">
        <f t="shared" si="290"/>
        <v>90445.4</v>
      </c>
      <c r="E9344" s="24">
        <f t="shared" si="29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>
        <v>6032</v>
      </c>
      <c r="K9344" s="32">
        <v>0</v>
      </c>
      <c r="L9344" s="113">
        <v>5483.5</v>
      </c>
      <c r="M9344" s="113">
        <v>0</v>
      </c>
      <c r="N9344" s="31">
        <v>15460.5</v>
      </c>
      <c r="O9344" s="32">
        <v>0</v>
      </c>
      <c r="P9344" s="113">
        <v>6685</v>
      </c>
      <c r="Q9344" s="113">
        <v>0</v>
      </c>
      <c r="R9344" s="31">
        <v>8887.4</v>
      </c>
      <c r="S9344" s="32">
        <v>0</v>
      </c>
      <c r="T9344" s="113">
        <v>7135.5</v>
      </c>
      <c r="U9344" s="113">
        <v>0</v>
      </c>
      <c r="V9344" s="31">
        <v>18303.5</v>
      </c>
      <c r="W9344" s="32">
        <v>0</v>
      </c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1714</v>
      </c>
      <c r="B9345" s="111" t="s">
        <v>799</v>
      </c>
      <c r="C9345" s="112" t="s">
        <v>800</v>
      </c>
      <c r="D9345" s="21">
        <f t="shared" si="290"/>
        <v>0</v>
      </c>
      <c r="E9345" s="24">
        <f t="shared" si="29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1714</v>
      </c>
      <c r="B9346" s="111" t="s">
        <v>801</v>
      </c>
      <c r="C9346" s="112" t="s">
        <v>802</v>
      </c>
      <c r="D9346" s="21">
        <f t="shared" si="290"/>
        <v>0</v>
      </c>
      <c r="E9346" s="24">
        <f t="shared" si="29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1714</v>
      </c>
      <c r="B9347" s="111" t="s">
        <v>803</v>
      </c>
      <c r="C9347" s="112" t="s">
        <v>804</v>
      </c>
      <c r="D9347" s="21">
        <f t="shared" ref="D9347:D9410" si="292">F9347+H9347+J9348+L9347+N9347+P9347+R9347+T9347+V9347+X9347+Z9347+AB9347</f>
        <v>0</v>
      </c>
      <c r="E9347" s="24">
        <f t="shared" ref="E9347:E9410" si="293">G9347+I9347+K9348+M9347+O9347+Q9347+S9347+U9347+W9347+Y9347+AA9347+AC9347</f>
        <v>0</v>
      </c>
      <c r="F9347" s="104"/>
      <c r="G9347" s="104"/>
      <c r="H9347" s="105"/>
      <c r="I9347" s="105"/>
      <c r="J9347" s="31"/>
      <c r="K9347" s="32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1714</v>
      </c>
      <c r="B9348" s="111" t="s">
        <v>805</v>
      </c>
      <c r="C9348" s="112" t="s">
        <v>806</v>
      </c>
      <c r="D9348" s="21">
        <f t="shared" si="292"/>
        <v>0</v>
      </c>
      <c r="E9348" s="24">
        <f t="shared" si="293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1714</v>
      </c>
      <c r="B9349" s="111" t="s">
        <v>807</v>
      </c>
      <c r="C9349" s="112" t="s">
        <v>808</v>
      </c>
      <c r="D9349" s="21">
        <f t="shared" si="292"/>
        <v>0</v>
      </c>
      <c r="E9349" s="24">
        <f t="shared" si="293"/>
        <v>0</v>
      </c>
      <c r="F9349" s="104"/>
      <c r="G9349" s="104"/>
      <c r="H9349" s="113"/>
      <c r="I9349" s="113"/>
      <c r="J9349" s="106"/>
      <c r="K9349" s="107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1714</v>
      </c>
      <c r="B9350" s="111" t="s">
        <v>809</v>
      </c>
      <c r="C9350" s="112" t="s">
        <v>1676</v>
      </c>
      <c r="D9350" s="21">
        <f t="shared" si="292"/>
        <v>0</v>
      </c>
      <c r="E9350" s="24">
        <f t="shared" si="293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1714</v>
      </c>
      <c r="B9351" s="111" t="s">
        <v>810</v>
      </c>
      <c r="C9351" s="112" t="s">
        <v>811</v>
      </c>
      <c r="D9351" s="21">
        <f t="shared" si="292"/>
        <v>0</v>
      </c>
      <c r="E9351" s="24">
        <f t="shared" si="293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1714</v>
      </c>
      <c r="B9352" s="111" t="s">
        <v>812</v>
      </c>
      <c r="C9352" s="112" t="s">
        <v>813</v>
      </c>
      <c r="D9352" s="21">
        <f t="shared" si="292"/>
        <v>0</v>
      </c>
      <c r="E9352" s="24">
        <f t="shared" si="293"/>
        <v>70000</v>
      </c>
      <c r="F9352" s="104"/>
      <c r="G9352" s="104"/>
      <c r="H9352" s="105"/>
      <c r="I9352" s="105"/>
      <c r="J9352" s="31"/>
      <c r="K9352" s="32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1714</v>
      </c>
      <c r="B9353" s="111" t="s">
        <v>814</v>
      </c>
      <c r="C9353" s="112" t="s">
        <v>815</v>
      </c>
      <c r="D9353" s="21">
        <f t="shared" si="292"/>
        <v>0</v>
      </c>
      <c r="E9353" s="24">
        <f t="shared" si="293"/>
        <v>5371687.8700000001</v>
      </c>
      <c r="F9353" s="104">
        <v>0</v>
      </c>
      <c r="G9353" s="104">
        <v>1624999</v>
      </c>
      <c r="H9353" s="113">
        <v>0</v>
      </c>
      <c r="I9353" s="113">
        <v>1164300</v>
      </c>
      <c r="J9353" s="106">
        <v>0</v>
      </c>
      <c r="K9353" s="107">
        <v>70000</v>
      </c>
      <c r="L9353" s="113">
        <v>0</v>
      </c>
      <c r="M9353" s="113">
        <v>357049.02</v>
      </c>
      <c r="N9353" s="31">
        <v>0</v>
      </c>
      <c r="O9353" s="32">
        <v>82000</v>
      </c>
      <c r="P9353" s="105">
        <v>0</v>
      </c>
      <c r="Q9353" s="105">
        <v>98300</v>
      </c>
      <c r="R9353" s="31">
        <v>0</v>
      </c>
      <c r="S9353" s="32">
        <v>73000</v>
      </c>
      <c r="T9353" s="113">
        <v>0</v>
      </c>
      <c r="U9353" s="113">
        <v>1111676</v>
      </c>
      <c r="V9353" s="31">
        <v>0</v>
      </c>
      <c r="W9353" s="32">
        <v>579656.89</v>
      </c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1714</v>
      </c>
      <c r="B9354" s="111" t="s">
        <v>816</v>
      </c>
      <c r="C9354" s="112" t="s">
        <v>817</v>
      </c>
      <c r="D9354" s="21">
        <f t="shared" si="292"/>
        <v>0</v>
      </c>
      <c r="E9354" s="24">
        <f t="shared" si="293"/>
        <v>2165514.12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>
        <v>0</v>
      </c>
      <c r="K9354" s="32">
        <v>280706.96000000002</v>
      </c>
      <c r="L9354" s="113">
        <v>0</v>
      </c>
      <c r="M9354" s="113">
        <v>302075.61</v>
      </c>
      <c r="N9354" s="31">
        <v>0</v>
      </c>
      <c r="O9354" s="32">
        <v>227374.63</v>
      </c>
      <c r="P9354" s="113">
        <v>0</v>
      </c>
      <c r="Q9354" s="113">
        <v>305355.39</v>
      </c>
      <c r="R9354" s="31">
        <v>0</v>
      </c>
      <c r="S9354" s="32">
        <v>273436.67</v>
      </c>
      <c r="T9354" s="113">
        <v>0</v>
      </c>
      <c r="U9354" s="113">
        <v>286195.49</v>
      </c>
      <c r="V9354" s="31">
        <v>0</v>
      </c>
      <c r="W9354" s="32">
        <v>342742.32</v>
      </c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1714</v>
      </c>
      <c r="B9355" s="111" t="s">
        <v>818</v>
      </c>
      <c r="C9355" s="112" t="s">
        <v>819</v>
      </c>
      <c r="D9355" s="21">
        <f t="shared" si="292"/>
        <v>0</v>
      </c>
      <c r="E9355" s="24">
        <f t="shared" si="293"/>
        <v>20546.89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1714</v>
      </c>
      <c r="B9356" s="111" t="s">
        <v>820</v>
      </c>
      <c r="C9356" s="112" t="s">
        <v>821</v>
      </c>
      <c r="D9356" s="21">
        <f t="shared" si="292"/>
        <v>0</v>
      </c>
      <c r="E9356" s="24">
        <f t="shared" si="293"/>
        <v>50111.119999999995</v>
      </c>
      <c r="F9356" s="104"/>
      <c r="G9356" s="104"/>
      <c r="H9356" s="113"/>
      <c r="I9356" s="113"/>
      <c r="J9356" s="31">
        <v>0</v>
      </c>
      <c r="K9356" s="32">
        <v>20546.89</v>
      </c>
      <c r="L9356" s="113">
        <v>0</v>
      </c>
      <c r="M9356" s="113">
        <v>0</v>
      </c>
      <c r="N9356" s="31">
        <v>0</v>
      </c>
      <c r="O9356" s="32">
        <v>0</v>
      </c>
      <c r="P9356" s="113">
        <v>0</v>
      </c>
      <c r="Q9356" s="113">
        <v>22318.85</v>
      </c>
      <c r="R9356" s="31">
        <v>0</v>
      </c>
      <c r="S9356" s="32">
        <v>0</v>
      </c>
      <c r="T9356" s="113">
        <v>0</v>
      </c>
      <c r="U9356" s="113">
        <v>0</v>
      </c>
      <c r="V9356" s="31">
        <v>0</v>
      </c>
      <c r="W9356" s="32">
        <v>27792.27</v>
      </c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1714</v>
      </c>
      <c r="B9357" s="111" t="s">
        <v>822</v>
      </c>
      <c r="C9357" s="112" t="s">
        <v>599</v>
      </c>
      <c r="D9357" s="21">
        <f t="shared" si="292"/>
        <v>0</v>
      </c>
      <c r="E9357" s="24">
        <f t="shared" si="293"/>
        <v>87800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1714</v>
      </c>
      <c r="B9358" s="111" t="s">
        <v>823</v>
      </c>
      <c r="C9358" s="112" t="s">
        <v>601</v>
      </c>
      <c r="D9358" s="21">
        <f t="shared" si="292"/>
        <v>0</v>
      </c>
      <c r="E9358" s="24">
        <f t="shared" si="293"/>
        <v>0</v>
      </c>
      <c r="F9358" s="104"/>
      <c r="G9358" s="104"/>
      <c r="H9358" s="113"/>
      <c r="I9358" s="113"/>
      <c r="J9358" s="31">
        <v>0</v>
      </c>
      <c r="K9358" s="32">
        <v>87800</v>
      </c>
      <c r="L9358" s="113">
        <v>0</v>
      </c>
      <c r="M9358" s="113">
        <v>0</v>
      </c>
      <c r="N9358" s="31">
        <v>0</v>
      </c>
      <c r="O9358" s="32">
        <v>0</v>
      </c>
      <c r="P9358" s="113">
        <v>0</v>
      </c>
      <c r="Q9358" s="113">
        <v>0</v>
      </c>
      <c r="R9358" s="31">
        <v>0</v>
      </c>
      <c r="S9358" s="32">
        <v>0</v>
      </c>
      <c r="T9358" s="113">
        <v>0</v>
      </c>
      <c r="U9358" s="113">
        <v>0</v>
      </c>
      <c r="V9358" s="31">
        <v>0</v>
      </c>
      <c r="W9358" s="32">
        <v>0</v>
      </c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1714</v>
      </c>
      <c r="B9359" s="111" t="s">
        <v>824</v>
      </c>
      <c r="C9359" s="112" t="s">
        <v>825</v>
      </c>
      <c r="D9359" s="21">
        <f t="shared" si="292"/>
        <v>0</v>
      </c>
      <c r="E9359" s="24">
        <f t="shared" si="293"/>
        <v>4421074.03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1714</v>
      </c>
      <c r="B9360" s="111" t="s">
        <v>826</v>
      </c>
      <c r="C9360" s="112" t="s">
        <v>827</v>
      </c>
      <c r="D9360" s="21">
        <f t="shared" si="292"/>
        <v>0</v>
      </c>
      <c r="E9360" s="24">
        <f t="shared" si="293"/>
        <v>35373871.960000001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>
        <v>0</v>
      </c>
      <c r="K9360" s="32">
        <v>4421074.03</v>
      </c>
      <c r="L9360" s="113">
        <v>0</v>
      </c>
      <c r="M9360" s="113">
        <v>4252999.2300000004</v>
      </c>
      <c r="N9360" s="31">
        <v>0</v>
      </c>
      <c r="O9360" s="32">
        <v>4378305</v>
      </c>
      <c r="P9360" s="113">
        <v>0</v>
      </c>
      <c r="Q9360" s="113">
        <v>4390265</v>
      </c>
      <c r="R9360" s="31">
        <v>0</v>
      </c>
      <c r="S9360" s="32">
        <v>4388830</v>
      </c>
      <c r="T9360" s="113">
        <v>0</v>
      </c>
      <c r="U9360" s="113">
        <v>4388830</v>
      </c>
      <c r="V9360" s="31">
        <v>0</v>
      </c>
      <c r="W9360" s="32">
        <v>4731265</v>
      </c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1714</v>
      </c>
      <c r="B9361" s="111" t="s">
        <v>828</v>
      </c>
      <c r="C9361" s="112" t="s">
        <v>829</v>
      </c>
      <c r="D9361" s="21">
        <f t="shared" si="292"/>
        <v>0</v>
      </c>
      <c r="E9361" s="24">
        <f t="shared" si="293"/>
        <v>2023.84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1714</v>
      </c>
      <c r="B9362" s="111" t="s">
        <v>830</v>
      </c>
      <c r="C9362" s="112" t="s">
        <v>831</v>
      </c>
      <c r="D9362" s="21">
        <f t="shared" si="292"/>
        <v>0</v>
      </c>
      <c r="E9362" s="24">
        <f t="shared" si="293"/>
        <v>10119.199999999999</v>
      </c>
      <c r="F9362" s="104"/>
      <c r="G9362" s="104"/>
      <c r="H9362" s="113">
        <v>0</v>
      </c>
      <c r="I9362" s="113">
        <v>4047.68</v>
      </c>
      <c r="J9362" s="31">
        <v>0</v>
      </c>
      <c r="K9362" s="32">
        <v>2023.84</v>
      </c>
      <c r="L9362" s="113">
        <v>0</v>
      </c>
      <c r="M9362" s="113">
        <v>2023.84</v>
      </c>
      <c r="N9362" s="31">
        <v>0</v>
      </c>
      <c r="O9362" s="32">
        <v>2023.84</v>
      </c>
      <c r="P9362" s="113">
        <v>0</v>
      </c>
      <c r="Q9362" s="113">
        <v>2023.84</v>
      </c>
      <c r="R9362" s="31">
        <v>0</v>
      </c>
      <c r="S9362" s="32">
        <v>0</v>
      </c>
      <c r="T9362" s="113">
        <v>0</v>
      </c>
      <c r="U9362" s="113">
        <v>0</v>
      </c>
      <c r="V9362" s="31">
        <v>0</v>
      </c>
      <c r="W9362" s="32">
        <v>0</v>
      </c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1714</v>
      </c>
      <c r="B9363" s="111" t="s">
        <v>832</v>
      </c>
      <c r="C9363" s="112" t="s">
        <v>833</v>
      </c>
      <c r="D9363" s="21">
        <f t="shared" si="292"/>
        <v>0</v>
      </c>
      <c r="E9363" s="24">
        <f t="shared" si="293"/>
        <v>0</v>
      </c>
      <c r="F9363" s="104"/>
      <c r="G9363" s="104"/>
      <c r="H9363" s="105"/>
      <c r="I9363" s="105"/>
      <c r="J9363" s="31"/>
      <c r="K9363" s="32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1714</v>
      </c>
      <c r="B9364" s="111" t="s">
        <v>834</v>
      </c>
      <c r="C9364" s="112" t="s">
        <v>835</v>
      </c>
      <c r="D9364" s="21">
        <f t="shared" si="292"/>
        <v>0</v>
      </c>
      <c r="E9364" s="24">
        <f t="shared" si="293"/>
        <v>166691.70000000001</v>
      </c>
      <c r="F9364" s="104"/>
      <c r="G9364" s="104"/>
      <c r="H9364" s="113"/>
      <c r="I9364" s="113"/>
      <c r="J9364" s="106"/>
      <c r="K9364" s="107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1714</v>
      </c>
      <c r="B9365" s="111" t="s">
        <v>836</v>
      </c>
      <c r="C9365" s="112" t="s">
        <v>837</v>
      </c>
      <c r="D9365" s="21">
        <f t="shared" si="292"/>
        <v>0</v>
      </c>
      <c r="E9365" s="24">
        <f t="shared" si="293"/>
        <v>1494228.75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31">
        <v>0</v>
      </c>
      <c r="K9365" s="32">
        <v>166691.70000000001</v>
      </c>
      <c r="L9365" s="105">
        <v>0</v>
      </c>
      <c r="M9365" s="105">
        <v>315482.25</v>
      </c>
      <c r="N9365" s="106">
        <v>0</v>
      </c>
      <c r="O9365" s="107">
        <v>168432.2</v>
      </c>
      <c r="P9365" s="113">
        <v>0</v>
      </c>
      <c r="Q9365" s="113">
        <v>168432.2</v>
      </c>
      <c r="R9365" s="106">
        <v>0</v>
      </c>
      <c r="S9365" s="107">
        <v>168432.2</v>
      </c>
      <c r="T9365" s="105">
        <v>0</v>
      </c>
      <c r="U9365" s="105">
        <v>168432.2</v>
      </c>
      <c r="V9365" s="106">
        <v>0</v>
      </c>
      <c r="W9365" s="107">
        <v>182954.3</v>
      </c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1714</v>
      </c>
      <c r="B9366" s="111" t="s">
        <v>838</v>
      </c>
      <c r="C9366" s="112" t="s">
        <v>839</v>
      </c>
      <c r="D9366" s="21">
        <f t="shared" si="292"/>
        <v>0</v>
      </c>
      <c r="E9366" s="24">
        <f t="shared" si="293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1714</v>
      </c>
      <c r="B9367" s="111" t="s">
        <v>1608</v>
      </c>
      <c r="C9367" s="112" t="s">
        <v>1609</v>
      </c>
      <c r="D9367" s="21">
        <f t="shared" si="292"/>
        <v>0</v>
      </c>
      <c r="E9367" s="24">
        <f t="shared" si="293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1714</v>
      </c>
      <c r="B9368" s="111" t="s">
        <v>840</v>
      </c>
      <c r="C9368" s="112" t="s">
        <v>841</v>
      </c>
      <c r="D9368" s="21">
        <f t="shared" si="292"/>
        <v>0</v>
      </c>
      <c r="E9368" s="24">
        <f t="shared" si="293"/>
        <v>0</v>
      </c>
      <c r="F9368" s="104"/>
      <c r="G9368" s="104"/>
      <c r="H9368" s="113"/>
      <c r="I9368" s="113"/>
      <c r="J9368" s="106"/>
      <c r="K9368" s="107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1714</v>
      </c>
      <c r="B9369" s="111" t="s">
        <v>842</v>
      </c>
      <c r="C9369" s="112" t="s">
        <v>843</v>
      </c>
      <c r="D9369" s="21">
        <f t="shared" si="292"/>
        <v>0</v>
      </c>
      <c r="E9369" s="24">
        <f t="shared" si="293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1714</v>
      </c>
      <c r="B9370" s="111" t="s">
        <v>844</v>
      </c>
      <c r="C9370" s="112" t="s">
        <v>845</v>
      </c>
      <c r="D9370" s="21">
        <f t="shared" si="292"/>
        <v>0</v>
      </c>
      <c r="E9370" s="24">
        <f t="shared" si="293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1714</v>
      </c>
      <c r="B9371" s="111" t="s">
        <v>846</v>
      </c>
      <c r="C9371" s="112" t="s">
        <v>847</v>
      </c>
      <c r="D9371" s="21">
        <f t="shared" si="292"/>
        <v>0</v>
      </c>
      <c r="E9371" s="24">
        <f t="shared" si="293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1714</v>
      </c>
      <c r="B9372" s="111" t="s">
        <v>848</v>
      </c>
      <c r="C9372" s="112" t="s">
        <v>849</v>
      </c>
      <c r="D9372" s="21">
        <f t="shared" si="292"/>
        <v>0</v>
      </c>
      <c r="E9372" s="24">
        <f t="shared" si="293"/>
        <v>0</v>
      </c>
      <c r="F9372" s="104"/>
      <c r="G9372" s="104"/>
      <c r="H9372" s="105"/>
      <c r="I9372" s="105"/>
      <c r="J9372" s="31"/>
      <c r="K9372" s="32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1714</v>
      </c>
      <c r="B9373" s="111" t="s">
        <v>850</v>
      </c>
      <c r="C9373" s="112" t="s">
        <v>851</v>
      </c>
      <c r="D9373" s="21">
        <f t="shared" si="292"/>
        <v>0</v>
      </c>
      <c r="E9373" s="24">
        <f t="shared" si="293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1714</v>
      </c>
      <c r="B9374" s="111" t="s">
        <v>852</v>
      </c>
      <c r="C9374" s="112" t="s">
        <v>853</v>
      </c>
      <c r="D9374" s="21">
        <f t="shared" si="292"/>
        <v>0</v>
      </c>
      <c r="E9374" s="24">
        <f t="shared" si="293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1714</v>
      </c>
      <c r="B9375" s="111" t="s">
        <v>854</v>
      </c>
      <c r="C9375" s="112" t="s">
        <v>855</v>
      </c>
      <c r="D9375" s="21">
        <f t="shared" si="292"/>
        <v>0</v>
      </c>
      <c r="E9375" s="24">
        <f t="shared" si="293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>
        <v>0</v>
      </c>
      <c r="K9375" s="107">
        <v>0</v>
      </c>
      <c r="L9375" s="105">
        <v>0</v>
      </c>
      <c r="M9375" s="105">
        <v>0</v>
      </c>
      <c r="N9375" s="106">
        <v>0</v>
      </c>
      <c r="O9375" s="107">
        <v>0</v>
      </c>
      <c r="P9375" s="105">
        <v>0</v>
      </c>
      <c r="Q9375" s="105">
        <v>0</v>
      </c>
      <c r="R9375" s="106">
        <v>0</v>
      </c>
      <c r="S9375" s="107">
        <v>0</v>
      </c>
      <c r="T9375" s="105">
        <v>0</v>
      </c>
      <c r="U9375" s="105">
        <v>0</v>
      </c>
      <c r="V9375" s="106">
        <v>0</v>
      </c>
      <c r="W9375" s="107">
        <v>0</v>
      </c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1714</v>
      </c>
      <c r="B9376" s="111" t="s">
        <v>856</v>
      </c>
      <c r="C9376" s="112" t="s">
        <v>857</v>
      </c>
      <c r="D9376" s="21">
        <f t="shared" si="292"/>
        <v>0</v>
      </c>
      <c r="E9376" s="24">
        <f t="shared" si="293"/>
        <v>51500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1714</v>
      </c>
      <c r="B9377" s="111" t="s">
        <v>858</v>
      </c>
      <c r="C9377" s="112" t="s">
        <v>859</v>
      </c>
      <c r="D9377" s="21">
        <f t="shared" si="292"/>
        <v>0</v>
      </c>
      <c r="E9377" s="24">
        <f t="shared" si="293"/>
        <v>395250</v>
      </c>
      <c r="F9377" s="104">
        <v>0</v>
      </c>
      <c r="G9377" s="104">
        <v>39700</v>
      </c>
      <c r="H9377" s="113">
        <v>0</v>
      </c>
      <c r="I9377" s="113">
        <v>40000</v>
      </c>
      <c r="J9377" s="106">
        <v>0</v>
      </c>
      <c r="K9377" s="107">
        <v>51500</v>
      </c>
      <c r="L9377" s="113">
        <v>0</v>
      </c>
      <c r="M9377" s="113">
        <v>29000</v>
      </c>
      <c r="N9377" s="31">
        <v>0</v>
      </c>
      <c r="O9377" s="32">
        <v>66350</v>
      </c>
      <c r="P9377" s="105">
        <v>0</v>
      </c>
      <c r="Q9377" s="105">
        <v>50000</v>
      </c>
      <c r="R9377" s="31">
        <v>0</v>
      </c>
      <c r="S9377" s="32">
        <v>55700</v>
      </c>
      <c r="T9377" s="113">
        <v>0</v>
      </c>
      <c r="U9377" s="113">
        <v>17000</v>
      </c>
      <c r="V9377" s="31">
        <v>0</v>
      </c>
      <c r="W9377" s="32">
        <v>88600</v>
      </c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1714</v>
      </c>
      <c r="B9378" s="111" t="s">
        <v>860</v>
      </c>
      <c r="C9378" s="112" t="s">
        <v>861</v>
      </c>
      <c r="D9378" s="21">
        <f t="shared" si="292"/>
        <v>0</v>
      </c>
      <c r="E9378" s="24">
        <f t="shared" si="293"/>
        <v>141500</v>
      </c>
      <c r="F9378" s="104">
        <v>0</v>
      </c>
      <c r="G9378" s="104">
        <v>11150</v>
      </c>
      <c r="H9378" s="105">
        <v>0</v>
      </c>
      <c r="I9378" s="105">
        <v>16700</v>
      </c>
      <c r="J9378" s="31">
        <v>0</v>
      </c>
      <c r="K9378" s="32">
        <v>8900</v>
      </c>
      <c r="L9378" s="105">
        <v>0</v>
      </c>
      <c r="M9378" s="105">
        <v>8750</v>
      </c>
      <c r="N9378" s="106">
        <v>0</v>
      </c>
      <c r="O9378" s="107">
        <v>21000</v>
      </c>
      <c r="P9378" s="113">
        <v>0</v>
      </c>
      <c r="Q9378" s="113">
        <v>46350</v>
      </c>
      <c r="R9378" s="106">
        <v>0</v>
      </c>
      <c r="S9378" s="107">
        <v>7600</v>
      </c>
      <c r="T9378" s="105">
        <v>0</v>
      </c>
      <c r="U9378" s="105">
        <v>9600</v>
      </c>
      <c r="V9378" s="106">
        <v>0</v>
      </c>
      <c r="W9378" s="107">
        <v>20350</v>
      </c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1714</v>
      </c>
      <c r="B9379" s="111" t="s">
        <v>862</v>
      </c>
      <c r="C9379" s="112" t="s">
        <v>863</v>
      </c>
      <c r="D9379" s="21">
        <f t="shared" si="292"/>
        <v>0</v>
      </c>
      <c r="E9379" s="24">
        <f t="shared" si="293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1714</v>
      </c>
      <c r="B9380" s="111" t="s">
        <v>864</v>
      </c>
      <c r="C9380" s="112" t="s">
        <v>865</v>
      </c>
      <c r="D9380" s="21">
        <f t="shared" si="292"/>
        <v>0</v>
      </c>
      <c r="E9380" s="24">
        <f t="shared" si="293"/>
        <v>13615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1714</v>
      </c>
      <c r="B9381" s="111" t="s">
        <v>866</v>
      </c>
      <c r="C9381" s="112" t="s">
        <v>867</v>
      </c>
      <c r="D9381" s="21">
        <f t="shared" si="292"/>
        <v>0</v>
      </c>
      <c r="E9381" s="24">
        <f t="shared" si="293"/>
        <v>152960.63</v>
      </c>
      <c r="F9381" s="104">
        <v>0</v>
      </c>
      <c r="G9381" s="104">
        <v>62325</v>
      </c>
      <c r="H9381" s="105">
        <v>0</v>
      </c>
      <c r="I9381" s="105">
        <v>9766</v>
      </c>
      <c r="J9381" s="106">
        <v>0</v>
      </c>
      <c r="K9381" s="107">
        <v>13615</v>
      </c>
      <c r="L9381" s="105">
        <v>0</v>
      </c>
      <c r="M9381" s="105">
        <v>16250</v>
      </c>
      <c r="N9381" s="106">
        <v>0</v>
      </c>
      <c r="O9381" s="107">
        <v>8525</v>
      </c>
      <c r="P9381" s="105">
        <v>0</v>
      </c>
      <c r="Q9381" s="105">
        <v>17740</v>
      </c>
      <c r="R9381" s="106">
        <v>0</v>
      </c>
      <c r="S9381" s="107">
        <v>11697</v>
      </c>
      <c r="T9381" s="105">
        <v>0</v>
      </c>
      <c r="U9381" s="105">
        <v>13927.63</v>
      </c>
      <c r="V9381" s="106">
        <v>0</v>
      </c>
      <c r="W9381" s="107">
        <v>12730</v>
      </c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1714</v>
      </c>
      <c r="B9382" s="111" t="s">
        <v>868</v>
      </c>
      <c r="C9382" s="112" t="s">
        <v>869</v>
      </c>
      <c r="D9382" s="21">
        <f t="shared" si="292"/>
        <v>0</v>
      </c>
      <c r="E9382" s="24">
        <f t="shared" si="293"/>
        <v>0</v>
      </c>
      <c r="F9382" s="104"/>
      <c r="G9382" s="104"/>
      <c r="H9382" s="113"/>
      <c r="I9382" s="113"/>
      <c r="J9382" s="106"/>
      <c r="K9382" s="107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1714</v>
      </c>
      <c r="B9383" s="111" t="s">
        <v>870</v>
      </c>
      <c r="C9383" s="112" t="s">
        <v>1677</v>
      </c>
      <c r="D9383" s="21">
        <f t="shared" si="292"/>
        <v>0</v>
      </c>
      <c r="E9383" s="24">
        <f t="shared" si="29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1714</v>
      </c>
      <c r="B9384" s="111" t="s">
        <v>871</v>
      </c>
      <c r="C9384" s="112" t="s">
        <v>872</v>
      </c>
      <c r="D9384" s="21">
        <f t="shared" si="292"/>
        <v>0</v>
      </c>
      <c r="E9384" s="24">
        <f t="shared" si="29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1714</v>
      </c>
      <c r="B9385" s="111" t="s">
        <v>873</v>
      </c>
      <c r="C9385" s="112" t="s">
        <v>1678</v>
      </c>
      <c r="D9385" s="21">
        <f t="shared" si="292"/>
        <v>0</v>
      </c>
      <c r="E9385" s="24">
        <f t="shared" si="29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1714</v>
      </c>
      <c r="B9386" s="111" t="s">
        <v>874</v>
      </c>
      <c r="C9386" s="112" t="s">
        <v>875</v>
      </c>
      <c r="D9386" s="21">
        <f t="shared" si="292"/>
        <v>0</v>
      </c>
      <c r="E9386" s="24">
        <f t="shared" si="293"/>
        <v>77600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>
        <v>0</v>
      </c>
      <c r="S9386" s="32">
        <v>65200</v>
      </c>
      <c r="T9386" s="113">
        <v>0</v>
      </c>
      <c r="U9386" s="113">
        <v>2400</v>
      </c>
      <c r="V9386" s="31">
        <v>0</v>
      </c>
      <c r="W9386" s="32">
        <v>10000</v>
      </c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1714</v>
      </c>
      <c r="B9387" s="111" t="s">
        <v>876</v>
      </c>
      <c r="C9387" s="112" t="s">
        <v>1679</v>
      </c>
      <c r="D9387" s="21">
        <f t="shared" si="292"/>
        <v>0</v>
      </c>
      <c r="E9387" s="24">
        <f t="shared" si="293"/>
        <v>217750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1714</v>
      </c>
      <c r="B9388" s="111" t="s">
        <v>877</v>
      </c>
      <c r="C9388" s="112" t="s">
        <v>878</v>
      </c>
      <c r="D9388" s="21">
        <f t="shared" si="292"/>
        <v>0</v>
      </c>
      <c r="E9388" s="24">
        <f t="shared" si="293"/>
        <v>2808779</v>
      </c>
      <c r="F9388" s="104"/>
      <c r="G9388" s="104"/>
      <c r="H9388" s="113">
        <v>0</v>
      </c>
      <c r="I9388" s="113">
        <v>900</v>
      </c>
      <c r="J9388" s="31">
        <v>0</v>
      </c>
      <c r="K9388" s="32">
        <v>217750</v>
      </c>
      <c r="L9388" s="113">
        <v>0</v>
      </c>
      <c r="M9388" s="113">
        <v>214950</v>
      </c>
      <c r="N9388" s="31">
        <v>0</v>
      </c>
      <c r="O9388" s="32">
        <v>930894</v>
      </c>
      <c r="P9388" s="113">
        <v>0</v>
      </c>
      <c r="Q9388" s="113">
        <v>214650</v>
      </c>
      <c r="R9388" s="31">
        <v>0</v>
      </c>
      <c r="S9388" s="32">
        <v>459371</v>
      </c>
      <c r="T9388" s="113">
        <v>0</v>
      </c>
      <c r="U9388" s="113">
        <v>225800</v>
      </c>
      <c r="V9388" s="31">
        <v>0</v>
      </c>
      <c r="W9388" s="32">
        <v>762214</v>
      </c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1714</v>
      </c>
      <c r="B9389" s="111" t="s">
        <v>879</v>
      </c>
      <c r="C9389" s="112" t="s">
        <v>1680</v>
      </c>
      <c r="D9389" s="21">
        <f t="shared" si="292"/>
        <v>0</v>
      </c>
      <c r="E9389" s="24">
        <f t="shared" si="29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1714</v>
      </c>
      <c r="B9390" s="111" t="s">
        <v>880</v>
      </c>
      <c r="C9390" s="112" t="s">
        <v>1681</v>
      </c>
      <c r="D9390" s="21">
        <f t="shared" si="292"/>
        <v>0</v>
      </c>
      <c r="E9390" s="24">
        <f t="shared" si="293"/>
        <v>2400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1714</v>
      </c>
      <c r="B9391" s="111" t="s">
        <v>881</v>
      </c>
      <c r="C9391" s="112" t="s">
        <v>1682</v>
      </c>
      <c r="D9391" s="21">
        <f t="shared" si="292"/>
        <v>0</v>
      </c>
      <c r="E9391" s="24">
        <f t="shared" si="293"/>
        <v>404358</v>
      </c>
      <c r="F9391" s="104"/>
      <c r="G9391" s="104"/>
      <c r="H9391" s="113">
        <v>0</v>
      </c>
      <c r="I9391" s="113">
        <v>26215</v>
      </c>
      <c r="J9391" s="31">
        <v>0</v>
      </c>
      <c r="K9391" s="32">
        <v>2400</v>
      </c>
      <c r="L9391" s="113">
        <v>0</v>
      </c>
      <c r="M9391" s="113">
        <v>0</v>
      </c>
      <c r="N9391" s="31">
        <v>0</v>
      </c>
      <c r="O9391" s="32">
        <v>10413</v>
      </c>
      <c r="P9391" s="113">
        <v>0</v>
      </c>
      <c r="Q9391" s="113">
        <v>78850</v>
      </c>
      <c r="R9391" s="31">
        <v>0</v>
      </c>
      <c r="S9391" s="32">
        <v>0</v>
      </c>
      <c r="T9391" s="113">
        <v>0</v>
      </c>
      <c r="U9391" s="113">
        <v>109780</v>
      </c>
      <c r="V9391" s="31">
        <v>0</v>
      </c>
      <c r="W9391" s="32">
        <v>151920</v>
      </c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1714</v>
      </c>
      <c r="B9392" s="111" t="s">
        <v>882</v>
      </c>
      <c r="C9392" s="112" t="s">
        <v>883</v>
      </c>
      <c r="D9392" s="21">
        <f t="shared" si="292"/>
        <v>3884240</v>
      </c>
      <c r="E9392" s="24">
        <f t="shared" si="293"/>
        <v>215640</v>
      </c>
      <c r="F9392" s="104">
        <v>0</v>
      </c>
      <c r="G9392" s="104">
        <v>27150</v>
      </c>
      <c r="H9392" s="113">
        <v>0</v>
      </c>
      <c r="I9392" s="113">
        <v>28710</v>
      </c>
      <c r="J9392" s="31">
        <v>0</v>
      </c>
      <c r="K9392" s="32">
        <v>27180</v>
      </c>
      <c r="L9392" s="113">
        <v>0</v>
      </c>
      <c r="M9392" s="113">
        <v>22920</v>
      </c>
      <c r="N9392" s="31">
        <v>0</v>
      </c>
      <c r="O9392" s="32">
        <v>24900</v>
      </c>
      <c r="P9392" s="113">
        <v>0</v>
      </c>
      <c r="Q9392" s="113">
        <v>37560</v>
      </c>
      <c r="R9392" s="31">
        <v>0</v>
      </c>
      <c r="S9392" s="32">
        <v>23100</v>
      </c>
      <c r="T9392" s="113">
        <v>0</v>
      </c>
      <c r="U9392" s="113">
        <v>21540</v>
      </c>
      <c r="V9392" s="31">
        <v>0</v>
      </c>
      <c r="W9392" s="32">
        <v>29760</v>
      </c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1714</v>
      </c>
      <c r="B9393" s="111" t="s">
        <v>884</v>
      </c>
      <c r="C9393" s="112" t="s">
        <v>885</v>
      </c>
      <c r="D9393" s="21">
        <f t="shared" si="292"/>
        <v>31383080</v>
      </c>
      <c r="E9393" s="24">
        <f t="shared" si="29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>
        <v>3884240</v>
      </c>
      <c r="K9393" s="32">
        <v>0</v>
      </c>
      <c r="L9393" s="113">
        <v>3890960</v>
      </c>
      <c r="M9393" s="113">
        <v>0</v>
      </c>
      <c r="N9393" s="31">
        <v>3883780</v>
      </c>
      <c r="O9393" s="32">
        <v>0</v>
      </c>
      <c r="P9393" s="113">
        <v>3861420</v>
      </c>
      <c r="Q9393" s="113">
        <v>0</v>
      </c>
      <c r="R9393" s="31">
        <v>3861420</v>
      </c>
      <c r="S9393" s="32">
        <v>0</v>
      </c>
      <c r="T9393" s="113">
        <v>3861420</v>
      </c>
      <c r="U9393" s="113">
        <v>0</v>
      </c>
      <c r="V9393" s="31">
        <v>4183020</v>
      </c>
      <c r="W9393" s="32">
        <v>0</v>
      </c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1714</v>
      </c>
      <c r="B9394" s="111" t="s">
        <v>886</v>
      </c>
      <c r="C9394" s="112" t="s">
        <v>887</v>
      </c>
      <c r="D9394" s="21">
        <f t="shared" si="292"/>
        <v>915405.16</v>
      </c>
      <c r="E9394" s="24">
        <f t="shared" si="29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>
        <v>98980</v>
      </c>
      <c r="K9394" s="32">
        <v>0</v>
      </c>
      <c r="L9394" s="113">
        <v>124225.16</v>
      </c>
      <c r="M9394" s="113">
        <v>0</v>
      </c>
      <c r="N9394" s="31">
        <v>98980</v>
      </c>
      <c r="O9394" s="32">
        <v>0</v>
      </c>
      <c r="P9394" s="113">
        <v>121340</v>
      </c>
      <c r="Q9394" s="113">
        <v>0</v>
      </c>
      <c r="R9394" s="31">
        <v>121340</v>
      </c>
      <c r="S9394" s="32">
        <v>0</v>
      </c>
      <c r="T9394" s="113">
        <v>121340</v>
      </c>
      <c r="U9394" s="113">
        <v>0</v>
      </c>
      <c r="V9394" s="31">
        <v>130220</v>
      </c>
      <c r="W9394" s="32">
        <v>0</v>
      </c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1714</v>
      </c>
      <c r="B9395" s="111" t="s">
        <v>888</v>
      </c>
      <c r="C9395" s="112" t="s">
        <v>1683</v>
      </c>
      <c r="D9395" s="21">
        <f t="shared" si="292"/>
        <v>165900</v>
      </c>
      <c r="E9395" s="24">
        <f t="shared" si="293"/>
        <v>0</v>
      </c>
      <c r="F9395" s="104"/>
      <c r="G9395" s="104"/>
      <c r="H9395" s="105"/>
      <c r="I9395" s="105"/>
      <c r="J9395" s="31"/>
      <c r="K9395" s="32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1714</v>
      </c>
      <c r="B9396" s="111" t="s">
        <v>889</v>
      </c>
      <c r="C9396" s="112" t="s">
        <v>890</v>
      </c>
      <c r="D9396" s="21">
        <f t="shared" si="292"/>
        <v>1345567.73</v>
      </c>
      <c r="E9396" s="24">
        <f t="shared" si="29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106">
        <v>165900</v>
      </c>
      <c r="K9396" s="107">
        <v>0</v>
      </c>
      <c r="L9396" s="113">
        <v>165900</v>
      </c>
      <c r="M9396" s="113">
        <v>0</v>
      </c>
      <c r="N9396" s="31">
        <v>162400</v>
      </c>
      <c r="O9396" s="32">
        <v>0</v>
      </c>
      <c r="P9396" s="105">
        <v>162400</v>
      </c>
      <c r="Q9396" s="105">
        <v>0</v>
      </c>
      <c r="R9396" s="31">
        <v>162400</v>
      </c>
      <c r="S9396" s="32">
        <v>0</v>
      </c>
      <c r="T9396" s="113">
        <v>162400</v>
      </c>
      <c r="U9396" s="113">
        <v>0</v>
      </c>
      <c r="V9396" s="31">
        <v>162400</v>
      </c>
      <c r="W9396" s="32">
        <v>0</v>
      </c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1714</v>
      </c>
      <c r="B9397" s="111" t="s">
        <v>891</v>
      </c>
      <c r="C9397" s="112" t="s">
        <v>892</v>
      </c>
      <c r="D9397" s="21">
        <f t="shared" si="292"/>
        <v>88940</v>
      </c>
      <c r="E9397" s="24">
        <f t="shared" si="29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31">
        <v>9900</v>
      </c>
      <c r="K9397" s="32">
        <v>0</v>
      </c>
      <c r="L9397" s="105">
        <v>9900</v>
      </c>
      <c r="M9397" s="105">
        <v>0</v>
      </c>
      <c r="N9397" s="106">
        <v>9900</v>
      </c>
      <c r="O9397" s="107">
        <v>0</v>
      </c>
      <c r="P9397" s="113">
        <v>9900</v>
      </c>
      <c r="Q9397" s="113">
        <v>0</v>
      </c>
      <c r="R9397" s="106">
        <v>9900</v>
      </c>
      <c r="S9397" s="107">
        <v>0</v>
      </c>
      <c r="T9397" s="105">
        <v>9900</v>
      </c>
      <c r="U9397" s="105">
        <v>0</v>
      </c>
      <c r="V9397" s="106">
        <v>9900</v>
      </c>
      <c r="W9397" s="107">
        <v>0</v>
      </c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1714</v>
      </c>
      <c r="B9398" s="111" t="s">
        <v>893</v>
      </c>
      <c r="C9398" s="112" t="s">
        <v>894</v>
      </c>
      <c r="D9398" s="21">
        <f t="shared" si="292"/>
        <v>75693.84</v>
      </c>
      <c r="E9398" s="24">
        <f t="shared" si="29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106">
        <v>9740</v>
      </c>
      <c r="K9398" s="107">
        <v>0</v>
      </c>
      <c r="L9398" s="113">
        <v>13290</v>
      </c>
      <c r="M9398" s="113">
        <v>0</v>
      </c>
      <c r="N9398" s="31">
        <v>11620</v>
      </c>
      <c r="O9398" s="32">
        <v>0</v>
      </c>
      <c r="P9398" s="105">
        <v>9980</v>
      </c>
      <c r="Q9398" s="105">
        <v>0</v>
      </c>
      <c r="R9398" s="31">
        <v>7280</v>
      </c>
      <c r="S9398" s="32">
        <v>0</v>
      </c>
      <c r="T9398" s="113">
        <v>8160</v>
      </c>
      <c r="U9398" s="113">
        <v>0</v>
      </c>
      <c r="V9398" s="31">
        <v>5460</v>
      </c>
      <c r="W9398" s="32">
        <v>0</v>
      </c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1714</v>
      </c>
      <c r="B9399" s="111" t="s">
        <v>895</v>
      </c>
      <c r="C9399" s="112" t="s">
        <v>896</v>
      </c>
      <c r="D9399" s="21">
        <f t="shared" si="292"/>
        <v>10119.199999999999</v>
      </c>
      <c r="E9399" s="24">
        <f t="shared" si="293"/>
        <v>0</v>
      </c>
      <c r="F9399" s="104"/>
      <c r="G9399" s="104"/>
      <c r="H9399" s="113">
        <v>4047.68</v>
      </c>
      <c r="I9399" s="113">
        <v>0</v>
      </c>
      <c r="J9399" s="31">
        <v>2023.84</v>
      </c>
      <c r="K9399" s="32">
        <v>0</v>
      </c>
      <c r="L9399" s="113">
        <v>2023.84</v>
      </c>
      <c r="M9399" s="113">
        <v>0</v>
      </c>
      <c r="N9399" s="31">
        <v>2023.84</v>
      </c>
      <c r="O9399" s="32">
        <v>0</v>
      </c>
      <c r="P9399" s="113">
        <v>2023.84</v>
      </c>
      <c r="Q9399" s="113">
        <v>0</v>
      </c>
      <c r="R9399" s="31">
        <v>0</v>
      </c>
      <c r="S9399" s="32">
        <v>0</v>
      </c>
      <c r="T9399" s="113">
        <v>0</v>
      </c>
      <c r="U9399" s="113">
        <v>0</v>
      </c>
      <c r="V9399" s="31">
        <v>0</v>
      </c>
      <c r="W9399" s="32">
        <v>0</v>
      </c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1714</v>
      </c>
      <c r="B9400" s="111" t="s">
        <v>897</v>
      </c>
      <c r="C9400" s="112" t="s">
        <v>898</v>
      </c>
      <c r="D9400" s="21">
        <f t="shared" si="292"/>
        <v>0</v>
      </c>
      <c r="E9400" s="24">
        <f t="shared" si="29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1714</v>
      </c>
      <c r="B9401" s="111" t="s">
        <v>899</v>
      </c>
      <c r="C9401" s="112" t="s">
        <v>900</v>
      </c>
      <c r="D9401" s="21">
        <f t="shared" si="292"/>
        <v>0</v>
      </c>
      <c r="E9401" s="24">
        <f t="shared" si="29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1714</v>
      </c>
      <c r="B9402" s="111" t="s">
        <v>901</v>
      </c>
      <c r="C9402" s="112" t="s">
        <v>902</v>
      </c>
      <c r="D9402" s="21">
        <f t="shared" si="292"/>
        <v>151990</v>
      </c>
      <c r="E9402" s="24">
        <f t="shared" si="293"/>
        <v>0</v>
      </c>
      <c r="F9402" s="104"/>
      <c r="G9402" s="104"/>
      <c r="H9402" s="105"/>
      <c r="I9402" s="105"/>
      <c r="J9402" s="31"/>
      <c r="K9402" s="32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1714</v>
      </c>
      <c r="B9403" s="111" t="s">
        <v>903</v>
      </c>
      <c r="C9403" s="112" t="s">
        <v>904</v>
      </c>
      <c r="D9403" s="21">
        <f t="shared" si="292"/>
        <v>1077309.07</v>
      </c>
      <c r="E9403" s="24">
        <f t="shared" si="29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>
        <v>151990</v>
      </c>
      <c r="K9403" s="107">
        <v>0</v>
      </c>
      <c r="L9403" s="105">
        <v>4559.07</v>
      </c>
      <c r="M9403" s="105">
        <v>0</v>
      </c>
      <c r="N9403" s="106">
        <v>151990</v>
      </c>
      <c r="O9403" s="107">
        <v>0</v>
      </c>
      <c r="P9403" s="105">
        <v>151990</v>
      </c>
      <c r="Q9403" s="105">
        <v>0</v>
      </c>
      <c r="R9403" s="106">
        <v>151990</v>
      </c>
      <c r="S9403" s="107">
        <v>0</v>
      </c>
      <c r="T9403" s="105">
        <v>151990</v>
      </c>
      <c r="U9403" s="105">
        <v>0</v>
      </c>
      <c r="V9403" s="106">
        <v>160810</v>
      </c>
      <c r="W9403" s="107">
        <v>0</v>
      </c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1714</v>
      </c>
      <c r="B9404" s="111" t="s">
        <v>905</v>
      </c>
      <c r="C9404" s="112" t="s">
        <v>906</v>
      </c>
      <c r="D9404" s="21">
        <f t="shared" si="292"/>
        <v>308545</v>
      </c>
      <c r="E9404" s="24">
        <f t="shared" si="29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1714</v>
      </c>
      <c r="B9405" s="111" t="s">
        <v>907</v>
      </c>
      <c r="C9405" s="112" t="s">
        <v>908</v>
      </c>
      <c r="D9405" s="21">
        <f t="shared" si="292"/>
        <v>2460075</v>
      </c>
      <c r="E9405" s="24">
        <f t="shared" si="293"/>
        <v>350</v>
      </c>
      <c r="F9405" s="104">
        <v>325600</v>
      </c>
      <c r="G9405" s="104">
        <v>0</v>
      </c>
      <c r="H9405" s="113">
        <v>308120</v>
      </c>
      <c r="I9405" s="113">
        <v>0</v>
      </c>
      <c r="J9405" s="106">
        <v>308545</v>
      </c>
      <c r="K9405" s="107">
        <v>0</v>
      </c>
      <c r="L9405" s="113">
        <v>314210</v>
      </c>
      <c r="M9405" s="113">
        <v>0</v>
      </c>
      <c r="N9405" s="31">
        <v>286860</v>
      </c>
      <c r="O9405" s="32">
        <v>0</v>
      </c>
      <c r="P9405" s="105">
        <v>324290</v>
      </c>
      <c r="Q9405" s="105">
        <v>0</v>
      </c>
      <c r="R9405" s="31">
        <v>287040</v>
      </c>
      <c r="S9405" s="32">
        <v>0</v>
      </c>
      <c r="T9405" s="113">
        <v>304150</v>
      </c>
      <c r="U9405" s="113">
        <v>0</v>
      </c>
      <c r="V9405" s="31">
        <v>303955</v>
      </c>
      <c r="W9405" s="32">
        <v>350</v>
      </c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1714</v>
      </c>
      <c r="B9406" s="111" t="s">
        <v>909</v>
      </c>
      <c r="C9406" s="112" t="s">
        <v>910</v>
      </c>
      <c r="D9406" s="21">
        <f t="shared" si="292"/>
        <v>1000240</v>
      </c>
      <c r="E9406" s="24">
        <f t="shared" si="293"/>
        <v>2100</v>
      </c>
      <c r="F9406" s="104"/>
      <c r="G9406" s="104"/>
      <c r="H9406" s="113"/>
      <c r="I9406" s="113"/>
      <c r="J9406" s="31">
        <v>5850</v>
      </c>
      <c r="K9406" s="32">
        <v>0</v>
      </c>
      <c r="L9406" s="113">
        <v>13500</v>
      </c>
      <c r="M9406" s="113">
        <v>0</v>
      </c>
      <c r="N9406" s="31">
        <v>20100</v>
      </c>
      <c r="O9406" s="32">
        <v>0</v>
      </c>
      <c r="P9406" s="113">
        <v>22800</v>
      </c>
      <c r="Q9406" s="113">
        <v>0</v>
      </c>
      <c r="R9406" s="31">
        <v>19200</v>
      </c>
      <c r="S9406" s="32">
        <v>2100</v>
      </c>
      <c r="T9406" s="113">
        <v>21000</v>
      </c>
      <c r="U9406" s="113">
        <v>0</v>
      </c>
      <c r="V9406" s="31">
        <v>21600</v>
      </c>
      <c r="W9406" s="32">
        <v>0</v>
      </c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1714</v>
      </c>
      <c r="B9407" s="111" t="s">
        <v>911</v>
      </c>
      <c r="C9407" s="112" t="s">
        <v>912</v>
      </c>
      <c r="D9407" s="21">
        <f t="shared" si="292"/>
        <v>7067024</v>
      </c>
      <c r="E9407" s="24">
        <f t="shared" si="29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>
        <v>882040</v>
      </c>
      <c r="K9407" s="32">
        <v>0</v>
      </c>
      <c r="L9407" s="113">
        <v>877120</v>
      </c>
      <c r="M9407" s="113">
        <v>0</v>
      </c>
      <c r="N9407" s="31">
        <v>869330</v>
      </c>
      <c r="O9407" s="32">
        <v>0</v>
      </c>
      <c r="P9407" s="113">
        <v>869330</v>
      </c>
      <c r="Q9407" s="113">
        <v>0</v>
      </c>
      <c r="R9407" s="31">
        <v>869330</v>
      </c>
      <c r="S9407" s="32">
        <v>0</v>
      </c>
      <c r="T9407" s="113">
        <v>869330</v>
      </c>
      <c r="U9407" s="113">
        <v>0</v>
      </c>
      <c r="V9407" s="31">
        <v>868744</v>
      </c>
      <c r="W9407" s="32">
        <v>0</v>
      </c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1714</v>
      </c>
      <c r="B9408" s="111" t="s">
        <v>913</v>
      </c>
      <c r="C9408" s="112" t="s">
        <v>914</v>
      </c>
      <c r="D9408" s="21">
        <f t="shared" si="292"/>
        <v>745810</v>
      </c>
      <c r="E9408" s="24">
        <f t="shared" si="29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>
        <v>94940</v>
      </c>
      <c r="K9408" s="32">
        <v>0</v>
      </c>
      <c r="L9408" s="113">
        <v>94940</v>
      </c>
      <c r="M9408" s="113">
        <v>0</v>
      </c>
      <c r="N9408" s="31">
        <v>94940</v>
      </c>
      <c r="O9408" s="32">
        <v>0</v>
      </c>
      <c r="P9408" s="113">
        <v>93748</v>
      </c>
      <c r="Q9408" s="113">
        <v>0</v>
      </c>
      <c r="R9408" s="31">
        <v>85700</v>
      </c>
      <c r="S9408" s="32">
        <v>0</v>
      </c>
      <c r="T9408" s="113">
        <v>91662</v>
      </c>
      <c r="U9408" s="113">
        <v>0</v>
      </c>
      <c r="V9408" s="31">
        <v>94940</v>
      </c>
      <c r="W9408" s="32">
        <v>0</v>
      </c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1714</v>
      </c>
      <c r="B9409" s="111" t="s">
        <v>915</v>
      </c>
      <c r="C9409" s="112" t="s">
        <v>916</v>
      </c>
      <c r="D9409" s="21">
        <f t="shared" si="292"/>
        <v>0</v>
      </c>
      <c r="E9409" s="24">
        <f t="shared" si="29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1714</v>
      </c>
      <c r="B9410" s="111" t="s">
        <v>917</v>
      </c>
      <c r="C9410" s="112" t="s">
        <v>918</v>
      </c>
      <c r="D9410" s="21">
        <f t="shared" si="292"/>
        <v>0</v>
      </c>
      <c r="E9410" s="24">
        <f t="shared" si="29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1714</v>
      </c>
      <c r="B9411" s="111" t="s">
        <v>919</v>
      </c>
      <c r="C9411" s="112" t="s">
        <v>920</v>
      </c>
      <c r="D9411" s="21">
        <f t="shared" ref="D9411:D9474" si="294">F9411+H9411+J9412+L9411+N9411+P9411+R9411+T9411+V9411+X9411+Z9411+AB9411</f>
        <v>76329.03</v>
      </c>
      <c r="E9411" s="24">
        <f t="shared" ref="E9411:E9474" si="295">G9411+I9411+K9412+M9411+O9411+Q9411+S9411+U9411+W9411+Y9411+AA9411+AC9411</f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1714</v>
      </c>
      <c r="B9412" s="111" t="s">
        <v>921</v>
      </c>
      <c r="C9412" s="112" t="s">
        <v>922</v>
      </c>
      <c r="D9412" s="21">
        <f t="shared" si="294"/>
        <v>413480</v>
      </c>
      <c r="E9412" s="24">
        <f t="shared" si="295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>
        <v>76329.03</v>
      </c>
      <c r="K9412" s="32">
        <v>0</v>
      </c>
      <c r="L9412" s="113">
        <v>23720</v>
      </c>
      <c r="M9412" s="113">
        <v>0</v>
      </c>
      <c r="N9412" s="31">
        <v>37520</v>
      </c>
      <c r="O9412" s="32">
        <v>0</v>
      </c>
      <c r="P9412" s="113">
        <v>49480</v>
      </c>
      <c r="Q9412" s="113">
        <v>0</v>
      </c>
      <c r="R9412" s="31">
        <v>49480</v>
      </c>
      <c r="S9412" s="32">
        <v>0</v>
      </c>
      <c r="T9412" s="113">
        <v>49480</v>
      </c>
      <c r="U9412" s="113">
        <v>0</v>
      </c>
      <c r="V9412" s="31">
        <v>49480</v>
      </c>
      <c r="W9412" s="32">
        <v>0</v>
      </c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1714</v>
      </c>
      <c r="B9413" s="111" t="s">
        <v>923</v>
      </c>
      <c r="C9413" s="112" t="s">
        <v>924</v>
      </c>
      <c r="D9413" s="21">
        <f t="shared" si="294"/>
        <v>1435</v>
      </c>
      <c r="E9413" s="24">
        <f t="shared" si="295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1714</v>
      </c>
      <c r="B9414" s="111" t="s">
        <v>925</v>
      </c>
      <c r="C9414" s="112" t="s">
        <v>926</v>
      </c>
      <c r="D9414" s="21">
        <f t="shared" si="294"/>
        <v>10310</v>
      </c>
      <c r="E9414" s="24">
        <f t="shared" si="295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>
        <v>1435</v>
      </c>
      <c r="K9414" s="32">
        <v>0</v>
      </c>
      <c r="L9414" s="113">
        <v>1435</v>
      </c>
      <c r="M9414" s="113">
        <v>0</v>
      </c>
      <c r="N9414" s="31">
        <v>1435</v>
      </c>
      <c r="O9414" s="32">
        <v>0</v>
      </c>
      <c r="P9414" s="113">
        <v>1435</v>
      </c>
      <c r="Q9414" s="113">
        <v>0</v>
      </c>
      <c r="R9414" s="31">
        <v>0</v>
      </c>
      <c r="S9414" s="32">
        <v>0</v>
      </c>
      <c r="T9414" s="113">
        <v>0</v>
      </c>
      <c r="U9414" s="113">
        <v>0</v>
      </c>
      <c r="V9414" s="31">
        <v>3135</v>
      </c>
      <c r="W9414" s="32">
        <v>0</v>
      </c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1714</v>
      </c>
      <c r="B9415" s="111" t="s">
        <v>927</v>
      </c>
      <c r="C9415" s="112" t="s">
        <v>928</v>
      </c>
      <c r="D9415" s="21">
        <f t="shared" si="294"/>
        <v>0</v>
      </c>
      <c r="E9415" s="24">
        <f t="shared" si="295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1714</v>
      </c>
      <c r="B9416" s="111" t="s">
        <v>929</v>
      </c>
      <c r="C9416" s="112" t="s">
        <v>930</v>
      </c>
      <c r="D9416" s="21">
        <f t="shared" si="294"/>
        <v>0</v>
      </c>
      <c r="E9416" s="24">
        <f t="shared" si="295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1714</v>
      </c>
      <c r="B9417" s="111" t="s">
        <v>931</v>
      </c>
      <c r="C9417" s="112" t="s">
        <v>932</v>
      </c>
      <c r="D9417" s="21">
        <f t="shared" si="294"/>
        <v>0</v>
      </c>
      <c r="E9417" s="24">
        <f t="shared" si="295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1714</v>
      </c>
      <c r="B9418" s="111" t="s">
        <v>933</v>
      </c>
      <c r="C9418" s="112" t="s">
        <v>934</v>
      </c>
      <c r="D9418" s="21">
        <f t="shared" si="294"/>
        <v>32300</v>
      </c>
      <c r="E9418" s="24">
        <f t="shared" si="295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1714</v>
      </c>
      <c r="B9419" s="111" t="s">
        <v>935</v>
      </c>
      <c r="C9419" s="112" t="s">
        <v>936</v>
      </c>
      <c r="D9419" s="21">
        <f t="shared" si="294"/>
        <v>258400</v>
      </c>
      <c r="E9419" s="24">
        <f t="shared" si="295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>
        <v>32300</v>
      </c>
      <c r="K9419" s="32">
        <v>0</v>
      </c>
      <c r="L9419" s="113">
        <v>32300</v>
      </c>
      <c r="M9419" s="113">
        <v>0</v>
      </c>
      <c r="N9419" s="31">
        <v>32300</v>
      </c>
      <c r="O9419" s="32">
        <v>0</v>
      </c>
      <c r="P9419" s="113">
        <v>32300</v>
      </c>
      <c r="Q9419" s="113">
        <v>0</v>
      </c>
      <c r="R9419" s="31">
        <v>32300</v>
      </c>
      <c r="S9419" s="32">
        <v>0</v>
      </c>
      <c r="T9419" s="113">
        <v>32300</v>
      </c>
      <c r="U9419" s="113">
        <v>0</v>
      </c>
      <c r="V9419" s="31">
        <v>32300</v>
      </c>
      <c r="W9419" s="32">
        <v>0</v>
      </c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1714</v>
      </c>
      <c r="B9420" s="111" t="s">
        <v>937</v>
      </c>
      <c r="C9420" s="112" t="s">
        <v>938</v>
      </c>
      <c r="D9420" s="21">
        <f t="shared" si="294"/>
        <v>108420</v>
      </c>
      <c r="E9420" s="24">
        <f t="shared" si="295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1714</v>
      </c>
      <c r="B9421" s="111" t="s">
        <v>939</v>
      </c>
      <c r="C9421" s="112" t="s">
        <v>940</v>
      </c>
      <c r="D9421" s="21">
        <f t="shared" si="294"/>
        <v>903540</v>
      </c>
      <c r="E9421" s="24">
        <f t="shared" si="295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>
        <v>108420</v>
      </c>
      <c r="K9421" s="32">
        <v>0</v>
      </c>
      <c r="L9421" s="113">
        <v>119220</v>
      </c>
      <c r="M9421" s="113">
        <v>0</v>
      </c>
      <c r="N9421" s="31">
        <v>106080</v>
      </c>
      <c r="O9421" s="32">
        <v>0</v>
      </c>
      <c r="P9421" s="113">
        <v>122580</v>
      </c>
      <c r="Q9421" s="113">
        <v>0</v>
      </c>
      <c r="R9421" s="31">
        <v>103620</v>
      </c>
      <c r="S9421" s="32">
        <v>0</v>
      </c>
      <c r="T9421" s="113">
        <v>108960</v>
      </c>
      <c r="U9421" s="113">
        <v>0</v>
      </c>
      <c r="V9421" s="31">
        <v>120060</v>
      </c>
      <c r="W9421" s="32">
        <v>0</v>
      </c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1714</v>
      </c>
      <c r="B9422" s="111" t="s">
        <v>941</v>
      </c>
      <c r="C9422" s="112" t="s">
        <v>1610</v>
      </c>
      <c r="D9422" s="21">
        <f t="shared" si="294"/>
        <v>0</v>
      </c>
      <c r="E9422" s="24">
        <f t="shared" si="295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1714</v>
      </c>
      <c r="B9423" s="111" t="s">
        <v>1611</v>
      </c>
      <c r="C9423" s="112" t="s">
        <v>1612</v>
      </c>
      <c r="D9423" s="21">
        <f t="shared" si="294"/>
        <v>0</v>
      </c>
      <c r="E9423" s="24">
        <f t="shared" si="295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1714</v>
      </c>
      <c r="B9424" s="111" t="s">
        <v>942</v>
      </c>
      <c r="C9424" s="112" t="s">
        <v>943</v>
      </c>
      <c r="D9424" s="21">
        <f t="shared" si="294"/>
        <v>64852.800000000003</v>
      </c>
      <c r="E9424" s="24">
        <f t="shared" si="295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1714</v>
      </c>
      <c r="B9425" s="111" t="s">
        <v>944</v>
      </c>
      <c r="C9425" s="112" t="s">
        <v>945</v>
      </c>
      <c r="D9425" s="21">
        <f t="shared" si="294"/>
        <v>625301.69999999995</v>
      </c>
      <c r="E9425" s="24">
        <f t="shared" si="295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>
        <v>64852.800000000003</v>
      </c>
      <c r="K9425" s="32">
        <v>0</v>
      </c>
      <c r="L9425" s="113">
        <v>65396.9</v>
      </c>
      <c r="M9425" s="113">
        <v>0</v>
      </c>
      <c r="N9425" s="31">
        <v>65549</v>
      </c>
      <c r="O9425" s="32">
        <v>0</v>
      </c>
      <c r="P9425" s="113">
        <v>65549</v>
      </c>
      <c r="Q9425" s="113">
        <v>0</v>
      </c>
      <c r="R9425" s="31">
        <v>65549</v>
      </c>
      <c r="S9425" s="32">
        <v>0</v>
      </c>
      <c r="T9425" s="113">
        <v>65549</v>
      </c>
      <c r="U9425" s="113">
        <v>0</v>
      </c>
      <c r="V9425" s="31">
        <v>71252</v>
      </c>
      <c r="W9425" s="32">
        <v>0</v>
      </c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1714</v>
      </c>
      <c r="B9426" s="111" t="s">
        <v>946</v>
      </c>
      <c r="C9426" s="112" t="s">
        <v>947</v>
      </c>
      <c r="D9426" s="21">
        <f t="shared" si="294"/>
        <v>786593.45</v>
      </c>
      <c r="E9426" s="24">
        <f t="shared" si="295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>
        <v>97279.2</v>
      </c>
      <c r="K9426" s="32">
        <v>0</v>
      </c>
      <c r="L9426" s="113">
        <v>98095.35</v>
      </c>
      <c r="M9426" s="113">
        <v>0</v>
      </c>
      <c r="N9426" s="31">
        <v>98323.5</v>
      </c>
      <c r="O9426" s="32">
        <v>0</v>
      </c>
      <c r="P9426" s="113">
        <v>98323.5</v>
      </c>
      <c r="Q9426" s="113">
        <v>0</v>
      </c>
      <c r="R9426" s="31">
        <v>98323.5</v>
      </c>
      <c r="S9426" s="32">
        <v>0</v>
      </c>
      <c r="T9426" s="113">
        <v>98323.5</v>
      </c>
      <c r="U9426" s="113">
        <v>0</v>
      </c>
      <c r="V9426" s="31">
        <v>106878</v>
      </c>
      <c r="W9426" s="32">
        <v>0</v>
      </c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1714</v>
      </c>
      <c r="B9427" s="111" t="s">
        <v>948</v>
      </c>
      <c r="C9427" s="112" t="s">
        <v>949</v>
      </c>
      <c r="D9427" s="21">
        <f t="shared" si="294"/>
        <v>186422.50000000003</v>
      </c>
      <c r="E9427" s="24">
        <f t="shared" si="295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>
        <v>4559.7</v>
      </c>
      <c r="K9427" s="32">
        <v>0</v>
      </c>
      <c r="L9427" s="113">
        <v>151990</v>
      </c>
      <c r="M9427" s="113">
        <v>0</v>
      </c>
      <c r="N9427" s="31">
        <v>4559.7</v>
      </c>
      <c r="O9427" s="32">
        <v>0</v>
      </c>
      <c r="P9427" s="113">
        <v>4559.7</v>
      </c>
      <c r="Q9427" s="113">
        <v>0</v>
      </c>
      <c r="R9427" s="31">
        <v>4559.7</v>
      </c>
      <c r="S9427" s="32">
        <v>0</v>
      </c>
      <c r="T9427" s="113">
        <v>4559.7</v>
      </c>
      <c r="U9427" s="113">
        <v>0</v>
      </c>
      <c r="V9427" s="31">
        <v>4824.3</v>
      </c>
      <c r="W9427" s="32">
        <v>0</v>
      </c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1714</v>
      </c>
      <c r="B9428" s="111" t="s">
        <v>950</v>
      </c>
      <c r="C9428" s="112" t="s">
        <v>951</v>
      </c>
      <c r="D9428" s="21">
        <f t="shared" si="294"/>
        <v>30840</v>
      </c>
      <c r="E9428" s="24">
        <f t="shared" si="295"/>
        <v>0</v>
      </c>
      <c r="F9428" s="104"/>
      <c r="G9428" s="104"/>
      <c r="H9428" s="113">
        <v>900</v>
      </c>
      <c r="I9428" s="113">
        <v>0</v>
      </c>
      <c r="J9428" s="31">
        <v>2250</v>
      </c>
      <c r="K9428" s="32">
        <v>0</v>
      </c>
      <c r="L9428" s="113">
        <v>450</v>
      </c>
      <c r="M9428" s="113">
        <v>0</v>
      </c>
      <c r="N9428" s="31">
        <v>144</v>
      </c>
      <c r="O9428" s="32">
        <v>0</v>
      </c>
      <c r="P9428" s="113">
        <v>150</v>
      </c>
      <c r="Q9428" s="113">
        <v>0</v>
      </c>
      <c r="R9428" s="31">
        <v>1500</v>
      </c>
      <c r="S9428" s="32">
        <v>0</v>
      </c>
      <c r="T9428" s="113">
        <v>1500</v>
      </c>
      <c r="U9428" s="113">
        <v>0</v>
      </c>
      <c r="V9428" s="31">
        <v>750</v>
      </c>
      <c r="W9428" s="32">
        <v>0</v>
      </c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1714</v>
      </c>
      <c r="B9429" s="111" t="s">
        <v>952</v>
      </c>
      <c r="C9429" s="112" t="s">
        <v>953</v>
      </c>
      <c r="D9429" s="21">
        <f t="shared" si="294"/>
        <v>333127</v>
      </c>
      <c r="E9429" s="24">
        <f t="shared" si="295"/>
        <v>0</v>
      </c>
      <c r="F9429" s="104"/>
      <c r="G9429" s="104"/>
      <c r="H9429" s="113">
        <v>25798</v>
      </c>
      <c r="I9429" s="113">
        <v>0</v>
      </c>
      <c r="J9429" s="31">
        <v>25446</v>
      </c>
      <c r="K9429" s="32">
        <v>0</v>
      </c>
      <c r="L9429" s="113">
        <v>64307</v>
      </c>
      <c r="M9429" s="113">
        <v>0</v>
      </c>
      <c r="N9429" s="31">
        <v>38978</v>
      </c>
      <c r="O9429" s="32">
        <v>0</v>
      </c>
      <c r="P9429" s="113">
        <v>37992</v>
      </c>
      <c r="Q9429" s="113">
        <v>0</v>
      </c>
      <c r="R9429" s="31">
        <v>6529</v>
      </c>
      <c r="S9429" s="32">
        <v>0</v>
      </c>
      <c r="T9429" s="113">
        <v>62830</v>
      </c>
      <c r="U9429" s="113">
        <v>0</v>
      </c>
      <c r="V9429" s="31">
        <v>96693</v>
      </c>
      <c r="W9429" s="32">
        <v>0</v>
      </c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1714</v>
      </c>
      <c r="B9430" s="111" t="s">
        <v>954</v>
      </c>
      <c r="C9430" s="112" t="s">
        <v>955</v>
      </c>
      <c r="D9430" s="21">
        <f t="shared" si="294"/>
        <v>1173.5999999999999</v>
      </c>
      <c r="E9430" s="24">
        <f t="shared" si="295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1714</v>
      </c>
      <c r="B9431" s="111" t="s">
        <v>956</v>
      </c>
      <c r="C9431" s="112" t="s">
        <v>1613</v>
      </c>
      <c r="D9431" s="21">
        <f t="shared" si="294"/>
        <v>224888.80000000005</v>
      </c>
      <c r="E9431" s="24">
        <f t="shared" si="295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>
        <v>1173.5999999999999</v>
      </c>
      <c r="K9431" s="32">
        <v>0</v>
      </c>
      <c r="L9431" s="113">
        <v>1173.5999999999999</v>
      </c>
      <c r="M9431" s="113">
        <v>0</v>
      </c>
      <c r="N9431" s="31">
        <v>1173.5999999999999</v>
      </c>
      <c r="O9431" s="32">
        <v>0</v>
      </c>
      <c r="P9431" s="113">
        <v>1173.5999999999999</v>
      </c>
      <c r="Q9431" s="113">
        <v>0</v>
      </c>
      <c r="R9431" s="31">
        <v>1173.5999999999999</v>
      </c>
      <c r="S9431" s="32">
        <v>0</v>
      </c>
      <c r="T9431" s="113">
        <v>1173.5999999999999</v>
      </c>
      <c r="U9431" s="113">
        <v>0</v>
      </c>
      <c r="V9431" s="31">
        <v>1173.5999999999999</v>
      </c>
      <c r="W9431" s="32">
        <v>0</v>
      </c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1714</v>
      </c>
      <c r="B9432" s="111" t="s">
        <v>957</v>
      </c>
      <c r="C9432" s="112" t="s">
        <v>1684</v>
      </c>
      <c r="D9432" s="21">
        <f t="shared" si="294"/>
        <v>1545774</v>
      </c>
      <c r="E9432" s="24">
        <f t="shared" si="295"/>
        <v>0</v>
      </c>
      <c r="F9432" s="104"/>
      <c r="G9432" s="104"/>
      <c r="H9432" s="113"/>
      <c r="I9432" s="113"/>
      <c r="J9432" s="31">
        <v>215500</v>
      </c>
      <c r="K9432" s="32">
        <v>0</v>
      </c>
      <c r="L9432" s="113">
        <v>214500</v>
      </c>
      <c r="M9432" s="113">
        <v>0</v>
      </c>
      <c r="N9432" s="31">
        <v>214500</v>
      </c>
      <c r="O9432" s="32">
        <v>0</v>
      </c>
      <c r="P9432" s="113">
        <v>214500</v>
      </c>
      <c r="Q9432" s="113">
        <v>0</v>
      </c>
      <c r="R9432" s="31">
        <v>457871</v>
      </c>
      <c r="S9432" s="32">
        <v>0</v>
      </c>
      <c r="T9432" s="113">
        <v>219500</v>
      </c>
      <c r="U9432" s="113">
        <v>0</v>
      </c>
      <c r="V9432" s="31">
        <v>219403</v>
      </c>
      <c r="W9432" s="32">
        <v>0</v>
      </c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1714</v>
      </c>
      <c r="B9433" s="111" t="s">
        <v>958</v>
      </c>
      <c r="C9433" s="112" t="s">
        <v>1685</v>
      </c>
      <c r="D9433" s="21">
        <f t="shared" si="294"/>
        <v>48500</v>
      </c>
      <c r="E9433" s="24">
        <f t="shared" si="295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>
        <v>5500</v>
      </c>
      <c r="K9433" s="32">
        <v>0</v>
      </c>
      <c r="L9433" s="113">
        <v>5500</v>
      </c>
      <c r="M9433" s="113">
        <v>0</v>
      </c>
      <c r="N9433" s="31">
        <v>5500</v>
      </c>
      <c r="O9433" s="32">
        <v>0</v>
      </c>
      <c r="P9433" s="113">
        <v>5500</v>
      </c>
      <c r="Q9433" s="113">
        <v>0</v>
      </c>
      <c r="R9433" s="31">
        <v>0</v>
      </c>
      <c r="S9433" s="32">
        <v>0</v>
      </c>
      <c r="T9433" s="113">
        <v>11000</v>
      </c>
      <c r="U9433" s="113">
        <v>0</v>
      </c>
      <c r="V9433" s="31">
        <v>5500</v>
      </c>
      <c r="W9433" s="32">
        <v>0</v>
      </c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1714</v>
      </c>
      <c r="B9434" s="111" t="s">
        <v>959</v>
      </c>
      <c r="C9434" s="112" t="s">
        <v>960</v>
      </c>
      <c r="D9434" s="21">
        <f t="shared" si="294"/>
        <v>0</v>
      </c>
      <c r="E9434" s="24">
        <f t="shared" si="295"/>
        <v>0</v>
      </c>
      <c r="F9434" s="104"/>
      <c r="G9434" s="104"/>
      <c r="H9434" s="105"/>
      <c r="I9434" s="105"/>
      <c r="J9434" s="31"/>
      <c r="K9434" s="32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1714</v>
      </c>
      <c r="B9435" s="111" t="s">
        <v>961</v>
      </c>
      <c r="C9435" s="112" t="s">
        <v>962</v>
      </c>
      <c r="D9435" s="21">
        <f t="shared" si="294"/>
        <v>0</v>
      </c>
      <c r="E9435" s="24">
        <f t="shared" si="295"/>
        <v>0</v>
      </c>
      <c r="F9435" s="104"/>
      <c r="G9435" s="104"/>
      <c r="H9435" s="113"/>
      <c r="I9435" s="113"/>
      <c r="J9435" s="106"/>
      <c r="K9435" s="107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1714</v>
      </c>
      <c r="B9436" s="111" t="s">
        <v>963</v>
      </c>
      <c r="C9436" s="112" t="s">
        <v>1686</v>
      </c>
      <c r="D9436" s="21">
        <f t="shared" si="294"/>
        <v>1216250</v>
      </c>
      <c r="E9436" s="24">
        <f t="shared" si="295"/>
        <v>0</v>
      </c>
      <c r="F9436" s="104"/>
      <c r="G9436" s="104"/>
      <c r="H9436" s="105"/>
      <c r="I9436" s="105"/>
      <c r="J9436" s="31"/>
      <c r="K9436" s="32"/>
      <c r="L9436" s="105"/>
      <c r="M9436" s="105"/>
      <c r="N9436" s="106">
        <v>716250</v>
      </c>
      <c r="O9436" s="107">
        <v>0</v>
      </c>
      <c r="P9436" s="113">
        <v>0</v>
      </c>
      <c r="Q9436" s="113">
        <v>0</v>
      </c>
      <c r="R9436" s="106">
        <v>0</v>
      </c>
      <c r="S9436" s="107">
        <v>0</v>
      </c>
      <c r="T9436" s="105">
        <v>0</v>
      </c>
      <c r="U9436" s="105">
        <v>0</v>
      </c>
      <c r="V9436" s="106">
        <v>500000</v>
      </c>
      <c r="W9436" s="107">
        <v>0</v>
      </c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1714</v>
      </c>
      <c r="B9437" s="111" t="s">
        <v>964</v>
      </c>
      <c r="C9437" s="112" t="s">
        <v>1687</v>
      </c>
      <c r="D9437" s="21">
        <f t="shared" si="294"/>
        <v>0</v>
      </c>
      <c r="E9437" s="24">
        <f t="shared" si="295"/>
        <v>0</v>
      </c>
      <c r="F9437" s="104"/>
      <c r="G9437" s="104"/>
      <c r="H9437" s="113"/>
      <c r="I9437" s="113"/>
      <c r="J9437" s="106"/>
      <c r="K9437" s="107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1714</v>
      </c>
      <c r="B9438" s="111" t="s">
        <v>965</v>
      </c>
      <c r="C9438" s="112" t="s">
        <v>966</v>
      </c>
      <c r="D9438" s="21">
        <f t="shared" si="294"/>
        <v>0</v>
      </c>
      <c r="E9438" s="24">
        <f t="shared" si="295"/>
        <v>0</v>
      </c>
      <c r="F9438" s="104"/>
      <c r="G9438" s="104"/>
      <c r="H9438" s="105"/>
      <c r="I9438" s="105"/>
      <c r="J9438" s="31"/>
      <c r="K9438" s="32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1714</v>
      </c>
      <c r="B9439" s="111" t="s">
        <v>967</v>
      </c>
      <c r="C9439" s="112" t="s">
        <v>968</v>
      </c>
      <c r="D9439" s="21">
        <f t="shared" si="294"/>
        <v>1099300</v>
      </c>
      <c r="E9439" s="24">
        <f t="shared" si="295"/>
        <v>3700</v>
      </c>
      <c r="F9439" s="104"/>
      <c r="G9439" s="104"/>
      <c r="H9439" s="113"/>
      <c r="I9439" s="113"/>
      <c r="J9439" s="106"/>
      <c r="K9439" s="107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1714</v>
      </c>
      <c r="B9440" s="111" t="s">
        <v>969</v>
      </c>
      <c r="C9440" s="112" t="s">
        <v>970</v>
      </c>
      <c r="D9440" s="21">
        <f t="shared" si="294"/>
        <v>8878600</v>
      </c>
      <c r="E9440" s="24">
        <f t="shared" si="295"/>
        <v>1221750</v>
      </c>
      <c r="F9440" s="104">
        <v>1103400</v>
      </c>
      <c r="G9440" s="104">
        <v>0</v>
      </c>
      <c r="H9440" s="113">
        <v>1097800</v>
      </c>
      <c r="I9440" s="113">
        <v>0</v>
      </c>
      <c r="J9440" s="31">
        <v>1099300</v>
      </c>
      <c r="K9440" s="32">
        <v>3700</v>
      </c>
      <c r="L9440" s="113">
        <v>1103500</v>
      </c>
      <c r="M9440" s="113">
        <v>0</v>
      </c>
      <c r="N9440" s="31">
        <v>1104000</v>
      </c>
      <c r="O9440" s="32">
        <v>716250</v>
      </c>
      <c r="P9440" s="113">
        <v>1104600</v>
      </c>
      <c r="Q9440" s="113">
        <v>0</v>
      </c>
      <c r="R9440" s="31">
        <v>894500</v>
      </c>
      <c r="S9440" s="32">
        <v>0</v>
      </c>
      <c r="T9440" s="113">
        <v>1304200</v>
      </c>
      <c r="U9440" s="113">
        <v>0</v>
      </c>
      <c r="V9440" s="31">
        <v>1149900</v>
      </c>
      <c r="W9440" s="32">
        <v>505500</v>
      </c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1714</v>
      </c>
      <c r="B9441" s="111" t="s">
        <v>971</v>
      </c>
      <c r="C9441" s="112" t="s">
        <v>972</v>
      </c>
      <c r="D9441" s="21">
        <f t="shared" si="294"/>
        <v>124200</v>
      </c>
      <c r="E9441" s="24">
        <f t="shared" si="295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>
        <v>16700</v>
      </c>
      <c r="K9441" s="32">
        <v>0</v>
      </c>
      <c r="L9441" s="113">
        <v>16700</v>
      </c>
      <c r="M9441" s="113">
        <v>0</v>
      </c>
      <c r="N9441" s="31">
        <v>16700</v>
      </c>
      <c r="O9441" s="32">
        <v>0</v>
      </c>
      <c r="P9441" s="113">
        <v>16700</v>
      </c>
      <c r="Q9441" s="113">
        <v>0</v>
      </c>
      <c r="R9441" s="31">
        <v>0</v>
      </c>
      <c r="S9441" s="32">
        <v>0</v>
      </c>
      <c r="T9441" s="113">
        <v>27400</v>
      </c>
      <c r="U9441" s="113">
        <v>0</v>
      </c>
      <c r="V9441" s="31">
        <v>13700</v>
      </c>
      <c r="W9441" s="32">
        <v>0</v>
      </c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1714</v>
      </c>
      <c r="B9442" s="111" t="s">
        <v>973</v>
      </c>
      <c r="C9442" s="112" t="s">
        <v>974</v>
      </c>
      <c r="D9442" s="21">
        <f t="shared" si="294"/>
        <v>0</v>
      </c>
      <c r="E9442" s="24">
        <f t="shared" si="295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1714</v>
      </c>
      <c r="B9443" s="111" t="s">
        <v>975</v>
      </c>
      <c r="C9443" s="112" t="s">
        <v>1614</v>
      </c>
      <c r="D9443" s="21">
        <f t="shared" si="294"/>
        <v>32667</v>
      </c>
      <c r="E9443" s="24">
        <f t="shared" si="295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1714</v>
      </c>
      <c r="B9444" s="111" t="s">
        <v>976</v>
      </c>
      <c r="C9444" s="112" t="s">
        <v>1615</v>
      </c>
      <c r="D9444" s="21">
        <f t="shared" si="294"/>
        <v>0</v>
      </c>
      <c r="E9444" s="24">
        <f t="shared" si="295"/>
        <v>0</v>
      </c>
      <c r="F9444" s="104"/>
      <c r="G9444" s="104"/>
      <c r="H9444" s="113"/>
      <c r="I9444" s="113"/>
      <c r="J9444" s="31">
        <v>32667</v>
      </c>
      <c r="K9444" s="32">
        <v>0</v>
      </c>
      <c r="L9444" s="113">
        <v>0</v>
      </c>
      <c r="M9444" s="113">
        <v>0</v>
      </c>
      <c r="N9444" s="31">
        <v>0</v>
      </c>
      <c r="O9444" s="32">
        <v>0</v>
      </c>
      <c r="P9444" s="113">
        <v>0</v>
      </c>
      <c r="Q9444" s="113">
        <v>0</v>
      </c>
      <c r="R9444" s="31">
        <v>0</v>
      </c>
      <c r="S9444" s="32">
        <v>0</v>
      </c>
      <c r="T9444" s="113">
        <v>0</v>
      </c>
      <c r="U9444" s="113">
        <v>0</v>
      </c>
      <c r="V9444" s="31">
        <v>0</v>
      </c>
      <c r="W9444" s="32">
        <v>0</v>
      </c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1714</v>
      </c>
      <c r="B9445" s="111" t="s">
        <v>977</v>
      </c>
      <c r="C9445" s="112" t="s">
        <v>978</v>
      </c>
      <c r="D9445" s="21">
        <f t="shared" si="294"/>
        <v>0</v>
      </c>
      <c r="E9445" s="24">
        <f t="shared" si="295"/>
        <v>0</v>
      </c>
      <c r="F9445" s="104"/>
      <c r="G9445" s="104"/>
      <c r="H9445" s="105"/>
      <c r="I9445" s="105"/>
      <c r="J9445" s="31"/>
      <c r="K9445" s="32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1714</v>
      </c>
      <c r="B9446" s="111" t="s">
        <v>979</v>
      </c>
      <c r="C9446" s="112" t="s">
        <v>980</v>
      </c>
      <c r="D9446" s="21">
        <f t="shared" si="294"/>
        <v>2400</v>
      </c>
      <c r="E9446" s="24">
        <f t="shared" si="295"/>
        <v>0</v>
      </c>
      <c r="F9446" s="104"/>
      <c r="G9446" s="104"/>
      <c r="H9446" s="113"/>
      <c r="I9446" s="113"/>
      <c r="J9446" s="106"/>
      <c r="K9446" s="107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1714</v>
      </c>
      <c r="B9447" s="111" t="s">
        <v>981</v>
      </c>
      <c r="C9447" s="112" t="s">
        <v>982</v>
      </c>
      <c r="D9447" s="21">
        <f t="shared" si="294"/>
        <v>163635</v>
      </c>
      <c r="E9447" s="24">
        <f t="shared" si="295"/>
        <v>0</v>
      </c>
      <c r="F9447" s="104"/>
      <c r="G9447" s="104"/>
      <c r="H9447" s="105">
        <v>26215</v>
      </c>
      <c r="I9447" s="105">
        <v>0</v>
      </c>
      <c r="J9447" s="31">
        <v>2400</v>
      </c>
      <c r="K9447" s="32">
        <v>0</v>
      </c>
      <c r="L9447" s="105">
        <v>0</v>
      </c>
      <c r="M9447" s="105">
        <v>0</v>
      </c>
      <c r="N9447" s="106">
        <v>9600</v>
      </c>
      <c r="O9447" s="107">
        <v>0</v>
      </c>
      <c r="P9447" s="113">
        <v>78850</v>
      </c>
      <c r="Q9447" s="113">
        <v>0</v>
      </c>
      <c r="R9447" s="106">
        <v>0</v>
      </c>
      <c r="S9447" s="107">
        <v>0</v>
      </c>
      <c r="T9447" s="105">
        <v>44050</v>
      </c>
      <c r="U9447" s="105">
        <v>0</v>
      </c>
      <c r="V9447" s="106">
        <v>4920</v>
      </c>
      <c r="W9447" s="107">
        <v>0</v>
      </c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1714</v>
      </c>
      <c r="B9448" s="111" t="s">
        <v>983</v>
      </c>
      <c r="C9448" s="112" t="s">
        <v>1616</v>
      </c>
      <c r="D9448" s="21">
        <f t="shared" si="294"/>
        <v>66543</v>
      </c>
      <c r="E9448" s="24">
        <f t="shared" si="295"/>
        <v>0</v>
      </c>
      <c r="F9448" s="104"/>
      <c r="G9448" s="104"/>
      <c r="H9448" s="113"/>
      <c r="I9448" s="113"/>
      <c r="J9448" s="106"/>
      <c r="K9448" s="107"/>
      <c r="L9448" s="113"/>
      <c r="M9448" s="113"/>
      <c r="N9448" s="31">
        <v>813</v>
      </c>
      <c r="O9448" s="32">
        <v>0</v>
      </c>
      <c r="P9448" s="105">
        <v>0</v>
      </c>
      <c r="Q9448" s="105">
        <v>0</v>
      </c>
      <c r="R9448" s="31">
        <v>0</v>
      </c>
      <c r="S9448" s="32">
        <v>0</v>
      </c>
      <c r="T9448" s="113">
        <v>65730</v>
      </c>
      <c r="U9448" s="113">
        <v>0</v>
      </c>
      <c r="V9448" s="31">
        <v>0</v>
      </c>
      <c r="W9448" s="32">
        <v>0</v>
      </c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1714</v>
      </c>
      <c r="B9449" s="111" t="s">
        <v>984</v>
      </c>
      <c r="C9449" s="112" t="s">
        <v>1617</v>
      </c>
      <c r="D9449" s="21">
        <f t="shared" si="294"/>
        <v>0</v>
      </c>
      <c r="E9449" s="24">
        <f t="shared" si="29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1714</v>
      </c>
      <c r="B9450" s="111" t="s">
        <v>985</v>
      </c>
      <c r="C9450" s="112" t="s">
        <v>1618</v>
      </c>
      <c r="D9450" s="21">
        <f t="shared" si="294"/>
        <v>0</v>
      </c>
      <c r="E9450" s="24">
        <f t="shared" si="29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1714</v>
      </c>
      <c r="B9451" s="111" t="s">
        <v>986</v>
      </c>
      <c r="C9451" s="112" t="s">
        <v>1619</v>
      </c>
      <c r="D9451" s="21">
        <f t="shared" si="294"/>
        <v>0</v>
      </c>
      <c r="E9451" s="24">
        <f t="shared" si="29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1714</v>
      </c>
      <c r="B9452" s="111" t="s">
        <v>987</v>
      </c>
      <c r="C9452" s="112" t="s">
        <v>988</v>
      </c>
      <c r="D9452" s="21">
        <f t="shared" si="294"/>
        <v>0</v>
      </c>
      <c r="E9452" s="24">
        <f t="shared" si="29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1714</v>
      </c>
      <c r="B9453" s="111" t="s">
        <v>989</v>
      </c>
      <c r="C9453" s="112" t="s">
        <v>990</v>
      </c>
      <c r="D9453" s="21">
        <f t="shared" si="294"/>
        <v>0</v>
      </c>
      <c r="E9453" s="24">
        <f t="shared" si="29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1714</v>
      </c>
      <c r="B9454" s="111" t="s">
        <v>991</v>
      </c>
      <c r="C9454" s="112" t="s">
        <v>992</v>
      </c>
      <c r="D9454" s="21">
        <f t="shared" si="294"/>
        <v>0</v>
      </c>
      <c r="E9454" s="24">
        <f t="shared" si="29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1714</v>
      </c>
      <c r="B9455" s="111" t="s">
        <v>993</v>
      </c>
      <c r="C9455" s="112" t="s">
        <v>994</v>
      </c>
      <c r="D9455" s="21">
        <f t="shared" si="294"/>
        <v>0</v>
      </c>
      <c r="E9455" s="24">
        <f t="shared" si="295"/>
        <v>0</v>
      </c>
      <c r="F9455" s="104"/>
      <c r="G9455" s="104"/>
      <c r="H9455" s="105"/>
      <c r="I9455" s="105"/>
      <c r="J9455" s="31"/>
      <c r="K9455" s="32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1714</v>
      </c>
      <c r="B9456" s="111" t="s">
        <v>995</v>
      </c>
      <c r="C9456" s="112" t="s">
        <v>982</v>
      </c>
      <c r="D9456" s="21">
        <f t="shared" si="294"/>
        <v>0</v>
      </c>
      <c r="E9456" s="24">
        <f t="shared" si="295"/>
        <v>0</v>
      </c>
      <c r="F9456" s="104"/>
      <c r="G9456" s="104"/>
      <c r="H9456" s="113"/>
      <c r="I9456" s="113"/>
      <c r="J9456" s="106"/>
      <c r="K9456" s="107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1714</v>
      </c>
      <c r="B9457" s="111" t="s">
        <v>996</v>
      </c>
      <c r="C9457" s="112" t="s">
        <v>1688</v>
      </c>
      <c r="D9457" s="21">
        <f t="shared" si="294"/>
        <v>0</v>
      </c>
      <c r="E9457" s="24">
        <f t="shared" si="29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1714</v>
      </c>
      <c r="B9458" s="111" t="s">
        <v>997</v>
      </c>
      <c r="C9458" s="112" t="s">
        <v>1689</v>
      </c>
      <c r="D9458" s="21">
        <f t="shared" si="294"/>
        <v>0</v>
      </c>
      <c r="E9458" s="24">
        <f t="shared" si="29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1714</v>
      </c>
      <c r="B9459" s="111" t="s">
        <v>998</v>
      </c>
      <c r="C9459" s="112" t="s">
        <v>1690</v>
      </c>
      <c r="D9459" s="21">
        <f t="shared" si="294"/>
        <v>0</v>
      </c>
      <c r="E9459" s="24">
        <f t="shared" si="29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1714</v>
      </c>
      <c r="B9460" s="111" t="s">
        <v>999</v>
      </c>
      <c r="C9460" s="112" t="s">
        <v>1691</v>
      </c>
      <c r="D9460" s="21">
        <f t="shared" si="294"/>
        <v>0</v>
      </c>
      <c r="E9460" s="24">
        <f t="shared" si="29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1714</v>
      </c>
      <c r="B9461" s="111" t="s">
        <v>1000</v>
      </c>
      <c r="C9461" s="112" t="s">
        <v>1620</v>
      </c>
      <c r="D9461" s="21">
        <f t="shared" si="294"/>
        <v>0</v>
      </c>
      <c r="E9461" s="24">
        <f t="shared" si="29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1714</v>
      </c>
      <c r="B9462" s="111" t="s">
        <v>1001</v>
      </c>
      <c r="C9462" s="112" t="s">
        <v>1002</v>
      </c>
      <c r="D9462" s="21">
        <f t="shared" si="294"/>
        <v>16772.82</v>
      </c>
      <c r="E9462" s="24">
        <f t="shared" si="29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1714</v>
      </c>
      <c r="B9463" s="111" t="s">
        <v>1003</v>
      </c>
      <c r="C9463" s="112" t="s">
        <v>1621</v>
      </c>
      <c r="D9463" s="21">
        <f t="shared" si="294"/>
        <v>60790.8</v>
      </c>
      <c r="E9463" s="24">
        <f t="shared" si="295"/>
        <v>0</v>
      </c>
      <c r="F9463" s="104"/>
      <c r="G9463" s="104"/>
      <c r="H9463" s="105"/>
      <c r="I9463" s="105"/>
      <c r="J9463" s="31">
        <v>16772.82</v>
      </c>
      <c r="K9463" s="32">
        <v>0</v>
      </c>
      <c r="L9463" s="105">
        <v>0</v>
      </c>
      <c r="M9463" s="105">
        <v>0</v>
      </c>
      <c r="N9463" s="106">
        <v>0</v>
      </c>
      <c r="O9463" s="107">
        <v>0</v>
      </c>
      <c r="P9463" s="113">
        <v>20666</v>
      </c>
      <c r="Q9463" s="113">
        <v>0</v>
      </c>
      <c r="R9463" s="106">
        <v>0</v>
      </c>
      <c r="S9463" s="107">
        <v>0</v>
      </c>
      <c r="T9463" s="105">
        <v>0</v>
      </c>
      <c r="U9463" s="105">
        <v>0</v>
      </c>
      <c r="V9463" s="106">
        <v>40124.800000000003</v>
      </c>
      <c r="W9463" s="107">
        <v>0</v>
      </c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1714</v>
      </c>
      <c r="B9464" s="111" t="s">
        <v>1004</v>
      </c>
      <c r="C9464" s="112" t="s">
        <v>1622</v>
      </c>
      <c r="D9464" s="21">
        <f t="shared" si="294"/>
        <v>0</v>
      </c>
      <c r="E9464" s="24">
        <f t="shared" si="29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1714</v>
      </c>
      <c r="B9465" s="111" t="s">
        <v>1005</v>
      </c>
      <c r="C9465" s="112" t="s">
        <v>1623</v>
      </c>
      <c r="D9465" s="21">
        <f t="shared" si="294"/>
        <v>0</v>
      </c>
      <c r="E9465" s="24">
        <f t="shared" si="29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1714</v>
      </c>
      <c r="B9466" s="111" t="s">
        <v>1006</v>
      </c>
      <c r="C9466" s="112" t="s">
        <v>1007</v>
      </c>
      <c r="D9466" s="21">
        <f t="shared" si="294"/>
        <v>0</v>
      </c>
      <c r="E9466" s="24">
        <f t="shared" si="29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1714</v>
      </c>
      <c r="B9467" s="111" t="s">
        <v>1008</v>
      </c>
      <c r="C9467" s="112" t="s">
        <v>1009</v>
      </c>
      <c r="D9467" s="21">
        <f t="shared" si="294"/>
        <v>0</v>
      </c>
      <c r="E9467" s="24">
        <f t="shared" si="29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1714</v>
      </c>
      <c r="B9468" s="111" t="s">
        <v>1010</v>
      </c>
      <c r="C9468" s="112" t="s">
        <v>1011</v>
      </c>
      <c r="D9468" s="21">
        <f t="shared" si="294"/>
        <v>0</v>
      </c>
      <c r="E9468" s="24">
        <f t="shared" si="295"/>
        <v>0</v>
      </c>
      <c r="F9468" s="104"/>
      <c r="G9468" s="104"/>
      <c r="H9468" s="113"/>
      <c r="I9468" s="113"/>
      <c r="J9468" s="106"/>
      <c r="K9468" s="107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1714</v>
      </c>
      <c r="B9469" s="111" t="s">
        <v>1012</v>
      </c>
      <c r="C9469" s="112" t="s">
        <v>1013</v>
      </c>
      <c r="D9469" s="21">
        <f t="shared" si="294"/>
        <v>0</v>
      </c>
      <c r="E9469" s="24">
        <f t="shared" si="29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1714</v>
      </c>
      <c r="B9470" s="111" t="s">
        <v>1014</v>
      </c>
      <c r="C9470" s="112" t="s">
        <v>1015</v>
      </c>
      <c r="D9470" s="21">
        <f t="shared" si="294"/>
        <v>0</v>
      </c>
      <c r="E9470" s="24">
        <f t="shared" si="295"/>
        <v>0</v>
      </c>
      <c r="F9470" s="104"/>
      <c r="G9470" s="104"/>
      <c r="H9470" s="105"/>
      <c r="I9470" s="105"/>
      <c r="J9470" s="31"/>
      <c r="K9470" s="32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1714</v>
      </c>
      <c r="B9471" s="111" t="s">
        <v>1016</v>
      </c>
      <c r="C9471" s="112" t="s">
        <v>1017</v>
      </c>
      <c r="D9471" s="21">
        <f t="shared" si="294"/>
        <v>24341.59</v>
      </c>
      <c r="E9471" s="24">
        <f t="shared" si="295"/>
        <v>0</v>
      </c>
      <c r="F9471" s="104"/>
      <c r="G9471" s="104"/>
      <c r="H9471" s="113"/>
      <c r="I9471" s="113"/>
      <c r="J9471" s="106"/>
      <c r="K9471" s="107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1714</v>
      </c>
      <c r="B9472" s="111" t="s">
        <v>1018</v>
      </c>
      <c r="C9472" s="112" t="s">
        <v>1019</v>
      </c>
      <c r="D9472" s="21">
        <f t="shared" si="294"/>
        <v>327885.56</v>
      </c>
      <c r="E9472" s="24">
        <f t="shared" si="29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>
        <v>24341.59</v>
      </c>
      <c r="K9472" s="32">
        <v>0</v>
      </c>
      <c r="L9472" s="113">
        <v>32659.599999999999</v>
      </c>
      <c r="M9472" s="113">
        <v>0</v>
      </c>
      <c r="N9472" s="31">
        <v>22021.200000000001</v>
      </c>
      <c r="O9472" s="32">
        <v>0</v>
      </c>
      <c r="P9472" s="113">
        <v>97457.76</v>
      </c>
      <c r="Q9472" s="113">
        <v>0</v>
      </c>
      <c r="R9472" s="31">
        <v>39289.440000000002</v>
      </c>
      <c r="S9472" s="32">
        <v>0</v>
      </c>
      <c r="T9472" s="113">
        <v>28481.1</v>
      </c>
      <c r="U9472" s="113">
        <v>0</v>
      </c>
      <c r="V9472" s="31">
        <v>48658.37</v>
      </c>
      <c r="W9472" s="32">
        <v>0</v>
      </c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1714</v>
      </c>
      <c r="B9473" s="111" t="s">
        <v>1020</v>
      </c>
      <c r="C9473" s="112" t="s">
        <v>1021</v>
      </c>
      <c r="D9473" s="21">
        <f t="shared" si="294"/>
        <v>30155</v>
      </c>
      <c r="E9473" s="24">
        <f t="shared" si="295"/>
        <v>0</v>
      </c>
      <c r="F9473" s="104"/>
      <c r="G9473" s="104"/>
      <c r="H9473" s="113"/>
      <c r="I9473" s="113"/>
      <c r="J9473" s="31">
        <v>5900</v>
      </c>
      <c r="K9473" s="32">
        <v>0</v>
      </c>
      <c r="L9473" s="113">
        <v>0</v>
      </c>
      <c r="M9473" s="113">
        <v>0</v>
      </c>
      <c r="N9473" s="31">
        <v>0</v>
      </c>
      <c r="O9473" s="32">
        <v>0</v>
      </c>
      <c r="P9473" s="113">
        <v>0</v>
      </c>
      <c r="Q9473" s="113">
        <v>0</v>
      </c>
      <c r="R9473" s="31">
        <v>0</v>
      </c>
      <c r="S9473" s="32">
        <v>0</v>
      </c>
      <c r="T9473" s="113">
        <v>0</v>
      </c>
      <c r="U9473" s="113">
        <v>0</v>
      </c>
      <c r="V9473" s="31">
        <v>4800</v>
      </c>
      <c r="W9473" s="32">
        <v>0</v>
      </c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1714</v>
      </c>
      <c r="B9474" s="111" t="s">
        <v>1022</v>
      </c>
      <c r="C9474" s="112" t="s">
        <v>1023</v>
      </c>
      <c r="D9474" s="21">
        <f t="shared" si="294"/>
        <v>144702.57</v>
      </c>
      <c r="E9474" s="24">
        <f t="shared" si="29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>
        <v>25355</v>
      </c>
      <c r="K9474" s="32">
        <v>0</v>
      </c>
      <c r="L9474" s="113">
        <v>13680</v>
      </c>
      <c r="M9474" s="113">
        <v>0</v>
      </c>
      <c r="N9474" s="31">
        <v>12535</v>
      </c>
      <c r="O9474" s="32">
        <v>0</v>
      </c>
      <c r="P9474" s="113">
        <v>6300</v>
      </c>
      <c r="Q9474" s="113">
        <v>0</v>
      </c>
      <c r="R9474" s="31">
        <v>24557</v>
      </c>
      <c r="S9474" s="32">
        <v>0</v>
      </c>
      <c r="T9474" s="113">
        <v>6210</v>
      </c>
      <c r="U9474" s="113">
        <v>0</v>
      </c>
      <c r="V9474" s="31">
        <v>32526.57</v>
      </c>
      <c r="W9474" s="32">
        <v>0</v>
      </c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1714</v>
      </c>
      <c r="B9475" s="111" t="s">
        <v>1024</v>
      </c>
      <c r="C9475" s="112" t="s">
        <v>1025</v>
      </c>
      <c r="D9475" s="21">
        <f t="shared" ref="D9475:D9538" si="296">F9475+H9475+J9476+L9475+N9475+P9475+R9475+T9475+V9475+X9475+Z9475+AB9475</f>
        <v>36950</v>
      </c>
      <c r="E9475" s="24">
        <f t="shared" ref="E9475:E9538" si="297">G9475+I9475+K9476+M9475+O9475+Q9475+S9475+U9475+W9475+Y9475+AA9475+AC9475</f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1714</v>
      </c>
      <c r="B9476" s="111" t="s">
        <v>1026</v>
      </c>
      <c r="C9476" s="112" t="s">
        <v>1027</v>
      </c>
      <c r="D9476" s="21">
        <f t="shared" si="296"/>
        <v>580821.86</v>
      </c>
      <c r="E9476" s="24">
        <f t="shared" si="297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>
        <v>36950</v>
      </c>
      <c r="K9476" s="32">
        <v>0</v>
      </c>
      <c r="L9476" s="113">
        <v>62492</v>
      </c>
      <c r="M9476" s="113">
        <v>0</v>
      </c>
      <c r="N9476" s="31">
        <v>33550</v>
      </c>
      <c r="O9476" s="32">
        <v>0</v>
      </c>
      <c r="P9476" s="113">
        <v>82910</v>
      </c>
      <c r="Q9476" s="113">
        <v>0</v>
      </c>
      <c r="R9476" s="31">
        <v>32790</v>
      </c>
      <c r="S9476" s="32">
        <v>0</v>
      </c>
      <c r="T9476" s="113">
        <v>64905</v>
      </c>
      <c r="U9476" s="113">
        <v>0</v>
      </c>
      <c r="V9476" s="31">
        <v>43590</v>
      </c>
      <c r="W9476" s="32">
        <v>0</v>
      </c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1714</v>
      </c>
      <c r="B9477" s="111" t="s">
        <v>1028</v>
      </c>
      <c r="C9477" s="112" t="s">
        <v>1029</v>
      </c>
      <c r="D9477" s="21">
        <f t="shared" si="296"/>
        <v>1220736.3999999999</v>
      </c>
      <c r="E9477" s="24">
        <f t="shared" si="297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>
        <v>209124.86</v>
      </c>
      <c r="K9477" s="32">
        <v>0</v>
      </c>
      <c r="L9477" s="113">
        <v>176144.85</v>
      </c>
      <c r="M9477" s="113">
        <v>0</v>
      </c>
      <c r="N9477" s="31">
        <v>126775.29</v>
      </c>
      <c r="O9477" s="32">
        <v>0</v>
      </c>
      <c r="P9477" s="113">
        <v>191007.98</v>
      </c>
      <c r="Q9477" s="113">
        <v>0</v>
      </c>
      <c r="R9477" s="31">
        <v>151595.39000000001</v>
      </c>
      <c r="S9477" s="32">
        <v>0</v>
      </c>
      <c r="T9477" s="113">
        <v>193784.46</v>
      </c>
      <c r="U9477" s="113">
        <v>0</v>
      </c>
      <c r="V9477" s="31">
        <v>177503.19</v>
      </c>
      <c r="W9477" s="32">
        <v>0</v>
      </c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1714</v>
      </c>
      <c r="B9478" s="111" t="s">
        <v>1030</v>
      </c>
      <c r="C9478" s="112" t="s">
        <v>1031</v>
      </c>
      <c r="D9478" s="21">
        <f t="shared" si="296"/>
        <v>140454</v>
      </c>
      <c r="E9478" s="24">
        <f t="shared" si="297"/>
        <v>0</v>
      </c>
      <c r="F9478" s="104"/>
      <c r="G9478" s="104"/>
      <c r="H9478" s="105">
        <v>26760</v>
      </c>
      <c r="I9478" s="105">
        <v>0</v>
      </c>
      <c r="J9478" s="31">
        <v>5170</v>
      </c>
      <c r="K9478" s="32">
        <v>0</v>
      </c>
      <c r="L9478" s="105">
        <v>36325</v>
      </c>
      <c r="M9478" s="105">
        <v>0</v>
      </c>
      <c r="N9478" s="106">
        <v>3350</v>
      </c>
      <c r="O9478" s="107">
        <v>0</v>
      </c>
      <c r="P9478" s="113">
        <v>35614</v>
      </c>
      <c r="Q9478" s="113">
        <v>0</v>
      </c>
      <c r="R9478" s="106">
        <v>19185</v>
      </c>
      <c r="S9478" s="107">
        <v>0</v>
      </c>
      <c r="T9478" s="105">
        <v>5735</v>
      </c>
      <c r="U9478" s="105">
        <v>0</v>
      </c>
      <c r="V9478" s="106">
        <v>11605</v>
      </c>
      <c r="W9478" s="107">
        <v>0</v>
      </c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1714</v>
      </c>
      <c r="B9479" s="111" t="s">
        <v>1032</v>
      </c>
      <c r="C9479" s="112" t="s">
        <v>1033</v>
      </c>
      <c r="D9479" s="21">
        <f t="shared" si="296"/>
        <v>274807</v>
      </c>
      <c r="E9479" s="24">
        <f t="shared" si="297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>
        <v>1880</v>
      </c>
      <c r="K9479" s="107">
        <v>0</v>
      </c>
      <c r="L9479" s="105">
        <v>0</v>
      </c>
      <c r="M9479" s="105">
        <v>0</v>
      </c>
      <c r="N9479" s="106">
        <v>0</v>
      </c>
      <c r="O9479" s="107">
        <v>0</v>
      </c>
      <c r="P9479" s="105">
        <v>266240</v>
      </c>
      <c r="Q9479" s="105">
        <v>0</v>
      </c>
      <c r="R9479" s="106">
        <v>0</v>
      </c>
      <c r="S9479" s="107">
        <v>0</v>
      </c>
      <c r="T9479" s="105">
        <v>650</v>
      </c>
      <c r="U9479" s="105">
        <v>0</v>
      </c>
      <c r="V9479" s="106">
        <v>2947</v>
      </c>
      <c r="W9479" s="107">
        <v>0</v>
      </c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1714</v>
      </c>
      <c r="B9480" s="111" t="s">
        <v>1034</v>
      </c>
      <c r="C9480" s="112" t="s">
        <v>1035</v>
      </c>
      <c r="D9480" s="21">
        <f t="shared" si="296"/>
        <v>50400</v>
      </c>
      <c r="E9480" s="24">
        <f t="shared" si="297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1714</v>
      </c>
      <c r="B9481" s="111" t="s">
        <v>1036</v>
      </c>
      <c r="C9481" s="112" t="s">
        <v>1037</v>
      </c>
      <c r="D9481" s="21">
        <f t="shared" si="296"/>
        <v>1407100</v>
      </c>
      <c r="E9481" s="24">
        <f t="shared" si="297"/>
        <v>0</v>
      </c>
      <c r="F9481" s="104"/>
      <c r="G9481" s="104"/>
      <c r="H9481" s="105">
        <v>42600</v>
      </c>
      <c r="I9481" s="105">
        <v>0</v>
      </c>
      <c r="J9481" s="106">
        <v>50400</v>
      </c>
      <c r="K9481" s="107">
        <v>0</v>
      </c>
      <c r="L9481" s="105">
        <v>194200</v>
      </c>
      <c r="M9481" s="105">
        <v>0</v>
      </c>
      <c r="N9481" s="106">
        <v>0</v>
      </c>
      <c r="O9481" s="107">
        <v>0</v>
      </c>
      <c r="P9481" s="105">
        <v>30500</v>
      </c>
      <c r="Q9481" s="105">
        <v>0</v>
      </c>
      <c r="R9481" s="106">
        <v>718600</v>
      </c>
      <c r="S9481" s="107">
        <v>0</v>
      </c>
      <c r="T9481" s="105">
        <v>0</v>
      </c>
      <c r="U9481" s="105">
        <v>0</v>
      </c>
      <c r="V9481" s="106">
        <v>421200</v>
      </c>
      <c r="W9481" s="107">
        <v>0</v>
      </c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1714</v>
      </c>
      <c r="B9482" s="111" t="s">
        <v>1038</v>
      </c>
      <c r="C9482" s="112" t="s">
        <v>1039</v>
      </c>
      <c r="D9482" s="21">
        <f t="shared" si="296"/>
        <v>150679.19</v>
      </c>
      <c r="E9482" s="24">
        <f t="shared" si="297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106">
        <v>0</v>
      </c>
      <c r="K9482" s="107">
        <v>0</v>
      </c>
      <c r="L9482" s="113">
        <v>0</v>
      </c>
      <c r="M9482" s="113">
        <v>0</v>
      </c>
      <c r="N9482" s="31">
        <v>3450</v>
      </c>
      <c r="O9482" s="32">
        <v>0</v>
      </c>
      <c r="P9482" s="105">
        <v>0</v>
      </c>
      <c r="Q9482" s="105">
        <v>0</v>
      </c>
      <c r="R9482" s="31">
        <v>79950</v>
      </c>
      <c r="S9482" s="32">
        <v>0</v>
      </c>
      <c r="T9482" s="113">
        <v>4050</v>
      </c>
      <c r="U9482" s="113">
        <v>0</v>
      </c>
      <c r="V9482" s="31">
        <v>25100</v>
      </c>
      <c r="W9482" s="32">
        <v>0</v>
      </c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1714</v>
      </c>
      <c r="B9483" s="111" t="s">
        <v>1040</v>
      </c>
      <c r="C9483" s="112" t="s">
        <v>1041</v>
      </c>
      <c r="D9483" s="21">
        <f t="shared" si="296"/>
        <v>159233.5</v>
      </c>
      <c r="E9483" s="24">
        <f t="shared" si="297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>
        <v>31729.19</v>
      </c>
      <c r="K9483" s="32">
        <v>0</v>
      </c>
      <c r="L9483" s="113">
        <v>29870</v>
      </c>
      <c r="M9483" s="113">
        <v>0</v>
      </c>
      <c r="N9483" s="31">
        <v>2523.12</v>
      </c>
      <c r="O9483" s="32">
        <v>0</v>
      </c>
      <c r="P9483" s="113">
        <v>13130</v>
      </c>
      <c r="Q9483" s="113">
        <v>0</v>
      </c>
      <c r="R9483" s="31">
        <v>0</v>
      </c>
      <c r="S9483" s="32">
        <v>0</v>
      </c>
      <c r="T9483" s="113">
        <v>23114.6</v>
      </c>
      <c r="U9483" s="113">
        <v>0</v>
      </c>
      <c r="V9483" s="31">
        <v>56209.57</v>
      </c>
      <c r="W9483" s="32">
        <v>0</v>
      </c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1714</v>
      </c>
      <c r="B9484" s="111" t="s">
        <v>1042</v>
      </c>
      <c r="C9484" s="112" t="s">
        <v>1043</v>
      </c>
      <c r="D9484" s="21">
        <f t="shared" si="296"/>
        <v>8450</v>
      </c>
      <c r="E9484" s="24">
        <f t="shared" si="297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31">
        <v>0</v>
      </c>
      <c r="K9484" s="32">
        <v>0</v>
      </c>
      <c r="L9484" s="105">
        <v>0</v>
      </c>
      <c r="M9484" s="105">
        <v>0</v>
      </c>
      <c r="N9484" s="106">
        <v>0</v>
      </c>
      <c r="O9484" s="107">
        <v>0</v>
      </c>
      <c r="P9484" s="113">
        <v>0</v>
      </c>
      <c r="Q9484" s="113">
        <v>0</v>
      </c>
      <c r="R9484" s="106">
        <v>0</v>
      </c>
      <c r="S9484" s="107">
        <v>0</v>
      </c>
      <c r="T9484" s="105">
        <v>0</v>
      </c>
      <c r="U9484" s="105">
        <v>0</v>
      </c>
      <c r="V9484" s="106">
        <v>0</v>
      </c>
      <c r="W9484" s="107">
        <v>0</v>
      </c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1714</v>
      </c>
      <c r="B9485" s="111" t="s">
        <v>1044</v>
      </c>
      <c r="C9485" s="112" t="s">
        <v>1045</v>
      </c>
      <c r="D9485" s="21">
        <f t="shared" si="296"/>
        <v>46700</v>
      </c>
      <c r="E9485" s="24">
        <f t="shared" si="297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1714</v>
      </c>
      <c r="B9486" s="111" t="s">
        <v>1046</v>
      </c>
      <c r="C9486" s="112" t="s">
        <v>1047</v>
      </c>
      <c r="D9486" s="21">
        <f t="shared" si="296"/>
        <v>147019</v>
      </c>
      <c r="E9486" s="24">
        <f t="shared" si="297"/>
        <v>2500</v>
      </c>
      <c r="F9486" s="104">
        <v>107964</v>
      </c>
      <c r="G9486" s="104">
        <v>0</v>
      </c>
      <c r="H9486" s="113">
        <v>2500</v>
      </c>
      <c r="I9486" s="113">
        <v>0</v>
      </c>
      <c r="J9486" s="106">
        <v>46700</v>
      </c>
      <c r="K9486" s="107">
        <v>0</v>
      </c>
      <c r="L9486" s="113">
        <v>26055</v>
      </c>
      <c r="M9486" s="113">
        <v>0</v>
      </c>
      <c r="N9486" s="31">
        <v>0</v>
      </c>
      <c r="O9486" s="32">
        <v>0</v>
      </c>
      <c r="P9486" s="105">
        <v>10500</v>
      </c>
      <c r="Q9486" s="105">
        <v>0</v>
      </c>
      <c r="R9486" s="31">
        <v>0</v>
      </c>
      <c r="S9486" s="32">
        <v>0</v>
      </c>
      <c r="T9486" s="113">
        <v>0</v>
      </c>
      <c r="U9486" s="113">
        <v>0</v>
      </c>
      <c r="V9486" s="31">
        <v>0</v>
      </c>
      <c r="W9486" s="32">
        <v>2500</v>
      </c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1714</v>
      </c>
      <c r="B9487" s="111" t="s">
        <v>1048</v>
      </c>
      <c r="C9487" s="112" t="s">
        <v>1049</v>
      </c>
      <c r="D9487" s="21">
        <f t="shared" si="296"/>
        <v>4050</v>
      </c>
      <c r="E9487" s="24">
        <f t="shared" si="297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1714</v>
      </c>
      <c r="B9488" s="111" t="s">
        <v>1050</v>
      </c>
      <c r="C9488" s="112" t="s">
        <v>1051</v>
      </c>
      <c r="D9488" s="21">
        <f t="shared" si="296"/>
        <v>188025</v>
      </c>
      <c r="E9488" s="24">
        <f t="shared" si="297"/>
        <v>0</v>
      </c>
      <c r="F9488" s="104"/>
      <c r="G9488" s="104"/>
      <c r="H9488" s="113">
        <v>5850</v>
      </c>
      <c r="I9488" s="113">
        <v>0</v>
      </c>
      <c r="J9488" s="31">
        <v>4050</v>
      </c>
      <c r="K9488" s="32">
        <v>0</v>
      </c>
      <c r="L9488" s="113">
        <v>17500</v>
      </c>
      <c r="M9488" s="113">
        <v>0</v>
      </c>
      <c r="N9488" s="31">
        <v>0</v>
      </c>
      <c r="O9488" s="32">
        <v>0</v>
      </c>
      <c r="P9488" s="113">
        <v>0</v>
      </c>
      <c r="Q9488" s="113">
        <v>0</v>
      </c>
      <c r="R9488" s="31">
        <v>0</v>
      </c>
      <c r="S9488" s="32">
        <v>0</v>
      </c>
      <c r="T9488" s="113">
        <v>164675</v>
      </c>
      <c r="U9488" s="113">
        <v>0</v>
      </c>
      <c r="V9488" s="31">
        <v>0</v>
      </c>
      <c r="W9488" s="32">
        <v>0</v>
      </c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1714</v>
      </c>
      <c r="B9489" s="111" t="s">
        <v>1052</v>
      </c>
      <c r="C9489" s="112" t="s">
        <v>1053</v>
      </c>
      <c r="D9489" s="21">
        <f t="shared" si="296"/>
        <v>0</v>
      </c>
      <c r="E9489" s="24">
        <f t="shared" si="297"/>
        <v>0</v>
      </c>
      <c r="F9489" s="104"/>
      <c r="G9489" s="104"/>
      <c r="H9489" s="105"/>
      <c r="I9489" s="105"/>
      <c r="J9489" s="31"/>
      <c r="K9489" s="32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1714</v>
      </c>
      <c r="B9490" s="111" t="s">
        <v>1054</v>
      </c>
      <c r="C9490" s="112" t="s">
        <v>1055</v>
      </c>
      <c r="D9490" s="21">
        <f t="shared" si="296"/>
        <v>0</v>
      </c>
      <c r="E9490" s="24">
        <f t="shared" si="297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1714</v>
      </c>
      <c r="B9491" s="111" t="s">
        <v>1056</v>
      </c>
      <c r="C9491" s="112" t="s">
        <v>1057</v>
      </c>
      <c r="D9491" s="21">
        <f t="shared" si="296"/>
        <v>50000</v>
      </c>
      <c r="E9491" s="24">
        <f t="shared" si="297"/>
        <v>0</v>
      </c>
      <c r="F9491" s="104"/>
      <c r="G9491" s="104"/>
      <c r="H9491" s="105"/>
      <c r="I9491" s="105"/>
      <c r="J9491" s="106"/>
      <c r="K9491" s="107"/>
      <c r="L9491" s="105">
        <v>14000</v>
      </c>
      <c r="M9491" s="105">
        <v>0</v>
      </c>
      <c r="N9491" s="106">
        <v>0</v>
      </c>
      <c r="O9491" s="107">
        <v>0</v>
      </c>
      <c r="P9491" s="105">
        <v>0</v>
      </c>
      <c r="Q9491" s="105">
        <v>0</v>
      </c>
      <c r="R9491" s="106">
        <v>0</v>
      </c>
      <c r="S9491" s="107">
        <v>0</v>
      </c>
      <c r="T9491" s="105">
        <v>14000</v>
      </c>
      <c r="U9491" s="105">
        <v>0</v>
      </c>
      <c r="V9491" s="106">
        <v>22000</v>
      </c>
      <c r="W9491" s="107">
        <v>0</v>
      </c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1714</v>
      </c>
      <c r="B9492" s="111" t="s">
        <v>1058</v>
      </c>
      <c r="C9492" s="112" t="s">
        <v>1059</v>
      </c>
      <c r="D9492" s="21">
        <f t="shared" si="296"/>
        <v>82500</v>
      </c>
      <c r="E9492" s="24">
        <f t="shared" si="297"/>
        <v>22000</v>
      </c>
      <c r="F9492" s="104"/>
      <c r="G9492" s="104"/>
      <c r="H9492" s="113"/>
      <c r="I9492" s="113"/>
      <c r="J9492" s="106"/>
      <c r="K9492" s="107"/>
      <c r="L9492" s="113"/>
      <c r="M9492" s="113"/>
      <c r="N9492" s="31"/>
      <c r="O9492" s="32"/>
      <c r="P9492" s="105">
        <v>60500</v>
      </c>
      <c r="Q9492" s="105">
        <v>0</v>
      </c>
      <c r="R9492" s="31">
        <v>22000</v>
      </c>
      <c r="S9492" s="32">
        <v>0</v>
      </c>
      <c r="T9492" s="113">
        <v>0</v>
      </c>
      <c r="U9492" s="113">
        <v>0</v>
      </c>
      <c r="V9492" s="31">
        <v>0</v>
      </c>
      <c r="W9492" s="32">
        <v>22000</v>
      </c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1714</v>
      </c>
      <c r="B9493" s="111" t="s">
        <v>1060</v>
      </c>
      <c r="C9493" s="112" t="s">
        <v>1061</v>
      </c>
      <c r="D9493" s="21">
        <f t="shared" si="296"/>
        <v>43900</v>
      </c>
      <c r="E9493" s="24">
        <f t="shared" si="297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1714</v>
      </c>
      <c r="B9494" s="111" t="s">
        <v>1062</v>
      </c>
      <c r="C9494" s="112" t="s">
        <v>1063</v>
      </c>
      <c r="D9494" s="21">
        <f t="shared" si="296"/>
        <v>374662.5</v>
      </c>
      <c r="E9494" s="24">
        <f t="shared" si="297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>
        <v>43900</v>
      </c>
      <c r="K9494" s="32">
        <v>0</v>
      </c>
      <c r="L9494" s="113">
        <v>34240</v>
      </c>
      <c r="M9494" s="113">
        <v>0</v>
      </c>
      <c r="N9494" s="31">
        <v>39780</v>
      </c>
      <c r="O9494" s="32">
        <v>0</v>
      </c>
      <c r="P9494" s="113">
        <v>60312.5</v>
      </c>
      <c r="Q9494" s="113">
        <v>0</v>
      </c>
      <c r="R9494" s="31">
        <v>53529.2</v>
      </c>
      <c r="S9494" s="32">
        <v>0</v>
      </c>
      <c r="T9494" s="113">
        <v>45318.1</v>
      </c>
      <c r="U9494" s="113">
        <v>0</v>
      </c>
      <c r="V9494" s="31">
        <v>56964</v>
      </c>
      <c r="W9494" s="32">
        <v>0</v>
      </c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1714</v>
      </c>
      <c r="B9495" s="111" t="s">
        <v>1064</v>
      </c>
      <c r="C9495" s="112" t="s">
        <v>1065</v>
      </c>
      <c r="D9495" s="21">
        <f t="shared" si="296"/>
        <v>0</v>
      </c>
      <c r="E9495" s="24">
        <f t="shared" si="297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1714</v>
      </c>
      <c r="B9496" s="111" t="s">
        <v>1066</v>
      </c>
      <c r="C9496" s="112" t="s">
        <v>1067</v>
      </c>
      <c r="D9496" s="21">
        <f t="shared" si="296"/>
        <v>0</v>
      </c>
      <c r="E9496" s="24">
        <f t="shared" si="297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1714</v>
      </c>
      <c r="B9497" s="111" t="s">
        <v>1068</v>
      </c>
      <c r="C9497" s="112" t="s">
        <v>1069</v>
      </c>
      <c r="D9497" s="21">
        <f t="shared" si="296"/>
        <v>0</v>
      </c>
      <c r="E9497" s="24">
        <f t="shared" si="297"/>
        <v>0</v>
      </c>
      <c r="F9497" s="104"/>
      <c r="G9497" s="104"/>
      <c r="H9497" s="105"/>
      <c r="I9497" s="105"/>
      <c r="J9497" s="31"/>
      <c r="K9497" s="32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1714</v>
      </c>
      <c r="B9498" s="111" t="s">
        <v>1070</v>
      </c>
      <c r="C9498" s="112" t="s">
        <v>1071</v>
      </c>
      <c r="D9498" s="21">
        <f t="shared" si="296"/>
        <v>0</v>
      </c>
      <c r="E9498" s="24">
        <f t="shared" si="297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1714</v>
      </c>
      <c r="B9499" s="111" t="s">
        <v>1072</v>
      </c>
      <c r="C9499" s="112" t="s">
        <v>1073</v>
      </c>
      <c r="D9499" s="21">
        <f t="shared" si="296"/>
        <v>21312</v>
      </c>
      <c r="E9499" s="24">
        <f t="shared" si="297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1714</v>
      </c>
      <c r="B9500" s="111" t="s">
        <v>1074</v>
      </c>
      <c r="C9500" s="112" t="s">
        <v>1075</v>
      </c>
      <c r="D9500" s="21">
        <f t="shared" si="296"/>
        <v>208632</v>
      </c>
      <c r="E9500" s="24">
        <f t="shared" si="297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>
        <v>21312</v>
      </c>
      <c r="K9500" s="107">
        <v>0</v>
      </c>
      <c r="L9500" s="105">
        <v>28812</v>
      </c>
      <c r="M9500" s="105">
        <v>0</v>
      </c>
      <c r="N9500" s="106">
        <v>18540</v>
      </c>
      <c r="O9500" s="107">
        <v>0</v>
      </c>
      <c r="P9500" s="105">
        <v>24864</v>
      </c>
      <c r="Q9500" s="105">
        <v>0</v>
      </c>
      <c r="R9500" s="106">
        <v>26892</v>
      </c>
      <c r="S9500" s="107">
        <v>0</v>
      </c>
      <c r="T9500" s="105">
        <v>28128</v>
      </c>
      <c r="U9500" s="105">
        <v>0</v>
      </c>
      <c r="V9500" s="106">
        <v>27528</v>
      </c>
      <c r="W9500" s="107">
        <v>0</v>
      </c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1714</v>
      </c>
      <c r="B9501" s="111" t="s">
        <v>1076</v>
      </c>
      <c r="C9501" s="112" t="s">
        <v>1077</v>
      </c>
      <c r="D9501" s="21">
        <f t="shared" si="296"/>
        <v>36500</v>
      </c>
      <c r="E9501" s="24">
        <f t="shared" si="297"/>
        <v>0</v>
      </c>
      <c r="F9501" s="104"/>
      <c r="G9501" s="104"/>
      <c r="H9501" s="113"/>
      <c r="I9501" s="113"/>
      <c r="J9501" s="106"/>
      <c r="K9501" s="107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1714</v>
      </c>
      <c r="B9502" s="111" t="s">
        <v>1078</v>
      </c>
      <c r="C9502" s="112" t="s">
        <v>1079</v>
      </c>
      <c r="D9502" s="21">
        <f t="shared" si="296"/>
        <v>1063505</v>
      </c>
      <c r="E9502" s="24">
        <f t="shared" si="297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>
        <v>36500</v>
      </c>
      <c r="K9502" s="32">
        <v>0</v>
      </c>
      <c r="L9502" s="113">
        <v>54985.5</v>
      </c>
      <c r="M9502" s="113">
        <v>0</v>
      </c>
      <c r="N9502" s="31">
        <v>165200</v>
      </c>
      <c r="O9502" s="32">
        <v>0</v>
      </c>
      <c r="P9502" s="113">
        <v>46054</v>
      </c>
      <c r="Q9502" s="113">
        <v>0</v>
      </c>
      <c r="R9502" s="31">
        <v>36400</v>
      </c>
      <c r="S9502" s="32">
        <v>0</v>
      </c>
      <c r="T9502" s="113">
        <v>53335.5</v>
      </c>
      <c r="U9502" s="113">
        <v>0</v>
      </c>
      <c r="V9502" s="31">
        <v>49100</v>
      </c>
      <c r="W9502" s="32">
        <v>0</v>
      </c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1714</v>
      </c>
      <c r="B9503" s="111" t="s">
        <v>1080</v>
      </c>
      <c r="C9503" s="112" t="s">
        <v>1081</v>
      </c>
      <c r="D9503" s="21">
        <f t="shared" si="296"/>
        <v>5596505</v>
      </c>
      <c r="E9503" s="24">
        <f t="shared" si="297"/>
        <v>30960</v>
      </c>
      <c r="F9503" s="104">
        <v>527405</v>
      </c>
      <c r="G9503" s="104">
        <v>0</v>
      </c>
      <c r="H9503" s="113">
        <v>579865</v>
      </c>
      <c r="I9503" s="113">
        <v>0</v>
      </c>
      <c r="J9503" s="31">
        <v>572530</v>
      </c>
      <c r="K9503" s="32">
        <v>0</v>
      </c>
      <c r="L9503" s="113">
        <v>629885</v>
      </c>
      <c r="M9503" s="113">
        <v>0</v>
      </c>
      <c r="N9503" s="31">
        <v>605050</v>
      </c>
      <c r="O9503" s="32">
        <v>6960</v>
      </c>
      <c r="P9503" s="113">
        <v>798375</v>
      </c>
      <c r="Q9503" s="113">
        <v>0</v>
      </c>
      <c r="R9503" s="31">
        <v>861905</v>
      </c>
      <c r="S9503" s="32">
        <v>24000</v>
      </c>
      <c r="T9503" s="113">
        <v>794475</v>
      </c>
      <c r="U9503" s="113">
        <v>0</v>
      </c>
      <c r="V9503" s="31">
        <v>799545</v>
      </c>
      <c r="W9503" s="32">
        <v>0</v>
      </c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1714</v>
      </c>
      <c r="B9504" s="111" t="s">
        <v>1082</v>
      </c>
      <c r="C9504" s="112" t="s">
        <v>1083</v>
      </c>
      <c r="D9504" s="21">
        <f t="shared" si="296"/>
        <v>0</v>
      </c>
      <c r="E9504" s="24">
        <f t="shared" si="297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1714</v>
      </c>
      <c r="B9505" s="111" t="s">
        <v>1084</v>
      </c>
      <c r="C9505" s="112" t="s">
        <v>1085</v>
      </c>
      <c r="D9505" s="21">
        <f t="shared" si="296"/>
        <v>6</v>
      </c>
      <c r="E9505" s="24">
        <f t="shared" si="297"/>
        <v>0</v>
      </c>
      <c r="F9505" s="104"/>
      <c r="G9505" s="104"/>
      <c r="H9505" s="105"/>
      <c r="I9505" s="105"/>
      <c r="J9505" s="31"/>
      <c r="K9505" s="32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1714</v>
      </c>
      <c r="B9506" s="111" t="s">
        <v>1086</v>
      </c>
      <c r="C9506" s="112" t="s">
        <v>1087</v>
      </c>
      <c r="D9506" s="21">
        <f t="shared" si="296"/>
        <v>150191.51999999999</v>
      </c>
      <c r="E9506" s="24">
        <f t="shared" si="297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>
        <v>6</v>
      </c>
      <c r="K9506" s="107">
        <v>0</v>
      </c>
      <c r="L9506" s="105">
        <v>6</v>
      </c>
      <c r="M9506" s="105">
        <v>0</v>
      </c>
      <c r="N9506" s="106">
        <v>6</v>
      </c>
      <c r="O9506" s="107">
        <v>0</v>
      </c>
      <c r="P9506" s="105">
        <v>6</v>
      </c>
      <c r="Q9506" s="105">
        <v>0</v>
      </c>
      <c r="R9506" s="106">
        <v>12</v>
      </c>
      <c r="S9506" s="107">
        <v>0</v>
      </c>
      <c r="T9506" s="105">
        <v>6</v>
      </c>
      <c r="U9506" s="105">
        <v>0</v>
      </c>
      <c r="V9506" s="106">
        <v>12</v>
      </c>
      <c r="W9506" s="107">
        <v>0</v>
      </c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1714</v>
      </c>
      <c r="B9507" s="111" t="s">
        <v>1088</v>
      </c>
      <c r="C9507" s="112" t="s">
        <v>1089</v>
      </c>
      <c r="D9507" s="21">
        <f t="shared" si="296"/>
        <v>1370881.26</v>
      </c>
      <c r="E9507" s="24">
        <f t="shared" si="297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>
        <v>150131.51999999999</v>
      </c>
      <c r="K9507" s="107">
        <v>0</v>
      </c>
      <c r="L9507" s="105">
        <v>138127.38</v>
      </c>
      <c r="M9507" s="105">
        <v>0</v>
      </c>
      <c r="N9507" s="106">
        <v>135323.66</v>
      </c>
      <c r="O9507" s="107">
        <v>0</v>
      </c>
      <c r="P9507" s="105">
        <v>175887.38</v>
      </c>
      <c r="Q9507" s="105">
        <v>0</v>
      </c>
      <c r="R9507" s="106">
        <v>172806.21</v>
      </c>
      <c r="S9507" s="107">
        <v>0</v>
      </c>
      <c r="T9507" s="105">
        <v>188685.34</v>
      </c>
      <c r="U9507" s="105">
        <v>0</v>
      </c>
      <c r="V9507" s="106">
        <v>191271.81</v>
      </c>
      <c r="W9507" s="107">
        <v>0</v>
      </c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1714</v>
      </c>
      <c r="B9508" s="111" t="s">
        <v>1090</v>
      </c>
      <c r="C9508" s="112" t="s">
        <v>1091</v>
      </c>
      <c r="D9508" s="21">
        <f t="shared" si="296"/>
        <v>92774.510000000009</v>
      </c>
      <c r="E9508" s="24">
        <f t="shared" si="297"/>
        <v>299.77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>
        <v>21140.53</v>
      </c>
      <c r="K9508" s="107">
        <v>0</v>
      </c>
      <c r="L9508" s="105">
        <v>11110.08</v>
      </c>
      <c r="M9508" s="105">
        <v>0</v>
      </c>
      <c r="N9508" s="106">
        <v>15531.85</v>
      </c>
      <c r="O9508" s="107">
        <v>0</v>
      </c>
      <c r="P9508" s="105">
        <v>9760.27</v>
      </c>
      <c r="Q9508" s="105">
        <v>0</v>
      </c>
      <c r="R9508" s="106">
        <v>4390.8500000000004</v>
      </c>
      <c r="S9508" s="107">
        <v>0</v>
      </c>
      <c r="T9508" s="105">
        <v>5180.3</v>
      </c>
      <c r="U9508" s="105">
        <v>0</v>
      </c>
      <c r="V9508" s="106">
        <v>7619.2</v>
      </c>
      <c r="W9508" s="107">
        <v>0</v>
      </c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1714</v>
      </c>
      <c r="B9509" s="111" t="s">
        <v>1092</v>
      </c>
      <c r="C9509" s="112" t="s">
        <v>1093</v>
      </c>
      <c r="D9509" s="21">
        <f t="shared" si="296"/>
        <v>44014.559999999998</v>
      </c>
      <c r="E9509" s="24">
        <f t="shared" si="297"/>
        <v>1570.03</v>
      </c>
      <c r="F9509" s="104">
        <v>1800</v>
      </c>
      <c r="G9509" s="104">
        <v>0</v>
      </c>
      <c r="H9509" s="113">
        <v>1800</v>
      </c>
      <c r="I9509" s="113">
        <v>0</v>
      </c>
      <c r="J9509" s="106">
        <v>1904.5</v>
      </c>
      <c r="K9509" s="107">
        <v>299.77</v>
      </c>
      <c r="L9509" s="113">
        <v>800</v>
      </c>
      <c r="M9509" s="113">
        <v>346.32</v>
      </c>
      <c r="N9509" s="31">
        <v>2002.06</v>
      </c>
      <c r="O9509" s="32">
        <v>272.49</v>
      </c>
      <c r="P9509" s="105">
        <v>2706.03</v>
      </c>
      <c r="Q9509" s="105">
        <v>321.70999999999998</v>
      </c>
      <c r="R9509" s="31">
        <v>1800</v>
      </c>
      <c r="S9509" s="32">
        <v>0</v>
      </c>
      <c r="T9509" s="113">
        <v>1909.42</v>
      </c>
      <c r="U9509" s="113">
        <v>287.47000000000003</v>
      </c>
      <c r="V9509" s="31">
        <v>1901.05</v>
      </c>
      <c r="W9509" s="32">
        <v>342.04</v>
      </c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1714</v>
      </c>
      <c r="B9510" s="111" t="s">
        <v>1094</v>
      </c>
      <c r="C9510" s="112" t="s">
        <v>1095</v>
      </c>
      <c r="D9510" s="21">
        <f t="shared" si="296"/>
        <v>62047.68</v>
      </c>
      <c r="E9510" s="24">
        <f t="shared" si="29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>
        <v>29296</v>
      </c>
      <c r="K9510" s="32">
        <v>0</v>
      </c>
      <c r="L9510" s="113">
        <v>9211.0300000000007</v>
      </c>
      <c r="M9510" s="113">
        <v>0</v>
      </c>
      <c r="N9510" s="31">
        <v>7038.93</v>
      </c>
      <c r="O9510" s="32">
        <v>0</v>
      </c>
      <c r="P9510" s="113">
        <v>7038.93</v>
      </c>
      <c r="Q9510" s="113">
        <v>0</v>
      </c>
      <c r="R9510" s="31">
        <v>7145.93</v>
      </c>
      <c r="S9510" s="32">
        <v>0</v>
      </c>
      <c r="T9510" s="113">
        <v>7145.93</v>
      </c>
      <c r="U9510" s="113">
        <v>0</v>
      </c>
      <c r="V9510" s="31">
        <v>7145.93</v>
      </c>
      <c r="W9510" s="32">
        <v>0</v>
      </c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1714</v>
      </c>
      <c r="B9511" s="111" t="s">
        <v>1096</v>
      </c>
      <c r="C9511" s="112" t="s">
        <v>1097</v>
      </c>
      <c r="D9511" s="21">
        <f t="shared" si="296"/>
        <v>34138</v>
      </c>
      <c r="E9511" s="24">
        <f t="shared" si="29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31">
        <v>4953</v>
      </c>
      <c r="K9511" s="32">
        <v>0</v>
      </c>
      <c r="L9511" s="105">
        <v>5113</v>
      </c>
      <c r="M9511" s="105">
        <v>0</v>
      </c>
      <c r="N9511" s="106">
        <v>3220</v>
      </c>
      <c r="O9511" s="107">
        <v>0</v>
      </c>
      <c r="P9511" s="113">
        <v>4436</v>
      </c>
      <c r="Q9511" s="113">
        <v>0</v>
      </c>
      <c r="R9511" s="106">
        <v>4228</v>
      </c>
      <c r="S9511" s="107">
        <v>0</v>
      </c>
      <c r="T9511" s="105">
        <v>4342</v>
      </c>
      <c r="U9511" s="105">
        <v>0</v>
      </c>
      <c r="V9511" s="106">
        <v>5004</v>
      </c>
      <c r="W9511" s="107">
        <v>0</v>
      </c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1714</v>
      </c>
      <c r="B9512" s="111" t="s">
        <v>1098</v>
      </c>
      <c r="C9512" s="112" t="s">
        <v>1099</v>
      </c>
      <c r="D9512" s="21">
        <f t="shared" si="296"/>
        <v>23819.14</v>
      </c>
      <c r="E9512" s="24">
        <f t="shared" si="29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1714</v>
      </c>
      <c r="B9513" s="111" t="s">
        <v>1100</v>
      </c>
      <c r="C9513" s="112" t="s">
        <v>1101</v>
      </c>
      <c r="D9513" s="21">
        <f t="shared" si="296"/>
        <v>2174925.2599999998</v>
      </c>
      <c r="E9513" s="24">
        <f t="shared" si="297"/>
        <v>0</v>
      </c>
      <c r="F9513" s="104"/>
      <c r="G9513" s="104"/>
      <c r="H9513" s="113"/>
      <c r="I9513" s="113"/>
      <c r="J9513" s="106">
        <v>23819.14</v>
      </c>
      <c r="K9513" s="107">
        <v>0</v>
      </c>
      <c r="L9513" s="113">
        <v>0</v>
      </c>
      <c r="M9513" s="113">
        <v>0</v>
      </c>
      <c r="N9513" s="31">
        <v>0</v>
      </c>
      <c r="O9513" s="32">
        <v>0</v>
      </c>
      <c r="P9513" s="105">
        <v>0</v>
      </c>
      <c r="Q9513" s="105">
        <v>0</v>
      </c>
      <c r="R9513" s="31">
        <v>29006</v>
      </c>
      <c r="S9513" s="32">
        <v>0</v>
      </c>
      <c r="T9513" s="113">
        <v>0</v>
      </c>
      <c r="U9513" s="113">
        <v>0</v>
      </c>
      <c r="V9513" s="31">
        <v>0</v>
      </c>
      <c r="W9513" s="32">
        <v>0</v>
      </c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1714</v>
      </c>
      <c r="B9514" s="111" t="s">
        <v>1102</v>
      </c>
      <c r="C9514" s="112" t="s">
        <v>1103</v>
      </c>
      <c r="D9514" s="21">
        <f t="shared" si="296"/>
        <v>15938782.09</v>
      </c>
      <c r="E9514" s="24">
        <f t="shared" si="29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31">
        <v>2145919.2599999998</v>
      </c>
      <c r="K9514" s="32">
        <v>0</v>
      </c>
      <c r="L9514" s="105">
        <v>1752346.9</v>
      </c>
      <c r="M9514" s="105">
        <v>0</v>
      </c>
      <c r="N9514" s="106">
        <v>1724720.2</v>
      </c>
      <c r="O9514" s="107">
        <v>0</v>
      </c>
      <c r="P9514" s="113">
        <v>2560666.64</v>
      </c>
      <c r="Q9514" s="113">
        <v>0</v>
      </c>
      <c r="R9514" s="106">
        <v>1837876.14</v>
      </c>
      <c r="S9514" s="107">
        <v>0</v>
      </c>
      <c r="T9514" s="105">
        <v>2013145.45</v>
      </c>
      <c r="U9514" s="105">
        <v>0</v>
      </c>
      <c r="V9514" s="106">
        <v>2242712.5</v>
      </c>
      <c r="W9514" s="107">
        <v>0</v>
      </c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1714</v>
      </c>
      <c r="B9515" s="111" t="s">
        <v>1104</v>
      </c>
      <c r="C9515" s="112" t="s">
        <v>1105</v>
      </c>
      <c r="D9515" s="21">
        <f t="shared" si="296"/>
        <v>647798.61</v>
      </c>
      <c r="E9515" s="24">
        <f t="shared" si="297"/>
        <v>0</v>
      </c>
      <c r="F9515" s="104"/>
      <c r="G9515" s="104"/>
      <c r="H9515" s="105">
        <v>1350</v>
      </c>
      <c r="I9515" s="105">
        <v>0</v>
      </c>
      <c r="J9515" s="106">
        <v>428</v>
      </c>
      <c r="K9515" s="107">
        <v>0</v>
      </c>
      <c r="L9515" s="105">
        <v>0</v>
      </c>
      <c r="M9515" s="105">
        <v>0</v>
      </c>
      <c r="N9515" s="106">
        <v>749</v>
      </c>
      <c r="O9515" s="107">
        <v>0</v>
      </c>
      <c r="P9515" s="105">
        <v>428</v>
      </c>
      <c r="Q9515" s="105">
        <v>0</v>
      </c>
      <c r="R9515" s="106">
        <v>0</v>
      </c>
      <c r="S9515" s="107">
        <v>0</v>
      </c>
      <c r="T9515" s="105">
        <v>0</v>
      </c>
      <c r="U9515" s="105">
        <v>0</v>
      </c>
      <c r="V9515" s="106">
        <v>428</v>
      </c>
      <c r="W9515" s="107">
        <v>0</v>
      </c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1714</v>
      </c>
      <c r="B9516" s="111" t="s">
        <v>1106</v>
      </c>
      <c r="C9516" s="112" t="s">
        <v>1107</v>
      </c>
      <c r="D9516" s="21">
        <f t="shared" si="296"/>
        <v>4588420.1999999993</v>
      </c>
      <c r="E9516" s="24">
        <f t="shared" si="29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106">
        <v>644843.61</v>
      </c>
      <c r="K9516" s="107">
        <v>0</v>
      </c>
      <c r="L9516" s="113">
        <v>627697.1</v>
      </c>
      <c r="M9516" s="113">
        <v>0</v>
      </c>
      <c r="N9516" s="31">
        <v>366721.32</v>
      </c>
      <c r="O9516" s="32">
        <v>0</v>
      </c>
      <c r="P9516" s="105">
        <v>403293.61</v>
      </c>
      <c r="Q9516" s="105">
        <v>0</v>
      </c>
      <c r="R9516" s="31">
        <v>591928.49</v>
      </c>
      <c r="S9516" s="32">
        <v>0</v>
      </c>
      <c r="T9516" s="113">
        <v>340470.13</v>
      </c>
      <c r="U9516" s="113">
        <v>0</v>
      </c>
      <c r="V9516" s="31">
        <v>566233.68999999994</v>
      </c>
      <c r="W9516" s="32">
        <v>0</v>
      </c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1714</v>
      </c>
      <c r="B9517" s="111" t="s">
        <v>1108</v>
      </c>
      <c r="C9517" s="112" t="s">
        <v>1109</v>
      </c>
      <c r="D9517" s="21">
        <f t="shared" si="296"/>
        <v>2643690.5000000005</v>
      </c>
      <c r="E9517" s="24">
        <f t="shared" si="29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31">
        <v>624064.52</v>
      </c>
      <c r="K9517" s="32">
        <v>0</v>
      </c>
      <c r="L9517" s="105">
        <v>156631.70000000001</v>
      </c>
      <c r="M9517" s="105">
        <v>0</v>
      </c>
      <c r="N9517" s="106">
        <v>603754.68000000005</v>
      </c>
      <c r="O9517" s="107">
        <v>0</v>
      </c>
      <c r="P9517" s="113">
        <v>453181.84</v>
      </c>
      <c r="Q9517" s="113">
        <v>0</v>
      </c>
      <c r="R9517" s="106">
        <v>235658.36</v>
      </c>
      <c r="S9517" s="107">
        <v>0</v>
      </c>
      <c r="T9517" s="105">
        <v>140651.25</v>
      </c>
      <c r="U9517" s="105">
        <v>0</v>
      </c>
      <c r="V9517" s="106">
        <v>428424.39</v>
      </c>
      <c r="W9517" s="107">
        <v>0</v>
      </c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1714</v>
      </c>
      <c r="B9518" s="111" t="s">
        <v>1110</v>
      </c>
      <c r="C9518" s="112" t="s">
        <v>1111</v>
      </c>
      <c r="D9518" s="21">
        <f t="shared" si="296"/>
        <v>699029</v>
      </c>
      <c r="E9518" s="24">
        <f t="shared" si="29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>
        <v>75963</v>
      </c>
      <c r="K9518" s="107">
        <v>0</v>
      </c>
      <c r="L9518" s="105">
        <v>83038</v>
      </c>
      <c r="M9518" s="105">
        <v>0</v>
      </c>
      <c r="N9518" s="106">
        <v>84230</v>
      </c>
      <c r="O9518" s="107">
        <v>0</v>
      </c>
      <c r="P9518" s="105">
        <v>73834</v>
      </c>
      <c r="Q9518" s="105">
        <v>0</v>
      </c>
      <c r="R9518" s="106">
        <v>105890</v>
      </c>
      <c r="S9518" s="107">
        <v>0</v>
      </c>
      <c r="T9518" s="105">
        <v>90130</v>
      </c>
      <c r="U9518" s="105">
        <v>0</v>
      </c>
      <c r="V9518" s="106">
        <v>92728</v>
      </c>
      <c r="W9518" s="107">
        <v>0</v>
      </c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1714</v>
      </c>
      <c r="B9519" s="111" t="s">
        <v>1112</v>
      </c>
      <c r="C9519" s="112" t="s">
        <v>1113</v>
      </c>
      <c r="D9519" s="21">
        <f t="shared" si="296"/>
        <v>45962.41</v>
      </c>
      <c r="E9519" s="24">
        <f t="shared" si="297"/>
        <v>0</v>
      </c>
      <c r="F9519" s="104"/>
      <c r="G9519" s="104"/>
      <c r="H9519" s="113"/>
      <c r="I9519" s="113"/>
      <c r="J9519" s="106"/>
      <c r="K9519" s="107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1714</v>
      </c>
      <c r="B9520" s="111" t="s">
        <v>1114</v>
      </c>
      <c r="C9520" s="112" t="s">
        <v>1115</v>
      </c>
      <c r="D9520" s="21">
        <f t="shared" si="296"/>
        <v>326076.52</v>
      </c>
      <c r="E9520" s="24">
        <f t="shared" si="29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31">
        <v>45962.41</v>
      </c>
      <c r="K9520" s="32">
        <v>0</v>
      </c>
      <c r="L9520" s="105">
        <v>24568.47</v>
      </c>
      <c r="M9520" s="105">
        <v>0</v>
      </c>
      <c r="N9520" s="106">
        <v>14392.78</v>
      </c>
      <c r="O9520" s="107">
        <v>0</v>
      </c>
      <c r="P9520" s="113">
        <v>75556.14</v>
      </c>
      <c r="Q9520" s="113">
        <v>0</v>
      </c>
      <c r="R9520" s="106">
        <v>36101.129999999997</v>
      </c>
      <c r="S9520" s="107">
        <v>0</v>
      </c>
      <c r="T9520" s="105">
        <v>20531.580000000002</v>
      </c>
      <c r="U9520" s="105">
        <v>0</v>
      </c>
      <c r="V9520" s="106">
        <v>12628.68</v>
      </c>
      <c r="W9520" s="107">
        <v>0</v>
      </c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1714</v>
      </c>
      <c r="B9521" s="111" t="s">
        <v>1116</v>
      </c>
      <c r="C9521" s="112" t="s">
        <v>1117</v>
      </c>
      <c r="D9521" s="21">
        <f t="shared" si="296"/>
        <v>11980</v>
      </c>
      <c r="E9521" s="24">
        <f t="shared" si="297"/>
        <v>0</v>
      </c>
      <c r="F9521" s="104"/>
      <c r="G9521" s="104"/>
      <c r="H9521" s="113"/>
      <c r="I9521" s="113"/>
      <c r="J9521" s="106"/>
      <c r="K9521" s="107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1714</v>
      </c>
      <c r="B9522" s="111" t="s">
        <v>1118</v>
      </c>
      <c r="C9522" s="112" t="s">
        <v>1119</v>
      </c>
      <c r="D9522" s="21">
        <f t="shared" si="296"/>
        <v>478743.4</v>
      </c>
      <c r="E9522" s="24">
        <f t="shared" si="297"/>
        <v>0</v>
      </c>
      <c r="F9522" s="104"/>
      <c r="G9522" s="104"/>
      <c r="H9522" s="105">
        <v>66000</v>
      </c>
      <c r="I9522" s="105">
        <v>0</v>
      </c>
      <c r="J9522" s="31">
        <v>11980</v>
      </c>
      <c r="K9522" s="32">
        <v>0</v>
      </c>
      <c r="L9522" s="105">
        <v>354133.4</v>
      </c>
      <c r="M9522" s="105">
        <v>0</v>
      </c>
      <c r="N9522" s="106">
        <v>10500</v>
      </c>
      <c r="O9522" s="107">
        <v>0</v>
      </c>
      <c r="P9522" s="113">
        <v>23960</v>
      </c>
      <c r="Q9522" s="113">
        <v>0</v>
      </c>
      <c r="R9522" s="106">
        <v>12150</v>
      </c>
      <c r="S9522" s="107">
        <v>0</v>
      </c>
      <c r="T9522" s="105">
        <v>0</v>
      </c>
      <c r="U9522" s="105">
        <v>0</v>
      </c>
      <c r="V9522" s="106">
        <v>12000</v>
      </c>
      <c r="W9522" s="107">
        <v>0</v>
      </c>
      <c r="X9522" s="105"/>
      <c r="Y9522" s="105"/>
      <c r="Z9522" s="106"/>
      <c r="AA9522" s="107"/>
      <c r="AB9522" s="105"/>
      <c r="AC9522" s="105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1714</v>
      </c>
      <c r="B9523" s="111" t="s">
        <v>1120</v>
      </c>
      <c r="C9523" s="112" t="s">
        <v>1121</v>
      </c>
      <c r="D9523" s="21">
        <f t="shared" si="296"/>
        <v>0</v>
      </c>
      <c r="E9523" s="24">
        <f t="shared" si="29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1714</v>
      </c>
      <c r="B9524" s="111" t="s">
        <v>1122</v>
      </c>
      <c r="C9524" s="112" t="s">
        <v>1123</v>
      </c>
      <c r="D9524" s="21">
        <f t="shared" si="296"/>
        <v>0</v>
      </c>
      <c r="E9524" s="24">
        <f t="shared" si="29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1714</v>
      </c>
      <c r="B9525" s="111" t="s">
        <v>1124</v>
      </c>
      <c r="C9525" s="112" t="s">
        <v>1125</v>
      </c>
      <c r="D9525" s="21">
        <f t="shared" si="296"/>
        <v>25000</v>
      </c>
      <c r="E9525" s="24">
        <f t="shared" si="297"/>
        <v>0</v>
      </c>
      <c r="F9525" s="104"/>
      <c r="G9525" s="104"/>
      <c r="H9525" s="113"/>
      <c r="I9525" s="113"/>
      <c r="J9525" s="106"/>
      <c r="K9525" s="107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1714</v>
      </c>
      <c r="B9526" s="111" t="s">
        <v>1126</v>
      </c>
      <c r="C9526" s="112" t="s">
        <v>1127</v>
      </c>
      <c r="D9526" s="21">
        <f t="shared" si="296"/>
        <v>200000</v>
      </c>
      <c r="E9526" s="24">
        <f t="shared" si="29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>
        <v>25000</v>
      </c>
      <c r="K9526" s="32">
        <v>0</v>
      </c>
      <c r="L9526" s="113">
        <v>25000</v>
      </c>
      <c r="M9526" s="113">
        <v>0</v>
      </c>
      <c r="N9526" s="31">
        <v>25000</v>
      </c>
      <c r="O9526" s="32">
        <v>0</v>
      </c>
      <c r="P9526" s="113">
        <v>25000</v>
      </c>
      <c r="Q9526" s="113">
        <v>0</v>
      </c>
      <c r="R9526" s="31">
        <v>25000</v>
      </c>
      <c r="S9526" s="32">
        <v>0</v>
      </c>
      <c r="T9526" s="113">
        <v>25000</v>
      </c>
      <c r="U9526" s="113">
        <v>0</v>
      </c>
      <c r="V9526" s="31">
        <v>25000</v>
      </c>
      <c r="W9526" s="32">
        <v>0</v>
      </c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1714</v>
      </c>
      <c r="B9527" s="111" t="s">
        <v>1128</v>
      </c>
      <c r="C9527" s="112" t="s">
        <v>1129</v>
      </c>
      <c r="D9527" s="21">
        <f t="shared" si="296"/>
        <v>0</v>
      </c>
      <c r="E9527" s="24">
        <f t="shared" si="29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1714</v>
      </c>
      <c r="B9528" s="111" t="s">
        <v>1130</v>
      </c>
      <c r="C9528" s="112" t="s">
        <v>1131</v>
      </c>
      <c r="D9528" s="21">
        <f t="shared" si="296"/>
        <v>0</v>
      </c>
      <c r="E9528" s="24">
        <f t="shared" si="29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1714</v>
      </c>
      <c r="B9529" s="111" t="s">
        <v>1132</v>
      </c>
      <c r="C9529" s="112" t="s">
        <v>1133</v>
      </c>
      <c r="D9529" s="21">
        <f t="shared" si="296"/>
        <v>0</v>
      </c>
      <c r="E9529" s="24">
        <f t="shared" si="29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1714</v>
      </c>
      <c r="B9530" s="111" t="s">
        <v>1134</v>
      </c>
      <c r="C9530" s="112" t="s">
        <v>1135</v>
      </c>
      <c r="D9530" s="21">
        <f t="shared" si="296"/>
        <v>0</v>
      </c>
      <c r="E9530" s="24">
        <f t="shared" si="297"/>
        <v>0</v>
      </c>
      <c r="F9530" s="104"/>
      <c r="G9530" s="104"/>
      <c r="H9530" s="105"/>
      <c r="I9530" s="105"/>
      <c r="J9530" s="31"/>
      <c r="K9530" s="32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1714</v>
      </c>
      <c r="B9531" s="111" t="s">
        <v>1136</v>
      </c>
      <c r="C9531" s="112" t="s">
        <v>1137</v>
      </c>
      <c r="D9531" s="21">
        <f t="shared" si="296"/>
        <v>85500</v>
      </c>
      <c r="E9531" s="24">
        <f t="shared" si="29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>
        <v>9000</v>
      </c>
      <c r="S9531" s="107">
        <v>0</v>
      </c>
      <c r="T9531" s="105">
        <v>25000</v>
      </c>
      <c r="U9531" s="105">
        <v>0</v>
      </c>
      <c r="V9531" s="106">
        <v>51500</v>
      </c>
      <c r="W9531" s="107">
        <v>0</v>
      </c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1714</v>
      </c>
      <c r="B9532" s="111" t="s">
        <v>1138</v>
      </c>
      <c r="C9532" s="112" t="s">
        <v>1624</v>
      </c>
      <c r="D9532" s="21">
        <f t="shared" si="296"/>
        <v>0</v>
      </c>
      <c r="E9532" s="24">
        <f t="shared" si="297"/>
        <v>0</v>
      </c>
      <c r="F9532" s="104"/>
      <c r="G9532" s="104"/>
      <c r="H9532" s="113"/>
      <c r="I9532" s="113"/>
      <c r="J9532" s="106"/>
      <c r="K9532" s="107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1714</v>
      </c>
      <c r="B9533" s="111" t="s">
        <v>1139</v>
      </c>
      <c r="C9533" s="112" t="s">
        <v>1140</v>
      </c>
      <c r="D9533" s="21">
        <f t="shared" si="296"/>
        <v>0</v>
      </c>
      <c r="E9533" s="24">
        <f t="shared" si="297"/>
        <v>0</v>
      </c>
      <c r="F9533" s="104"/>
      <c r="G9533" s="104"/>
      <c r="H9533" s="105"/>
      <c r="I9533" s="105"/>
      <c r="J9533" s="31"/>
      <c r="K9533" s="32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1714</v>
      </c>
      <c r="B9534" s="111" t="s">
        <v>1141</v>
      </c>
      <c r="C9534" s="112" t="s">
        <v>1625</v>
      </c>
      <c r="D9534" s="21">
        <f t="shared" si="296"/>
        <v>820044</v>
      </c>
      <c r="E9534" s="24">
        <f t="shared" si="297"/>
        <v>0</v>
      </c>
      <c r="F9534" s="104"/>
      <c r="G9534" s="104"/>
      <c r="H9534" s="113"/>
      <c r="I9534" s="113"/>
      <c r="J9534" s="106"/>
      <c r="K9534" s="107"/>
      <c r="L9534" s="113"/>
      <c r="M9534" s="113"/>
      <c r="N9534" s="31">
        <v>32625</v>
      </c>
      <c r="O9534" s="32">
        <v>0</v>
      </c>
      <c r="P9534" s="105">
        <v>17250</v>
      </c>
      <c r="Q9534" s="105">
        <v>0</v>
      </c>
      <c r="R9534" s="31">
        <v>54735</v>
      </c>
      <c r="S9534" s="32">
        <v>0</v>
      </c>
      <c r="T9534" s="113">
        <v>32136</v>
      </c>
      <c r="U9534" s="113">
        <v>0</v>
      </c>
      <c r="V9534" s="31">
        <v>4020</v>
      </c>
      <c r="W9534" s="32">
        <v>0</v>
      </c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1714</v>
      </c>
      <c r="B9535" s="111" t="s">
        <v>1142</v>
      </c>
      <c r="C9535" s="112" t="s">
        <v>1143</v>
      </c>
      <c r="D9535" s="21">
        <f t="shared" si="296"/>
        <v>4559727.75</v>
      </c>
      <c r="E9535" s="24">
        <f t="shared" si="29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>
        <v>679278</v>
      </c>
      <c r="K9535" s="32">
        <v>0</v>
      </c>
      <c r="L9535" s="113">
        <v>544104</v>
      </c>
      <c r="M9535" s="113">
        <v>0</v>
      </c>
      <c r="N9535" s="31">
        <v>467747</v>
      </c>
      <c r="O9535" s="32">
        <v>0</v>
      </c>
      <c r="P9535" s="113">
        <v>800182.75</v>
      </c>
      <c r="Q9535" s="113">
        <v>0</v>
      </c>
      <c r="R9535" s="31">
        <v>406903</v>
      </c>
      <c r="S9535" s="32">
        <v>0</v>
      </c>
      <c r="T9535" s="113">
        <v>526971</v>
      </c>
      <c r="U9535" s="113">
        <v>0</v>
      </c>
      <c r="V9535" s="31">
        <v>663425</v>
      </c>
      <c r="W9535" s="32">
        <v>0</v>
      </c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1714</v>
      </c>
      <c r="B9536" s="111" t="s">
        <v>1144</v>
      </c>
      <c r="C9536" s="112" t="s">
        <v>1626</v>
      </c>
      <c r="D9536" s="21">
        <f t="shared" si="296"/>
        <v>558403</v>
      </c>
      <c r="E9536" s="24">
        <f t="shared" si="297"/>
        <v>0</v>
      </c>
      <c r="F9536" s="104"/>
      <c r="G9536" s="104"/>
      <c r="H9536" s="105"/>
      <c r="I9536" s="105"/>
      <c r="J9536" s="31">
        <v>19558</v>
      </c>
      <c r="K9536" s="32">
        <v>0</v>
      </c>
      <c r="L9536" s="105">
        <v>77006.75</v>
      </c>
      <c r="M9536" s="105">
        <v>0</v>
      </c>
      <c r="N9536" s="106">
        <v>150764</v>
      </c>
      <c r="O9536" s="107">
        <v>0</v>
      </c>
      <c r="P9536" s="113">
        <v>8915</v>
      </c>
      <c r="Q9536" s="113">
        <v>0</v>
      </c>
      <c r="R9536" s="106">
        <v>116948.25</v>
      </c>
      <c r="S9536" s="107">
        <v>0</v>
      </c>
      <c r="T9536" s="105">
        <v>96458.75</v>
      </c>
      <c r="U9536" s="105">
        <v>0</v>
      </c>
      <c r="V9536" s="106">
        <v>108310.25</v>
      </c>
      <c r="W9536" s="107">
        <v>0</v>
      </c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1714</v>
      </c>
      <c r="B9537" s="111" t="s">
        <v>1145</v>
      </c>
      <c r="C9537" s="112" t="s">
        <v>1627</v>
      </c>
      <c r="D9537" s="21">
        <f t="shared" si="296"/>
        <v>0</v>
      </c>
      <c r="E9537" s="24">
        <f t="shared" si="29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1714</v>
      </c>
      <c r="B9538" s="111" t="s">
        <v>1628</v>
      </c>
      <c r="C9538" s="112" t="s">
        <v>1629</v>
      </c>
      <c r="D9538" s="21">
        <f t="shared" si="296"/>
        <v>0</v>
      </c>
      <c r="E9538" s="24">
        <f t="shared" si="297"/>
        <v>0</v>
      </c>
      <c r="F9538" s="104"/>
      <c r="G9538" s="104"/>
      <c r="H9538" s="113"/>
      <c r="I9538" s="113"/>
      <c r="J9538" s="106"/>
      <c r="K9538" s="107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1714</v>
      </c>
      <c r="B9539" s="111" t="s">
        <v>1146</v>
      </c>
      <c r="C9539" s="112" t="s">
        <v>1630</v>
      </c>
      <c r="D9539" s="21">
        <f t="shared" ref="D9539:D9602" si="298">F9539+H9539+J9540+L9539+N9539+P9539+R9539+T9539+V9539+X9539+Z9539+AB9539</f>
        <v>0</v>
      </c>
      <c r="E9539" s="24">
        <f t="shared" ref="E9539:E9602" si="299">G9539+I9539+K9540+M9539+O9539+Q9539+S9539+U9539+W9539+Y9539+AA9539+AC9539</f>
        <v>0</v>
      </c>
      <c r="F9539" s="104"/>
      <c r="G9539" s="104"/>
      <c r="H9539" s="105"/>
      <c r="I9539" s="105"/>
      <c r="J9539" s="31"/>
      <c r="K9539" s="32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1714</v>
      </c>
      <c r="B9540" s="111" t="s">
        <v>1147</v>
      </c>
      <c r="C9540" s="112" t="s">
        <v>1631</v>
      </c>
      <c r="D9540" s="21">
        <f t="shared" si="298"/>
        <v>0</v>
      </c>
      <c r="E9540" s="24">
        <f t="shared" si="299"/>
        <v>0</v>
      </c>
      <c r="F9540" s="104"/>
      <c r="G9540" s="104"/>
      <c r="H9540" s="113"/>
      <c r="I9540" s="113"/>
      <c r="J9540" s="106"/>
      <c r="K9540" s="107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1714</v>
      </c>
      <c r="B9541" s="111" t="s">
        <v>1148</v>
      </c>
      <c r="C9541" s="112" t="s">
        <v>1149</v>
      </c>
      <c r="D9541" s="21">
        <f t="shared" si="298"/>
        <v>652945</v>
      </c>
      <c r="E9541" s="24">
        <f t="shared" si="299"/>
        <v>2250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1714</v>
      </c>
      <c r="B9542" s="111" t="s">
        <v>1150</v>
      </c>
      <c r="C9542" s="112" t="s">
        <v>1632</v>
      </c>
      <c r="D9542" s="21">
        <f t="shared" si="298"/>
        <v>5210320</v>
      </c>
      <c r="E9542" s="24">
        <f t="shared" si="299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>
        <v>652945</v>
      </c>
      <c r="K9542" s="32">
        <v>2250</v>
      </c>
      <c r="L9542" s="113">
        <v>641680</v>
      </c>
      <c r="M9542" s="113">
        <v>0</v>
      </c>
      <c r="N9542" s="31">
        <v>563435</v>
      </c>
      <c r="O9542" s="32">
        <v>0</v>
      </c>
      <c r="P9542" s="113">
        <v>547125</v>
      </c>
      <c r="Q9542" s="113">
        <v>0</v>
      </c>
      <c r="R9542" s="31">
        <v>762450</v>
      </c>
      <c r="S9542" s="32">
        <v>0</v>
      </c>
      <c r="T9542" s="113">
        <v>767415</v>
      </c>
      <c r="U9542" s="113">
        <v>0</v>
      </c>
      <c r="V9542" s="31">
        <v>560025</v>
      </c>
      <c r="W9542" s="32">
        <v>0</v>
      </c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1714</v>
      </c>
      <c r="B9543" s="111" t="s">
        <v>1151</v>
      </c>
      <c r="C9543" s="112" t="s">
        <v>1633</v>
      </c>
      <c r="D9543" s="21">
        <f t="shared" si="298"/>
        <v>192120</v>
      </c>
      <c r="E9543" s="24">
        <f t="shared" si="299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>
        <v>24580</v>
      </c>
      <c r="K9543" s="32">
        <v>0</v>
      </c>
      <c r="L9543" s="113">
        <v>27460</v>
      </c>
      <c r="M9543" s="113">
        <v>0</v>
      </c>
      <c r="N9543" s="31">
        <v>17370</v>
      </c>
      <c r="O9543" s="32">
        <v>0</v>
      </c>
      <c r="P9543" s="113">
        <v>25520</v>
      </c>
      <c r="Q9543" s="113">
        <v>0</v>
      </c>
      <c r="R9543" s="31">
        <v>26230</v>
      </c>
      <c r="S9543" s="32">
        <v>0</v>
      </c>
      <c r="T9543" s="113">
        <v>27030</v>
      </c>
      <c r="U9543" s="113">
        <v>0</v>
      </c>
      <c r="V9543" s="31">
        <v>21010</v>
      </c>
      <c r="W9543" s="32">
        <v>0</v>
      </c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1714</v>
      </c>
      <c r="B9544" s="111" t="s">
        <v>1152</v>
      </c>
      <c r="C9544" s="112" t="s">
        <v>1634</v>
      </c>
      <c r="D9544" s="21">
        <f t="shared" si="298"/>
        <v>0</v>
      </c>
      <c r="E9544" s="24">
        <f t="shared" si="299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1714</v>
      </c>
      <c r="B9545" s="111" t="s">
        <v>1153</v>
      </c>
      <c r="C9545" s="112" t="s">
        <v>1635</v>
      </c>
      <c r="D9545" s="21">
        <f t="shared" si="298"/>
        <v>39800</v>
      </c>
      <c r="E9545" s="24">
        <f t="shared" si="299"/>
        <v>0</v>
      </c>
      <c r="F9545" s="104"/>
      <c r="G9545" s="104"/>
      <c r="H9545" s="105"/>
      <c r="I9545" s="105"/>
      <c r="J9545" s="31"/>
      <c r="K9545" s="32"/>
      <c r="L9545" s="105"/>
      <c r="M9545" s="105"/>
      <c r="N9545" s="106"/>
      <c r="O9545" s="107"/>
      <c r="P9545" s="113"/>
      <c r="Q9545" s="113"/>
      <c r="R9545" s="106"/>
      <c r="S9545" s="107"/>
      <c r="T9545" s="105">
        <v>4800</v>
      </c>
      <c r="U9545" s="105">
        <v>0</v>
      </c>
      <c r="V9545" s="106">
        <v>0</v>
      </c>
      <c r="W9545" s="107">
        <v>0</v>
      </c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1714</v>
      </c>
      <c r="B9546" s="111" t="s">
        <v>1154</v>
      </c>
      <c r="C9546" s="112" t="s">
        <v>1636</v>
      </c>
      <c r="D9546" s="21">
        <f t="shared" si="298"/>
        <v>370000</v>
      </c>
      <c r="E9546" s="24">
        <f t="shared" si="299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>
        <v>35000</v>
      </c>
      <c r="K9546" s="107">
        <v>0</v>
      </c>
      <c r="L9546" s="105">
        <v>45000</v>
      </c>
      <c r="M9546" s="105">
        <v>0</v>
      </c>
      <c r="N9546" s="106">
        <v>35000</v>
      </c>
      <c r="O9546" s="107">
        <v>0</v>
      </c>
      <c r="P9546" s="105">
        <v>35000</v>
      </c>
      <c r="Q9546" s="105">
        <v>0</v>
      </c>
      <c r="R9546" s="106">
        <v>0</v>
      </c>
      <c r="S9546" s="107">
        <v>0</v>
      </c>
      <c r="T9546" s="105">
        <v>70000</v>
      </c>
      <c r="U9546" s="105">
        <v>0</v>
      </c>
      <c r="V9546" s="106">
        <v>35000</v>
      </c>
      <c r="W9546" s="107">
        <v>0</v>
      </c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1714</v>
      </c>
      <c r="B9547" s="111" t="s">
        <v>1155</v>
      </c>
      <c r="C9547" s="112" t="s">
        <v>1156</v>
      </c>
      <c r="D9547" s="21">
        <f t="shared" si="298"/>
        <v>760000</v>
      </c>
      <c r="E9547" s="24">
        <f t="shared" si="299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>
        <v>90000</v>
      </c>
      <c r="K9547" s="107">
        <v>0</v>
      </c>
      <c r="L9547" s="105">
        <v>90000</v>
      </c>
      <c r="M9547" s="105">
        <v>0</v>
      </c>
      <c r="N9547" s="106">
        <v>90000</v>
      </c>
      <c r="O9547" s="107">
        <v>0</v>
      </c>
      <c r="P9547" s="105">
        <v>90000</v>
      </c>
      <c r="Q9547" s="105">
        <v>0</v>
      </c>
      <c r="R9547" s="106">
        <v>0</v>
      </c>
      <c r="S9547" s="107">
        <v>0</v>
      </c>
      <c r="T9547" s="105">
        <v>180000</v>
      </c>
      <c r="U9547" s="105">
        <v>0</v>
      </c>
      <c r="V9547" s="106">
        <v>90000</v>
      </c>
      <c r="W9547" s="107">
        <v>0</v>
      </c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1714</v>
      </c>
      <c r="B9548" s="111" t="s">
        <v>1157</v>
      </c>
      <c r="C9548" s="112" t="s">
        <v>1158</v>
      </c>
      <c r="D9548" s="21">
        <f t="shared" si="298"/>
        <v>355000</v>
      </c>
      <c r="E9548" s="24">
        <f t="shared" si="299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>
        <v>40000</v>
      </c>
      <c r="K9548" s="107">
        <v>0</v>
      </c>
      <c r="L9548" s="105">
        <v>40000</v>
      </c>
      <c r="M9548" s="105">
        <v>0</v>
      </c>
      <c r="N9548" s="106">
        <v>40000</v>
      </c>
      <c r="O9548" s="107">
        <v>0</v>
      </c>
      <c r="P9548" s="105">
        <v>40000</v>
      </c>
      <c r="Q9548" s="105">
        <v>0</v>
      </c>
      <c r="R9548" s="106">
        <v>0</v>
      </c>
      <c r="S9548" s="107">
        <v>0</v>
      </c>
      <c r="T9548" s="105">
        <v>80000</v>
      </c>
      <c r="U9548" s="105">
        <v>0</v>
      </c>
      <c r="V9548" s="106">
        <v>40000</v>
      </c>
      <c r="W9548" s="107">
        <v>0</v>
      </c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1714</v>
      </c>
      <c r="B9549" s="111" t="s">
        <v>1159</v>
      </c>
      <c r="C9549" s="112" t="s">
        <v>1160</v>
      </c>
      <c r="D9549" s="21">
        <f t="shared" si="298"/>
        <v>275000</v>
      </c>
      <c r="E9549" s="24">
        <f t="shared" si="299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>
        <v>35000</v>
      </c>
      <c r="K9549" s="107">
        <v>0</v>
      </c>
      <c r="L9549" s="105">
        <v>35000</v>
      </c>
      <c r="M9549" s="105">
        <v>0</v>
      </c>
      <c r="N9549" s="106">
        <v>35000</v>
      </c>
      <c r="O9549" s="107">
        <v>0</v>
      </c>
      <c r="P9549" s="105">
        <v>35000</v>
      </c>
      <c r="Q9549" s="105">
        <v>0</v>
      </c>
      <c r="R9549" s="106">
        <v>0</v>
      </c>
      <c r="S9549" s="107">
        <v>0</v>
      </c>
      <c r="T9549" s="105">
        <v>70000</v>
      </c>
      <c r="U9549" s="105">
        <v>0</v>
      </c>
      <c r="V9549" s="106">
        <v>30000</v>
      </c>
      <c r="W9549" s="107">
        <v>0</v>
      </c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1714</v>
      </c>
      <c r="B9550" s="111" t="s">
        <v>1161</v>
      </c>
      <c r="C9550" s="112" t="s">
        <v>1637</v>
      </c>
      <c r="D9550" s="21">
        <f t="shared" si="298"/>
        <v>0</v>
      </c>
      <c r="E9550" s="24">
        <f t="shared" si="299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1714</v>
      </c>
      <c r="B9551" s="111" t="s">
        <v>1162</v>
      </c>
      <c r="C9551" s="112" t="s">
        <v>1163</v>
      </c>
      <c r="D9551" s="21">
        <f t="shared" si="298"/>
        <v>147000</v>
      </c>
      <c r="E9551" s="24">
        <f t="shared" si="299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>
        <v>147000</v>
      </c>
      <c r="W9551" s="107">
        <v>0</v>
      </c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1714</v>
      </c>
      <c r="B9552" s="111" t="s">
        <v>1164</v>
      </c>
      <c r="C9552" s="112" t="s">
        <v>1638</v>
      </c>
      <c r="D9552" s="21">
        <f t="shared" si="298"/>
        <v>61246.39</v>
      </c>
      <c r="E9552" s="24">
        <f t="shared" si="299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1714</v>
      </c>
      <c r="B9553" s="111" t="s">
        <v>1165</v>
      </c>
      <c r="C9553" s="112" t="s">
        <v>1166</v>
      </c>
      <c r="D9553" s="21">
        <f t="shared" si="298"/>
        <v>610254.78999999992</v>
      </c>
      <c r="E9553" s="24">
        <f t="shared" si="299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>
        <v>61246.39</v>
      </c>
      <c r="K9553" s="107">
        <v>0</v>
      </c>
      <c r="L9553" s="105">
        <v>61246.39</v>
      </c>
      <c r="M9553" s="105">
        <v>0</v>
      </c>
      <c r="N9553" s="106">
        <v>55319.32</v>
      </c>
      <c r="O9553" s="107">
        <v>0</v>
      </c>
      <c r="P9553" s="105">
        <v>61246.39</v>
      </c>
      <c r="Q9553" s="105">
        <v>0</v>
      </c>
      <c r="R9553" s="106">
        <v>59270.7</v>
      </c>
      <c r="S9553" s="107">
        <v>0</v>
      </c>
      <c r="T9553" s="105">
        <v>61246.39</v>
      </c>
      <c r="U9553" s="105">
        <v>0</v>
      </c>
      <c r="V9553" s="106">
        <v>59270.7</v>
      </c>
      <c r="W9553" s="107">
        <v>0</v>
      </c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1714</v>
      </c>
      <c r="B9554" s="111" t="s">
        <v>1167</v>
      </c>
      <c r="C9554" s="112" t="s">
        <v>1639</v>
      </c>
      <c r="D9554" s="21">
        <f t="shared" si="298"/>
        <v>1035313.7600000002</v>
      </c>
      <c r="E9554" s="24">
        <f t="shared" si="299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>
        <v>132137.81</v>
      </c>
      <c r="K9554" s="107">
        <v>0</v>
      </c>
      <c r="L9554" s="105">
        <v>132137.81</v>
      </c>
      <c r="M9554" s="105">
        <v>0</v>
      </c>
      <c r="N9554" s="106">
        <v>119350.28</v>
      </c>
      <c r="O9554" s="107">
        <v>0</v>
      </c>
      <c r="P9554" s="105">
        <v>132137.81</v>
      </c>
      <c r="Q9554" s="105">
        <v>0</v>
      </c>
      <c r="R9554" s="106">
        <v>127875.3</v>
      </c>
      <c r="S9554" s="107">
        <v>0</v>
      </c>
      <c r="T9554" s="105">
        <v>132137.81</v>
      </c>
      <c r="U9554" s="105">
        <v>0</v>
      </c>
      <c r="V9554" s="106">
        <v>127875.3</v>
      </c>
      <c r="W9554" s="107">
        <v>0</v>
      </c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1714</v>
      </c>
      <c r="B9555" s="111" t="s">
        <v>1168</v>
      </c>
      <c r="C9555" s="112" t="s">
        <v>1640</v>
      </c>
      <c r="D9555" s="21">
        <f t="shared" si="298"/>
        <v>30927.460000000003</v>
      </c>
      <c r="E9555" s="24">
        <f t="shared" si="299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>
        <v>3786.34</v>
      </c>
      <c r="K9555" s="107">
        <v>0</v>
      </c>
      <c r="L9555" s="105">
        <v>3786.34</v>
      </c>
      <c r="M9555" s="105">
        <v>0</v>
      </c>
      <c r="N9555" s="106">
        <v>3419.92</v>
      </c>
      <c r="O9555" s="107">
        <v>0</v>
      </c>
      <c r="P9555" s="105">
        <v>3786.34</v>
      </c>
      <c r="Q9555" s="105">
        <v>0</v>
      </c>
      <c r="R9555" s="106">
        <v>3664.2</v>
      </c>
      <c r="S9555" s="107">
        <v>0</v>
      </c>
      <c r="T9555" s="105">
        <v>3786.34</v>
      </c>
      <c r="U9555" s="105">
        <v>0</v>
      </c>
      <c r="V9555" s="106">
        <v>3664.2</v>
      </c>
      <c r="W9555" s="107">
        <v>0</v>
      </c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1714</v>
      </c>
      <c r="B9556" s="111" t="s">
        <v>1169</v>
      </c>
      <c r="C9556" s="112" t="s">
        <v>1641</v>
      </c>
      <c r="D9556" s="21">
        <f t="shared" si="298"/>
        <v>10691.56</v>
      </c>
      <c r="E9556" s="24">
        <f t="shared" si="299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106">
        <v>1369.58</v>
      </c>
      <c r="K9556" s="107">
        <v>0</v>
      </c>
      <c r="L9556" s="113">
        <v>1369.58</v>
      </c>
      <c r="M9556" s="113">
        <v>0</v>
      </c>
      <c r="N9556" s="31">
        <v>1237.04</v>
      </c>
      <c r="O9556" s="32">
        <v>0</v>
      </c>
      <c r="P9556" s="105">
        <v>1369.58</v>
      </c>
      <c r="Q9556" s="105">
        <v>0</v>
      </c>
      <c r="R9556" s="31">
        <v>1325.4</v>
      </c>
      <c r="S9556" s="32">
        <v>0</v>
      </c>
      <c r="T9556" s="113">
        <v>1369.58</v>
      </c>
      <c r="U9556" s="113">
        <v>0</v>
      </c>
      <c r="V9556" s="31">
        <v>1325.4</v>
      </c>
      <c r="W9556" s="32">
        <v>0</v>
      </c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1714</v>
      </c>
      <c r="B9557" s="111" t="s">
        <v>1170</v>
      </c>
      <c r="C9557" s="112" t="s">
        <v>1171</v>
      </c>
      <c r="D9557" s="21">
        <f t="shared" si="298"/>
        <v>0</v>
      </c>
      <c r="E9557" s="24">
        <f t="shared" si="299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1714</v>
      </c>
      <c r="B9558" s="111" t="s">
        <v>1172</v>
      </c>
      <c r="C9558" s="112" t="s">
        <v>1642</v>
      </c>
      <c r="D9558" s="21">
        <f t="shared" si="298"/>
        <v>0</v>
      </c>
      <c r="E9558" s="24">
        <f t="shared" si="299"/>
        <v>0</v>
      </c>
      <c r="F9558" s="104"/>
      <c r="G9558" s="104"/>
      <c r="H9558" s="105"/>
      <c r="I9558" s="105"/>
      <c r="J9558" s="31"/>
      <c r="K9558" s="32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1714</v>
      </c>
      <c r="B9559" s="111" t="s">
        <v>1173</v>
      </c>
      <c r="C9559" s="112" t="s">
        <v>1643</v>
      </c>
      <c r="D9559" s="21">
        <f t="shared" si="298"/>
        <v>0</v>
      </c>
      <c r="E9559" s="24">
        <f t="shared" si="299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1714</v>
      </c>
      <c r="B9560" s="111" t="s">
        <v>1174</v>
      </c>
      <c r="C9560" s="112" t="s">
        <v>1175</v>
      </c>
      <c r="D9560" s="21">
        <f t="shared" si="298"/>
        <v>0</v>
      </c>
      <c r="E9560" s="24">
        <f t="shared" si="299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1714</v>
      </c>
      <c r="B9561" s="111" t="s">
        <v>1176</v>
      </c>
      <c r="C9561" s="112" t="s">
        <v>1177</v>
      </c>
      <c r="D9561" s="21">
        <f t="shared" si="298"/>
        <v>0</v>
      </c>
      <c r="E9561" s="24">
        <f t="shared" si="299"/>
        <v>0</v>
      </c>
      <c r="F9561" s="104"/>
      <c r="G9561" s="104"/>
      <c r="H9561" s="113"/>
      <c r="I9561" s="113"/>
      <c r="J9561" s="106"/>
      <c r="K9561" s="107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1714</v>
      </c>
      <c r="B9562" s="111" t="s">
        <v>1178</v>
      </c>
      <c r="C9562" s="112" t="s">
        <v>1179</v>
      </c>
      <c r="D9562" s="21">
        <f t="shared" si="298"/>
        <v>81147.149999999994</v>
      </c>
      <c r="E9562" s="24">
        <f t="shared" si="299"/>
        <v>0</v>
      </c>
      <c r="F9562" s="104"/>
      <c r="G9562" s="104"/>
      <c r="H9562" s="105"/>
      <c r="I9562" s="105"/>
      <c r="J9562" s="31"/>
      <c r="K9562" s="32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1714</v>
      </c>
      <c r="B9563" s="111" t="s">
        <v>1180</v>
      </c>
      <c r="C9563" s="112" t="s">
        <v>1181</v>
      </c>
      <c r="D9563" s="21">
        <f t="shared" si="298"/>
        <v>534051.94999999995</v>
      </c>
      <c r="E9563" s="24">
        <f t="shared" si="299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>
        <v>81147.149999999994</v>
      </c>
      <c r="K9563" s="107">
        <v>0</v>
      </c>
      <c r="L9563" s="105">
        <v>81147.149999999994</v>
      </c>
      <c r="M9563" s="105">
        <v>0</v>
      </c>
      <c r="N9563" s="106">
        <v>73294.2</v>
      </c>
      <c r="O9563" s="107">
        <v>0</v>
      </c>
      <c r="P9563" s="105">
        <v>81149.850000000006</v>
      </c>
      <c r="Q9563" s="105">
        <v>0</v>
      </c>
      <c r="R9563" s="106">
        <v>45753</v>
      </c>
      <c r="S9563" s="107">
        <v>0</v>
      </c>
      <c r="T9563" s="105">
        <v>47278.1</v>
      </c>
      <c r="U9563" s="105">
        <v>0</v>
      </c>
      <c r="V9563" s="106">
        <v>45753</v>
      </c>
      <c r="W9563" s="107">
        <v>0</v>
      </c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1714</v>
      </c>
      <c r="B9564" s="111" t="s">
        <v>1182</v>
      </c>
      <c r="C9564" s="112" t="s">
        <v>1183</v>
      </c>
      <c r="D9564" s="21">
        <f t="shared" si="298"/>
        <v>0</v>
      </c>
      <c r="E9564" s="24">
        <f t="shared" si="299"/>
        <v>0</v>
      </c>
      <c r="F9564" s="104"/>
      <c r="G9564" s="104"/>
      <c r="H9564" s="113"/>
      <c r="I9564" s="113"/>
      <c r="J9564" s="106"/>
      <c r="K9564" s="107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1714</v>
      </c>
      <c r="B9565" s="111" t="s">
        <v>1184</v>
      </c>
      <c r="C9565" s="112" t="s">
        <v>1185</v>
      </c>
      <c r="D9565" s="21">
        <f t="shared" si="298"/>
        <v>0</v>
      </c>
      <c r="E9565" s="24">
        <f t="shared" si="299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1714</v>
      </c>
      <c r="B9566" s="111" t="s">
        <v>1186</v>
      </c>
      <c r="C9566" s="112" t="s">
        <v>1187</v>
      </c>
      <c r="D9566" s="21">
        <f t="shared" si="298"/>
        <v>0</v>
      </c>
      <c r="E9566" s="24">
        <f t="shared" si="299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1714</v>
      </c>
      <c r="B9567" s="111" t="s">
        <v>1188</v>
      </c>
      <c r="C9567" s="112" t="s">
        <v>1189</v>
      </c>
      <c r="D9567" s="21">
        <f t="shared" si="298"/>
        <v>107935.18</v>
      </c>
      <c r="E9567" s="24">
        <f t="shared" si="299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1714</v>
      </c>
      <c r="B9568" s="111" t="s">
        <v>1190</v>
      </c>
      <c r="C9568" s="112" t="s">
        <v>1191</v>
      </c>
      <c r="D9568" s="21">
        <f t="shared" si="298"/>
        <v>842590.76000000013</v>
      </c>
      <c r="E9568" s="24">
        <f t="shared" si="299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>
        <v>107935.18</v>
      </c>
      <c r="K9568" s="32">
        <v>0</v>
      </c>
      <c r="L9568" s="113">
        <v>107935.18</v>
      </c>
      <c r="M9568" s="113">
        <v>0</v>
      </c>
      <c r="N9568" s="31">
        <v>97489.84</v>
      </c>
      <c r="O9568" s="32">
        <v>0</v>
      </c>
      <c r="P9568" s="113">
        <v>107935.18</v>
      </c>
      <c r="Q9568" s="113">
        <v>0</v>
      </c>
      <c r="R9568" s="31">
        <v>104453.4</v>
      </c>
      <c r="S9568" s="32">
        <v>0</v>
      </c>
      <c r="T9568" s="113">
        <v>107935.18</v>
      </c>
      <c r="U9568" s="113">
        <v>0</v>
      </c>
      <c r="V9568" s="31">
        <v>104453.4</v>
      </c>
      <c r="W9568" s="32">
        <v>0</v>
      </c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1714</v>
      </c>
      <c r="B9569" s="111" t="s">
        <v>1192</v>
      </c>
      <c r="C9569" s="112" t="s">
        <v>1193</v>
      </c>
      <c r="D9569" s="21">
        <f t="shared" si="298"/>
        <v>0</v>
      </c>
      <c r="E9569" s="24">
        <f t="shared" si="299"/>
        <v>0</v>
      </c>
      <c r="F9569" s="104"/>
      <c r="G9569" s="104"/>
      <c r="H9569" s="105"/>
      <c r="I9569" s="105"/>
      <c r="J9569" s="31"/>
      <c r="K9569" s="32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1714</v>
      </c>
      <c r="B9570" s="111" t="s">
        <v>1194</v>
      </c>
      <c r="C9570" s="112" t="s">
        <v>1195</v>
      </c>
      <c r="D9570" s="21">
        <f t="shared" si="298"/>
        <v>0</v>
      </c>
      <c r="E9570" s="24">
        <f t="shared" si="299"/>
        <v>0</v>
      </c>
      <c r="F9570" s="104"/>
      <c r="G9570" s="104"/>
      <c r="H9570" s="113"/>
      <c r="I9570" s="113"/>
      <c r="J9570" s="106"/>
      <c r="K9570" s="107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1714</v>
      </c>
      <c r="B9571" s="111" t="s">
        <v>1196</v>
      </c>
      <c r="C9571" s="112" t="s">
        <v>1197</v>
      </c>
      <c r="D9571" s="21">
        <f t="shared" si="298"/>
        <v>0</v>
      </c>
      <c r="E9571" s="24">
        <f t="shared" si="299"/>
        <v>0</v>
      </c>
      <c r="F9571" s="104"/>
      <c r="G9571" s="104"/>
      <c r="H9571" s="105"/>
      <c r="I9571" s="105"/>
      <c r="J9571" s="31"/>
      <c r="K9571" s="32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1714</v>
      </c>
      <c r="B9572" s="111" t="s">
        <v>1198</v>
      </c>
      <c r="C9572" s="112" t="s">
        <v>1199</v>
      </c>
      <c r="D9572" s="21">
        <f t="shared" si="298"/>
        <v>0</v>
      </c>
      <c r="E9572" s="24">
        <f t="shared" si="299"/>
        <v>0</v>
      </c>
      <c r="F9572" s="104"/>
      <c r="G9572" s="104"/>
      <c r="H9572" s="113"/>
      <c r="I9572" s="113"/>
      <c r="J9572" s="106"/>
      <c r="K9572" s="107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1714</v>
      </c>
      <c r="B9573" s="111" t="s">
        <v>1200</v>
      </c>
      <c r="C9573" s="112" t="s">
        <v>1201</v>
      </c>
      <c r="D9573" s="21">
        <f t="shared" si="298"/>
        <v>0</v>
      </c>
      <c r="E9573" s="24">
        <f t="shared" si="299"/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1714</v>
      </c>
      <c r="B9574" s="111" t="s">
        <v>1202</v>
      </c>
      <c r="C9574" s="112" t="s">
        <v>1203</v>
      </c>
      <c r="D9574" s="21">
        <f t="shared" si="298"/>
        <v>0</v>
      </c>
      <c r="E9574" s="24">
        <f t="shared" si="29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1714</v>
      </c>
      <c r="B9575" s="111" t="s">
        <v>1204</v>
      </c>
      <c r="C9575" s="112" t="s">
        <v>1205</v>
      </c>
      <c r="D9575" s="21">
        <f t="shared" si="298"/>
        <v>0</v>
      </c>
      <c r="E9575" s="24">
        <f t="shared" si="299"/>
        <v>0</v>
      </c>
      <c r="F9575" s="104"/>
      <c r="G9575" s="104"/>
      <c r="H9575" s="105"/>
      <c r="I9575" s="105"/>
      <c r="J9575" s="31"/>
      <c r="K9575" s="32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1714</v>
      </c>
      <c r="B9576" s="111" t="s">
        <v>1206</v>
      </c>
      <c r="C9576" s="112" t="s">
        <v>1207</v>
      </c>
      <c r="D9576" s="21">
        <f t="shared" si="298"/>
        <v>0</v>
      </c>
      <c r="E9576" s="24">
        <f t="shared" si="299"/>
        <v>0</v>
      </c>
      <c r="F9576" s="104"/>
      <c r="G9576" s="104"/>
      <c r="H9576" s="113"/>
      <c r="I9576" s="113"/>
      <c r="J9576" s="106"/>
      <c r="K9576" s="107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1714</v>
      </c>
      <c r="B9577" s="111" t="s">
        <v>1208</v>
      </c>
      <c r="C9577" s="112" t="s">
        <v>1209</v>
      </c>
      <c r="D9577" s="21">
        <f t="shared" si="298"/>
        <v>0</v>
      </c>
      <c r="E9577" s="24">
        <f t="shared" si="299"/>
        <v>0</v>
      </c>
      <c r="F9577" s="104"/>
      <c r="G9577" s="104"/>
      <c r="H9577" s="105"/>
      <c r="I9577" s="105"/>
      <c r="J9577" s="31"/>
      <c r="K9577" s="32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1714</v>
      </c>
      <c r="B9578" s="111" t="s">
        <v>1210</v>
      </c>
      <c r="C9578" s="112" t="s">
        <v>1644</v>
      </c>
      <c r="D9578" s="21">
        <f t="shared" si="298"/>
        <v>0</v>
      </c>
      <c r="E9578" s="24">
        <f t="shared" si="299"/>
        <v>0</v>
      </c>
      <c r="F9578" s="104"/>
      <c r="G9578" s="104"/>
      <c r="H9578" s="113"/>
      <c r="I9578" s="113"/>
      <c r="J9578" s="106"/>
      <c r="K9578" s="107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1714</v>
      </c>
      <c r="B9579" s="111" t="s">
        <v>1211</v>
      </c>
      <c r="C9579" s="112" t="s">
        <v>1212</v>
      </c>
      <c r="D9579" s="21">
        <f t="shared" si="298"/>
        <v>66124.240000000005</v>
      </c>
      <c r="E9579" s="24">
        <f t="shared" si="29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1714</v>
      </c>
      <c r="B9580" s="111" t="s">
        <v>1213</v>
      </c>
      <c r="C9580" s="112" t="s">
        <v>1214</v>
      </c>
      <c r="D9580" s="21">
        <f t="shared" si="298"/>
        <v>521038.5</v>
      </c>
      <c r="E9580" s="24">
        <f t="shared" si="29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>
        <v>66124.240000000005</v>
      </c>
      <c r="K9580" s="32">
        <v>0</v>
      </c>
      <c r="L9580" s="113">
        <v>66124.240000000005</v>
      </c>
      <c r="M9580" s="113">
        <v>0</v>
      </c>
      <c r="N9580" s="31">
        <v>59725.120000000003</v>
      </c>
      <c r="O9580" s="32">
        <v>0</v>
      </c>
      <c r="P9580" s="113">
        <v>66124.240000000005</v>
      </c>
      <c r="Q9580" s="113">
        <v>0</v>
      </c>
      <c r="R9580" s="31">
        <v>63991.199999999997</v>
      </c>
      <c r="S9580" s="32">
        <v>0</v>
      </c>
      <c r="T9580" s="113">
        <v>66124.240000000005</v>
      </c>
      <c r="U9580" s="113">
        <v>0</v>
      </c>
      <c r="V9580" s="31">
        <v>63991.199999999997</v>
      </c>
      <c r="W9580" s="32">
        <v>0</v>
      </c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1714</v>
      </c>
      <c r="B9581" s="111" t="s">
        <v>1215</v>
      </c>
      <c r="C9581" s="112" t="s">
        <v>1216</v>
      </c>
      <c r="D9581" s="21">
        <f t="shared" si="298"/>
        <v>45847.22</v>
      </c>
      <c r="E9581" s="24">
        <f t="shared" si="29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>
        <v>4842.82</v>
      </c>
      <c r="K9581" s="32">
        <v>0</v>
      </c>
      <c r="L9581" s="113">
        <v>4842.82</v>
      </c>
      <c r="M9581" s="113">
        <v>0</v>
      </c>
      <c r="N9581" s="31">
        <v>4374.16</v>
      </c>
      <c r="O9581" s="32">
        <v>0</v>
      </c>
      <c r="P9581" s="113">
        <v>4842.82</v>
      </c>
      <c r="Q9581" s="113">
        <v>0</v>
      </c>
      <c r="R9581" s="31">
        <v>4686.6000000000004</v>
      </c>
      <c r="S9581" s="32">
        <v>0</v>
      </c>
      <c r="T9581" s="113">
        <v>4842.82</v>
      </c>
      <c r="U9581" s="113">
        <v>0</v>
      </c>
      <c r="V9581" s="31">
        <v>4686.6000000000004</v>
      </c>
      <c r="W9581" s="32">
        <v>0</v>
      </c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1714</v>
      </c>
      <c r="B9582" s="111" t="s">
        <v>1217</v>
      </c>
      <c r="C9582" s="112" t="s">
        <v>1218</v>
      </c>
      <c r="D9582" s="21">
        <f t="shared" si="298"/>
        <v>56027.840000000004</v>
      </c>
      <c r="E9582" s="24">
        <f t="shared" si="29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>
        <v>7177.12</v>
      </c>
      <c r="K9582" s="32">
        <v>0</v>
      </c>
      <c r="L9582" s="113">
        <v>7177.12</v>
      </c>
      <c r="M9582" s="113">
        <v>0</v>
      </c>
      <c r="N9582" s="31">
        <v>6482.56</v>
      </c>
      <c r="O9582" s="32">
        <v>0</v>
      </c>
      <c r="P9582" s="113">
        <v>7177.12</v>
      </c>
      <c r="Q9582" s="113">
        <v>0</v>
      </c>
      <c r="R9582" s="31">
        <v>6945.6</v>
      </c>
      <c r="S9582" s="32">
        <v>0</v>
      </c>
      <c r="T9582" s="113">
        <v>7177.12</v>
      </c>
      <c r="U9582" s="113">
        <v>0</v>
      </c>
      <c r="V9582" s="31">
        <v>6945.6</v>
      </c>
      <c r="W9582" s="32">
        <v>0</v>
      </c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1714</v>
      </c>
      <c r="B9583" s="111" t="s">
        <v>1219</v>
      </c>
      <c r="C9583" s="112" t="s">
        <v>1220</v>
      </c>
      <c r="D9583" s="21">
        <f t="shared" si="298"/>
        <v>0</v>
      </c>
      <c r="E9583" s="24">
        <f t="shared" si="29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1714</v>
      </c>
      <c r="B9584" s="111" t="s">
        <v>1221</v>
      </c>
      <c r="C9584" s="112" t="s">
        <v>1222</v>
      </c>
      <c r="D9584" s="21">
        <f t="shared" si="298"/>
        <v>11492.01</v>
      </c>
      <c r="E9584" s="24">
        <f t="shared" si="299"/>
        <v>0</v>
      </c>
      <c r="F9584" s="104"/>
      <c r="G9584" s="104"/>
      <c r="H9584" s="105"/>
      <c r="I9584" s="105"/>
      <c r="J9584" s="31"/>
      <c r="K9584" s="32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1714</v>
      </c>
      <c r="B9585" s="111" t="s">
        <v>1223</v>
      </c>
      <c r="C9585" s="112" t="s">
        <v>1224</v>
      </c>
      <c r="D9585" s="21">
        <f t="shared" si="298"/>
        <v>89711.819999999992</v>
      </c>
      <c r="E9585" s="24">
        <f t="shared" si="29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>
        <v>11492.01</v>
      </c>
      <c r="K9585" s="107">
        <v>0</v>
      </c>
      <c r="L9585" s="105">
        <v>11492.01</v>
      </c>
      <c r="M9585" s="105">
        <v>0</v>
      </c>
      <c r="N9585" s="106">
        <v>10379.879999999999</v>
      </c>
      <c r="O9585" s="107">
        <v>0</v>
      </c>
      <c r="P9585" s="105">
        <v>11492.01</v>
      </c>
      <c r="Q9585" s="105">
        <v>0</v>
      </c>
      <c r="R9585" s="106">
        <v>11121.3</v>
      </c>
      <c r="S9585" s="107">
        <v>0</v>
      </c>
      <c r="T9585" s="105">
        <v>11492.01</v>
      </c>
      <c r="U9585" s="105">
        <v>0</v>
      </c>
      <c r="V9585" s="106">
        <v>11121.3</v>
      </c>
      <c r="W9585" s="107">
        <v>0</v>
      </c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1714</v>
      </c>
      <c r="B9586" s="111" t="s">
        <v>1225</v>
      </c>
      <c r="C9586" s="112" t="s">
        <v>1226</v>
      </c>
      <c r="D9586" s="21">
        <f t="shared" si="298"/>
        <v>4712</v>
      </c>
      <c r="E9586" s="24">
        <f t="shared" si="29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1714</v>
      </c>
      <c r="B9587" s="111" t="s">
        <v>1227</v>
      </c>
      <c r="C9587" s="112" t="s">
        <v>1228</v>
      </c>
      <c r="D9587" s="21">
        <f t="shared" si="298"/>
        <v>77719.89</v>
      </c>
      <c r="E9587" s="24">
        <f t="shared" si="29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106">
        <v>4712</v>
      </c>
      <c r="K9587" s="107">
        <v>0</v>
      </c>
      <c r="L9587" s="113">
        <v>8893.2800000000007</v>
      </c>
      <c r="M9587" s="113">
        <v>0</v>
      </c>
      <c r="N9587" s="31">
        <v>6144.32</v>
      </c>
      <c r="O9587" s="32">
        <v>0</v>
      </c>
      <c r="P9587" s="105">
        <v>6802.64</v>
      </c>
      <c r="Q9587" s="105">
        <v>0</v>
      </c>
      <c r="R9587" s="31">
        <v>6583.2</v>
      </c>
      <c r="S9587" s="32">
        <v>0</v>
      </c>
      <c r="T9587" s="113">
        <v>6802.64</v>
      </c>
      <c r="U9587" s="113">
        <v>0</v>
      </c>
      <c r="V9587" s="31">
        <v>6583.2</v>
      </c>
      <c r="W9587" s="32">
        <v>0</v>
      </c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1714</v>
      </c>
      <c r="B9588" s="111" t="s">
        <v>1229</v>
      </c>
      <c r="C9588" s="112" t="s">
        <v>1230</v>
      </c>
      <c r="D9588" s="21">
        <f t="shared" si="298"/>
        <v>194699.76</v>
      </c>
      <c r="E9588" s="24">
        <f t="shared" si="29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>
        <v>26638.61</v>
      </c>
      <c r="K9588" s="32">
        <v>0</v>
      </c>
      <c r="L9588" s="113">
        <v>26632.65</v>
      </c>
      <c r="M9588" s="113">
        <v>0</v>
      </c>
      <c r="N9588" s="31">
        <v>23843.4</v>
      </c>
      <c r="O9588" s="32">
        <v>0</v>
      </c>
      <c r="P9588" s="113">
        <v>26402.05</v>
      </c>
      <c r="Q9588" s="113">
        <v>0</v>
      </c>
      <c r="R9588" s="31">
        <v>22687.119999999999</v>
      </c>
      <c r="S9588" s="32">
        <v>0</v>
      </c>
      <c r="T9588" s="113">
        <v>22801.79</v>
      </c>
      <c r="U9588" s="113">
        <v>0</v>
      </c>
      <c r="V9588" s="31">
        <v>19452.52</v>
      </c>
      <c r="W9588" s="32">
        <v>0</v>
      </c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1714</v>
      </c>
      <c r="B9589" s="111" t="s">
        <v>1231</v>
      </c>
      <c r="C9589" s="112" t="s">
        <v>1232</v>
      </c>
      <c r="D9589" s="21">
        <f t="shared" si="298"/>
        <v>84852.87</v>
      </c>
      <c r="E9589" s="24">
        <f t="shared" si="299"/>
        <v>0</v>
      </c>
      <c r="F9589" s="104"/>
      <c r="G9589" s="104"/>
      <c r="H9589" s="113"/>
      <c r="I9589" s="113"/>
      <c r="J9589" s="31"/>
      <c r="K9589" s="32"/>
      <c r="L9589" s="113">
        <v>19164.2</v>
      </c>
      <c r="M9589" s="113">
        <v>0</v>
      </c>
      <c r="N9589" s="31">
        <v>8654.7999999999993</v>
      </c>
      <c r="O9589" s="32">
        <v>0</v>
      </c>
      <c r="P9589" s="113">
        <v>9582.1</v>
      </c>
      <c r="Q9589" s="113">
        <v>0</v>
      </c>
      <c r="R9589" s="31">
        <v>9273</v>
      </c>
      <c r="S9589" s="32">
        <v>0</v>
      </c>
      <c r="T9589" s="113">
        <v>9582.1</v>
      </c>
      <c r="U9589" s="113">
        <v>0</v>
      </c>
      <c r="V9589" s="31">
        <v>20421.900000000001</v>
      </c>
      <c r="W9589" s="32">
        <v>0</v>
      </c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1714</v>
      </c>
      <c r="B9590" s="111" t="s">
        <v>1233</v>
      </c>
      <c r="C9590" s="112" t="s">
        <v>1234</v>
      </c>
      <c r="D9590" s="21">
        <f t="shared" si="298"/>
        <v>70926.39</v>
      </c>
      <c r="E9590" s="24">
        <f t="shared" si="299"/>
        <v>67.8</v>
      </c>
      <c r="F9590" s="104">
        <v>8731.23</v>
      </c>
      <c r="G9590" s="104">
        <v>0</v>
      </c>
      <c r="H9590" s="113">
        <v>7971.9</v>
      </c>
      <c r="I9590" s="113">
        <v>0</v>
      </c>
      <c r="J9590" s="31">
        <v>8174.77</v>
      </c>
      <c r="K9590" s="32">
        <v>0</v>
      </c>
      <c r="L9590" s="113">
        <v>7302.36</v>
      </c>
      <c r="M9590" s="113">
        <v>0</v>
      </c>
      <c r="N9590" s="31">
        <v>6663.48</v>
      </c>
      <c r="O9590" s="32">
        <v>0</v>
      </c>
      <c r="P9590" s="113">
        <v>8353.26</v>
      </c>
      <c r="Q9590" s="113">
        <v>0</v>
      </c>
      <c r="R9590" s="31">
        <v>8083.8</v>
      </c>
      <c r="S9590" s="32">
        <v>67.8</v>
      </c>
      <c r="T9590" s="113">
        <v>8353.26</v>
      </c>
      <c r="U9590" s="113">
        <v>0</v>
      </c>
      <c r="V9590" s="31">
        <v>15467.1</v>
      </c>
      <c r="W9590" s="32">
        <v>0</v>
      </c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1714</v>
      </c>
      <c r="B9591" s="111" t="s">
        <v>1235</v>
      </c>
      <c r="C9591" s="112" t="s">
        <v>1236</v>
      </c>
      <c r="D9591" s="21">
        <f t="shared" si="298"/>
        <v>24777.46</v>
      </c>
      <c r="E9591" s="24">
        <f t="shared" si="299"/>
        <v>2.8</v>
      </c>
      <c r="F9591" s="104"/>
      <c r="G9591" s="104"/>
      <c r="H9591" s="113"/>
      <c r="I9591" s="113"/>
      <c r="J9591" s="31"/>
      <c r="K9591" s="32"/>
      <c r="L9591" s="113"/>
      <c r="M9591" s="113"/>
      <c r="N9591" s="31">
        <v>4477.76</v>
      </c>
      <c r="O9591" s="32">
        <v>0</v>
      </c>
      <c r="P9591" s="113">
        <v>4954.42</v>
      </c>
      <c r="Q9591" s="113">
        <v>0</v>
      </c>
      <c r="R9591" s="31">
        <v>4794.6000000000004</v>
      </c>
      <c r="S9591" s="32">
        <v>2.8</v>
      </c>
      <c r="T9591" s="113">
        <v>4954.42</v>
      </c>
      <c r="U9591" s="113">
        <v>0</v>
      </c>
      <c r="V9591" s="31">
        <v>4794.6000000000004</v>
      </c>
      <c r="W9591" s="32">
        <v>0</v>
      </c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1714</v>
      </c>
      <c r="B9592" s="111" t="s">
        <v>1237</v>
      </c>
      <c r="C9592" s="112" t="s">
        <v>1238</v>
      </c>
      <c r="D9592" s="21">
        <f t="shared" si="298"/>
        <v>39597.06</v>
      </c>
      <c r="E9592" s="24">
        <f t="shared" si="29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>
        <v>801.66</v>
      </c>
      <c r="K9592" s="32">
        <v>0</v>
      </c>
      <c r="L9592" s="113">
        <v>801.66</v>
      </c>
      <c r="M9592" s="113">
        <v>0</v>
      </c>
      <c r="N9592" s="31">
        <v>724.08</v>
      </c>
      <c r="O9592" s="32">
        <v>0</v>
      </c>
      <c r="P9592" s="113">
        <v>9273.0300000000007</v>
      </c>
      <c r="Q9592" s="113">
        <v>0</v>
      </c>
      <c r="R9592" s="31">
        <v>8973.9</v>
      </c>
      <c r="S9592" s="32">
        <v>0</v>
      </c>
      <c r="T9592" s="113">
        <v>9273.0300000000007</v>
      </c>
      <c r="U9592" s="113">
        <v>0</v>
      </c>
      <c r="V9592" s="31">
        <v>8973.9</v>
      </c>
      <c r="W9592" s="32">
        <v>0</v>
      </c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1714</v>
      </c>
      <c r="B9593" s="111" t="s">
        <v>1239</v>
      </c>
      <c r="C9593" s="112" t="s">
        <v>1240</v>
      </c>
      <c r="D9593" s="21">
        <f t="shared" si="298"/>
        <v>375108.76</v>
      </c>
      <c r="E9593" s="24">
        <f t="shared" si="29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1714</v>
      </c>
      <c r="B9594" s="111" t="s">
        <v>1241</v>
      </c>
      <c r="C9594" s="112" t="s">
        <v>1242</v>
      </c>
      <c r="D9594" s="21">
        <f t="shared" si="298"/>
        <v>3088045.0800000005</v>
      </c>
      <c r="E9594" s="24">
        <f t="shared" si="29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>
        <v>375108.76</v>
      </c>
      <c r="K9594" s="32">
        <v>0</v>
      </c>
      <c r="L9594" s="113">
        <v>382195.32</v>
      </c>
      <c r="M9594" s="113">
        <v>0</v>
      </c>
      <c r="N9594" s="31">
        <v>357805.84</v>
      </c>
      <c r="O9594" s="32">
        <v>0</v>
      </c>
      <c r="P9594" s="113">
        <v>386869.8</v>
      </c>
      <c r="Q9594" s="113">
        <v>0</v>
      </c>
      <c r="R9594" s="31">
        <v>399169.2</v>
      </c>
      <c r="S9594" s="32">
        <v>0</v>
      </c>
      <c r="T9594" s="113">
        <v>406884.72</v>
      </c>
      <c r="U9594" s="113">
        <v>0</v>
      </c>
      <c r="V9594" s="31">
        <v>391472.1</v>
      </c>
      <c r="W9594" s="32">
        <v>0</v>
      </c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1714</v>
      </c>
      <c r="B9595" s="111" t="s">
        <v>1243</v>
      </c>
      <c r="C9595" s="112" t="s">
        <v>1244</v>
      </c>
      <c r="D9595" s="21">
        <f t="shared" si="298"/>
        <v>189494.16999999998</v>
      </c>
      <c r="E9595" s="24">
        <f t="shared" si="29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>
        <v>23914.95</v>
      </c>
      <c r="K9595" s="32">
        <v>0</v>
      </c>
      <c r="L9595" s="113">
        <v>23914.95</v>
      </c>
      <c r="M9595" s="113">
        <v>0</v>
      </c>
      <c r="N9595" s="31">
        <v>25431.48</v>
      </c>
      <c r="O9595" s="32">
        <v>0</v>
      </c>
      <c r="P9595" s="113">
        <v>19308.349999999999</v>
      </c>
      <c r="Q9595" s="113">
        <v>0</v>
      </c>
      <c r="R9595" s="31">
        <v>18685.5</v>
      </c>
      <c r="S9595" s="32">
        <v>0</v>
      </c>
      <c r="T9595" s="113">
        <v>19308.349999999999</v>
      </c>
      <c r="U9595" s="113">
        <v>0</v>
      </c>
      <c r="V9595" s="31">
        <v>18665.46</v>
      </c>
      <c r="W9595" s="32">
        <v>0</v>
      </c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1714</v>
      </c>
      <c r="B9596" s="111" t="s">
        <v>1245</v>
      </c>
      <c r="C9596" s="112" t="s">
        <v>1246</v>
      </c>
      <c r="D9596" s="21">
        <f t="shared" si="298"/>
        <v>99769.13</v>
      </c>
      <c r="E9596" s="24">
        <f t="shared" si="29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31">
        <v>16386.78</v>
      </c>
      <c r="K9596" s="32">
        <v>0</v>
      </c>
      <c r="L9596" s="105">
        <v>15975.54</v>
      </c>
      <c r="M9596" s="105">
        <v>0</v>
      </c>
      <c r="N9596" s="106">
        <v>14429.52</v>
      </c>
      <c r="O9596" s="107">
        <v>0</v>
      </c>
      <c r="P9596" s="113">
        <v>15975.54</v>
      </c>
      <c r="Q9596" s="113">
        <v>0</v>
      </c>
      <c r="R9596" s="106">
        <v>15462.48</v>
      </c>
      <c r="S9596" s="107">
        <v>0</v>
      </c>
      <c r="T9596" s="105">
        <v>15353.37</v>
      </c>
      <c r="U9596" s="105">
        <v>0</v>
      </c>
      <c r="V9596" s="106">
        <v>14858.1</v>
      </c>
      <c r="W9596" s="107">
        <v>0</v>
      </c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1714</v>
      </c>
      <c r="B9597" s="111" t="s">
        <v>1247</v>
      </c>
      <c r="C9597" s="112" t="s">
        <v>1248</v>
      </c>
      <c r="D9597" s="21">
        <f t="shared" si="298"/>
        <v>17227.98</v>
      </c>
      <c r="E9597" s="24">
        <f t="shared" si="29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>
        <v>2206.89</v>
      </c>
      <c r="K9597" s="107">
        <v>0</v>
      </c>
      <c r="L9597" s="105">
        <v>2206.89</v>
      </c>
      <c r="M9597" s="105">
        <v>0</v>
      </c>
      <c r="N9597" s="106">
        <v>1993.32</v>
      </c>
      <c r="O9597" s="107">
        <v>0</v>
      </c>
      <c r="P9597" s="105">
        <v>2206.89</v>
      </c>
      <c r="Q9597" s="105">
        <v>0</v>
      </c>
      <c r="R9597" s="106">
        <v>2135.6999999999998</v>
      </c>
      <c r="S9597" s="107">
        <v>0</v>
      </c>
      <c r="T9597" s="105">
        <v>2206.89</v>
      </c>
      <c r="U9597" s="105">
        <v>0</v>
      </c>
      <c r="V9597" s="106">
        <v>2135.6999999999998</v>
      </c>
      <c r="W9597" s="107">
        <v>0</v>
      </c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1714</v>
      </c>
      <c r="B9598" s="111" t="s">
        <v>1249</v>
      </c>
      <c r="C9598" s="112" t="s">
        <v>1250</v>
      </c>
      <c r="D9598" s="21">
        <f t="shared" si="298"/>
        <v>0</v>
      </c>
      <c r="E9598" s="24">
        <f t="shared" si="29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1714</v>
      </c>
      <c r="B9599" s="111" t="s">
        <v>1251</v>
      </c>
      <c r="C9599" s="112" t="s">
        <v>1252</v>
      </c>
      <c r="D9599" s="21">
        <f t="shared" si="298"/>
        <v>0</v>
      </c>
      <c r="E9599" s="24">
        <f t="shared" si="29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1714</v>
      </c>
      <c r="B9600" s="111" t="s">
        <v>1253</v>
      </c>
      <c r="C9600" s="112" t="s">
        <v>1254</v>
      </c>
      <c r="D9600" s="21">
        <f t="shared" si="298"/>
        <v>0</v>
      </c>
      <c r="E9600" s="24">
        <f t="shared" si="299"/>
        <v>0</v>
      </c>
      <c r="F9600" s="104"/>
      <c r="G9600" s="104"/>
      <c r="H9600" s="113"/>
      <c r="I9600" s="113"/>
      <c r="J9600" s="106"/>
      <c r="K9600" s="107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1714</v>
      </c>
      <c r="B9601" s="111" t="s">
        <v>1255</v>
      </c>
      <c r="C9601" s="112" t="s">
        <v>1256</v>
      </c>
      <c r="D9601" s="21">
        <f t="shared" si="298"/>
        <v>0</v>
      </c>
      <c r="E9601" s="24">
        <f t="shared" si="299"/>
        <v>0</v>
      </c>
      <c r="F9601" s="104"/>
      <c r="G9601" s="104"/>
      <c r="H9601" s="105"/>
      <c r="I9601" s="105"/>
      <c r="J9601" s="31"/>
      <c r="K9601" s="32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1714</v>
      </c>
      <c r="B9602" s="111" t="s">
        <v>1645</v>
      </c>
      <c r="C9602" s="112" t="s">
        <v>1646</v>
      </c>
      <c r="D9602" s="21">
        <f t="shared" si="298"/>
        <v>0</v>
      </c>
      <c r="E9602" s="24">
        <f t="shared" si="299"/>
        <v>0</v>
      </c>
      <c r="F9602" s="104"/>
      <c r="G9602" s="104"/>
      <c r="H9602" s="113"/>
      <c r="I9602" s="113"/>
      <c r="J9602" s="106"/>
      <c r="K9602" s="107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1714</v>
      </c>
      <c r="B9603" s="111" t="s">
        <v>1257</v>
      </c>
      <c r="C9603" s="112" t="s">
        <v>1258</v>
      </c>
      <c r="D9603" s="21">
        <f t="shared" ref="D9603:D9666" si="300">F9603+H9603+J9604+L9603+N9603+P9603+R9603+T9603+V9603+X9603+Z9603+AB9603</f>
        <v>0</v>
      </c>
      <c r="E9603" s="24">
        <f t="shared" ref="E9603:E9666" si="301">G9603+I9603+K9604+M9603+O9603+Q9603+S9603+U9603+W9603+Y9603+AA9603+AC9603</f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1714</v>
      </c>
      <c r="B9604" s="111" t="s">
        <v>1259</v>
      </c>
      <c r="C9604" s="112" t="s">
        <v>1260</v>
      </c>
      <c r="D9604" s="21">
        <f t="shared" si="300"/>
        <v>0</v>
      </c>
      <c r="E9604" s="24">
        <f t="shared" si="301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1714</v>
      </c>
      <c r="B9605" s="111" t="s">
        <v>1261</v>
      </c>
      <c r="C9605" s="112" t="s">
        <v>1262</v>
      </c>
      <c r="D9605" s="21">
        <f t="shared" si="300"/>
        <v>0</v>
      </c>
      <c r="E9605" s="24">
        <f t="shared" si="301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1714</v>
      </c>
      <c r="B9606" s="111" t="s">
        <v>1263</v>
      </c>
      <c r="C9606" s="112" t="s">
        <v>1264</v>
      </c>
      <c r="D9606" s="21">
        <f t="shared" si="300"/>
        <v>0</v>
      </c>
      <c r="E9606" s="24">
        <f t="shared" si="301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1714</v>
      </c>
      <c r="B9607" s="111" t="s">
        <v>1265</v>
      </c>
      <c r="C9607" s="112" t="s">
        <v>1266</v>
      </c>
      <c r="D9607" s="21">
        <f t="shared" si="300"/>
        <v>0</v>
      </c>
      <c r="E9607" s="24">
        <f t="shared" si="301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1714</v>
      </c>
      <c r="B9608" s="111" t="s">
        <v>1267</v>
      </c>
      <c r="C9608" s="112" t="s">
        <v>1268</v>
      </c>
      <c r="D9608" s="21">
        <f t="shared" si="300"/>
        <v>0</v>
      </c>
      <c r="E9608" s="24">
        <f t="shared" si="301"/>
        <v>0</v>
      </c>
      <c r="F9608" s="104"/>
      <c r="G9608" s="104"/>
      <c r="H9608" s="105"/>
      <c r="I9608" s="105"/>
      <c r="J9608" s="31"/>
      <c r="K9608" s="32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1714</v>
      </c>
      <c r="B9609" s="111" t="s">
        <v>1269</v>
      </c>
      <c r="C9609" s="112" t="s">
        <v>1270</v>
      </c>
      <c r="D9609" s="21">
        <f t="shared" si="300"/>
        <v>0</v>
      </c>
      <c r="E9609" s="24">
        <f t="shared" si="301"/>
        <v>0</v>
      </c>
      <c r="F9609" s="104"/>
      <c r="G9609" s="104"/>
      <c r="H9609" s="113"/>
      <c r="I9609" s="113"/>
      <c r="J9609" s="106"/>
      <c r="K9609" s="107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1714</v>
      </c>
      <c r="B9610" s="111" t="s">
        <v>1271</v>
      </c>
      <c r="C9610" s="112" t="s">
        <v>1272</v>
      </c>
      <c r="D9610" s="21">
        <f t="shared" si="300"/>
        <v>0</v>
      </c>
      <c r="E9610" s="24">
        <f t="shared" si="301"/>
        <v>0</v>
      </c>
      <c r="F9610" s="104"/>
      <c r="G9610" s="104"/>
      <c r="H9610" s="105"/>
      <c r="I9610" s="105"/>
      <c r="J9610" s="31"/>
      <c r="K9610" s="32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1714</v>
      </c>
      <c r="B9611" s="111" t="s">
        <v>1273</v>
      </c>
      <c r="C9611" s="112" t="s">
        <v>1274</v>
      </c>
      <c r="D9611" s="21">
        <f t="shared" si="300"/>
        <v>0</v>
      </c>
      <c r="E9611" s="24">
        <f t="shared" si="301"/>
        <v>0</v>
      </c>
      <c r="F9611" s="104"/>
      <c r="G9611" s="104"/>
      <c r="H9611" s="113"/>
      <c r="I9611" s="113"/>
      <c r="J9611" s="106"/>
      <c r="K9611" s="107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1714</v>
      </c>
      <c r="B9612" s="111" t="s">
        <v>1275</v>
      </c>
      <c r="C9612" s="112" t="s">
        <v>1276</v>
      </c>
      <c r="D9612" s="21">
        <f t="shared" si="300"/>
        <v>10210.5</v>
      </c>
      <c r="E9612" s="24">
        <f t="shared" si="301"/>
        <v>7405.5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1714</v>
      </c>
      <c r="B9613" s="111" t="s">
        <v>1277</v>
      </c>
      <c r="C9613" s="112" t="s">
        <v>1278</v>
      </c>
      <c r="D9613" s="21">
        <f t="shared" si="300"/>
        <v>71013.900000000009</v>
      </c>
      <c r="E9613" s="24">
        <f t="shared" si="301"/>
        <v>69158.100000000006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>
        <v>10210.5</v>
      </c>
      <c r="K9613" s="32">
        <v>7405.5</v>
      </c>
      <c r="L9613" s="113">
        <v>13248.5</v>
      </c>
      <c r="M9613" s="113">
        <v>10210.5</v>
      </c>
      <c r="N9613" s="31">
        <v>13843.5</v>
      </c>
      <c r="O9613" s="32">
        <v>13248.5</v>
      </c>
      <c r="P9613" s="113">
        <v>14877.5</v>
      </c>
      <c r="Q9613" s="113">
        <v>13843.5</v>
      </c>
      <c r="R9613" s="31">
        <v>8859</v>
      </c>
      <c r="S9613" s="32">
        <v>14877.5</v>
      </c>
      <c r="T9613" s="113">
        <v>4068.6</v>
      </c>
      <c r="U9613" s="113">
        <v>8859</v>
      </c>
      <c r="V9613" s="31">
        <v>4660.8</v>
      </c>
      <c r="W9613" s="32">
        <v>4068.6</v>
      </c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1714</v>
      </c>
      <c r="B9614" s="111" t="s">
        <v>1279</v>
      </c>
      <c r="C9614" s="112" t="s">
        <v>1280</v>
      </c>
      <c r="D9614" s="21">
        <f t="shared" si="300"/>
        <v>0</v>
      </c>
      <c r="E9614" s="24">
        <f t="shared" si="301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1714</v>
      </c>
      <c r="B9615" s="111" t="s">
        <v>1647</v>
      </c>
      <c r="C9615" s="112" t="s">
        <v>1648</v>
      </c>
      <c r="D9615" s="21">
        <f t="shared" si="300"/>
        <v>287967.33</v>
      </c>
      <c r="E9615" s="24">
        <f t="shared" si="301"/>
        <v>275839.06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1714</v>
      </c>
      <c r="B9616" s="111" t="s">
        <v>1281</v>
      </c>
      <c r="C9616" s="112" t="s">
        <v>1282</v>
      </c>
      <c r="D9616" s="21">
        <f t="shared" si="300"/>
        <v>1983277.6099999999</v>
      </c>
      <c r="E9616" s="24">
        <f t="shared" si="301"/>
        <v>1962697.65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>
        <v>287967.33</v>
      </c>
      <c r="K9616" s="32">
        <v>275839.06</v>
      </c>
      <c r="L9616" s="113">
        <v>287118.5</v>
      </c>
      <c r="M9616" s="113">
        <v>287967.33</v>
      </c>
      <c r="N9616" s="31">
        <v>330874.55</v>
      </c>
      <c r="O9616" s="32">
        <v>287118.5</v>
      </c>
      <c r="P9616" s="113">
        <v>349073.7</v>
      </c>
      <c r="Q9616" s="113">
        <v>330874.55</v>
      </c>
      <c r="R9616" s="31">
        <v>340679.88</v>
      </c>
      <c r="S9616" s="32">
        <v>349073.7</v>
      </c>
      <c r="T9616" s="113">
        <v>28279.81</v>
      </c>
      <c r="U9616" s="113">
        <v>340679.88</v>
      </c>
      <c r="V9616" s="31">
        <v>29956.080000000002</v>
      </c>
      <c r="W9616" s="32">
        <v>28279.81</v>
      </c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1714</v>
      </c>
      <c r="B9617" s="111" t="s">
        <v>1283</v>
      </c>
      <c r="C9617" s="112" t="s">
        <v>1649</v>
      </c>
      <c r="D9617" s="21">
        <f t="shared" si="300"/>
        <v>636074.23999999999</v>
      </c>
      <c r="E9617" s="24">
        <f t="shared" si="301"/>
        <v>631087.03</v>
      </c>
      <c r="F9617" s="104">
        <v>88464</v>
      </c>
      <c r="G9617" s="104">
        <v>0</v>
      </c>
      <c r="H9617" s="113">
        <v>96288.2</v>
      </c>
      <c r="I9617" s="113">
        <v>88464</v>
      </c>
      <c r="J9617" s="31">
        <v>99040.35</v>
      </c>
      <c r="K9617" s="32">
        <v>96288.2</v>
      </c>
      <c r="L9617" s="113">
        <v>106261.3</v>
      </c>
      <c r="M9617" s="113">
        <v>99040.35</v>
      </c>
      <c r="N9617" s="31">
        <v>106261.3</v>
      </c>
      <c r="O9617" s="32">
        <v>106261.3</v>
      </c>
      <c r="P9617" s="113">
        <v>107673</v>
      </c>
      <c r="Q9617" s="113">
        <v>106261.3</v>
      </c>
      <c r="R9617" s="31">
        <v>116139.4</v>
      </c>
      <c r="S9617" s="32">
        <v>107673</v>
      </c>
      <c r="T9617" s="113">
        <v>7247.68</v>
      </c>
      <c r="U9617" s="113">
        <v>116139.4</v>
      </c>
      <c r="V9617" s="31">
        <v>7739.36</v>
      </c>
      <c r="W9617" s="32">
        <v>7247.68</v>
      </c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1714</v>
      </c>
      <c r="B9618" s="111" t="s">
        <v>1650</v>
      </c>
      <c r="C9618" s="112" t="s">
        <v>1651</v>
      </c>
      <c r="D9618" s="21">
        <f t="shared" si="300"/>
        <v>0</v>
      </c>
      <c r="E9618" s="24">
        <f t="shared" si="301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1714</v>
      </c>
      <c r="B9619" s="111" t="s">
        <v>1652</v>
      </c>
      <c r="C9619" s="112" t="s">
        <v>1653</v>
      </c>
      <c r="D9619" s="21">
        <f t="shared" si="300"/>
        <v>54639</v>
      </c>
      <c r="E9619" s="24">
        <f t="shared" si="301"/>
        <v>0</v>
      </c>
      <c r="F9619" s="104"/>
      <c r="G9619" s="104"/>
      <c r="H9619" s="105"/>
      <c r="I9619" s="105"/>
      <c r="J9619" s="31"/>
      <c r="K9619" s="32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1714</v>
      </c>
      <c r="B9620" s="111" t="s">
        <v>1284</v>
      </c>
      <c r="C9620" s="112" t="s">
        <v>1285</v>
      </c>
      <c r="D9620" s="21">
        <f t="shared" si="300"/>
        <v>390783.9</v>
      </c>
      <c r="E9620" s="24">
        <f t="shared" si="301"/>
        <v>40277</v>
      </c>
      <c r="F9620" s="104">
        <v>70341.5</v>
      </c>
      <c r="G9620" s="104">
        <v>0</v>
      </c>
      <c r="H9620" s="113">
        <v>43836</v>
      </c>
      <c r="I9620" s="113">
        <v>0</v>
      </c>
      <c r="J9620" s="106">
        <v>54639</v>
      </c>
      <c r="K9620" s="107">
        <v>0</v>
      </c>
      <c r="L9620" s="113">
        <v>19044</v>
      </c>
      <c r="M9620" s="113">
        <v>0</v>
      </c>
      <c r="N9620" s="31">
        <v>66028</v>
      </c>
      <c r="O9620" s="32">
        <v>0</v>
      </c>
      <c r="P9620" s="105">
        <v>41439</v>
      </c>
      <c r="Q9620" s="105">
        <v>40277</v>
      </c>
      <c r="R9620" s="31">
        <v>36874</v>
      </c>
      <c r="S9620" s="32">
        <v>0</v>
      </c>
      <c r="T9620" s="113">
        <v>51526</v>
      </c>
      <c r="U9620" s="113">
        <v>0</v>
      </c>
      <c r="V9620" s="31">
        <v>61695.4</v>
      </c>
      <c r="W9620" s="32">
        <v>0</v>
      </c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1714</v>
      </c>
      <c r="B9621" s="111" t="s">
        <v>1286</v>
      </c>
      <c r="C9621" s="112" t="s">
        <v>1287</v>
      </c>
      <c r="D9621" s="21">
        <f t="shared" si="300"/>
        <v>1</v>
      </c>
      <c r="E9621" s="24">
        <f t="shared" si="301"/>
        <v>0</v>
      </c>
      <c r="F9621" s="104"/>
      <c r="G9621" s="104"/>
      <c r="H9621" s="105">
        <v>1</v>
      </c>
      <c r="I9621" s="105">
        <v>0</v>
      </c>
      <c r="J9621" s="31">
        <v>0</v>
      </c>
      <c r="K9621" s="32">
        <v>0</v>
      </c>
      <c r="L9621" s="105">
        <v>0</v>
      </c>
      <c r="M9621" s="105">
        <v>0</v>
      </c>
      <c r="N9621" s="106">
        <v>0</v>
      </c>
      <c r="O9621" s="107">
        <v>0</v>
      </c>
      <c r="P9621" s="113">
        <v>0</v>
      </c>
      <c r="Q9621" s="113">
        <v>0</v>
      </c>
      <c r="R9621" s="106">
        <v>0</v>
      </c>
      <c r="S9621" s="107">
        <v>0</v>
      </c>
      <c r="T9621" s="105">
        <v>0</v>
      </c>
      <c r="U9621" s="105">
        <v>0</v>
      </c>
      <c r="V9621" s="106">
        <v>0</v>
      </c>
      <c r="W9621" s="107">
        <v>0</v>
      </c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1714</v>
      </c>
      <c r="B9622" s="111" t="s">
        <v>1288</v>
      </c>
      <c r="C9622" s="112" t="s">
        <v>1289</v>
      </c>
      <c r="D9622" s="21">
        <f t="shared" si="300"/>
        <v>0</v>
      </c>
      <c r="E9622" s="24">
        <f t="shared" si="301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1714</v>
      </c>
      <c r="B9623" s="111" t="s">
        <v>1290</v>
      </c>
      <c r="C9623" s="112" t="s">
        <v>1291</v>
      </c>
      <c r="D9623" s="21">
        <f t="shared" si="300"/>
        <v>0</v>
      </c>
      <c r="E9623" s="24">
        <f t="shared" si="301"/>
        <v>0</v>
      </c>
      <c r="F9623" s="104"/>
      <c r="G9623" s="104"/>
      <c r="H9623" s="113"/>
      <c r="I9623" s="113"/>
      <c r="J9623" s="106"/>
      <c r="K9623" s="107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1714</v>
      </c>
      <c r="B9624" s="111" t="s">
        <v>1292</v>
      </c>
      <c r="C9624" s="112" t="s">
        <v>1293</v>
      </c>
      <c r="D9624" s="21">
        <f t="shared" si="300"/>
        <v>0</v>
      </c>
      <c r="E9624" s="24">
        <f t="shared" si="301"/>
        <v>0</v>
      </c>
      <c r="F9624" s="104"/>
      <c r="G9624" s="104"/>
      <c r="H9624" s="105"/>
      <c r="I9624" s="105"/>
      <c r="J9624" s="31"/>
      <c r="K9624" s="32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1714</v>
      </c>
      <c r="B9625" s="111" t="s">
        <v>1294</v>
      </c>
      <c r="C9625" s="112" t="s">
        <v>1295</v>
      </c>
      <c r="D9625" s="21">
        <f t="shared" si="300"/>
        <v>1</v>
      </c>
      <c r="E9625" s="24">
        <f t="shared" si="301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1714</v>
      </c>
      <c r="B9626" s="111" t="s">
        <v>1296</v>
      </c>
      <c r="C9626" s="112" t="s">
        <v>1297</v>
      </c>
      <c r="D9626" s="21">
        <f t="shared" si="300"/>
        <v>1</v>
      </c>
      <c r="E9626" s="24">
        <f t="shared" si="301"/>
        <v>0</v>
      </c>
      <c r="F9626" s="104"/>
      <c r="G9626" s="104"/>
      <c r="H9626" s="113"/>
      <c r="I9626" s="113"/>
      <c r="J9626" s="106">
        <v>1</v>
      </c>
      <c r="K9626" s="107">
        <v>0</v>
      </c>
      <c r="L9626" s="113">
        <v>0</v>
      </c>
      <c r="M9626" s="113">
        <v>0</v>
      </c>
      <c r="N9626" s="31">
        <v>0</v>
      </c>
      <c r="O9626" s="32">
        <v>0</v>
      </c>
      <c r="P9626" s="105">
        <v>0</v>
      </c>
      <c r="Q9626" s="105">
        <v>0</v>
      </c>
      <c r="R9626" s="31">
        <v>0</v>
      </c>
      <c r="S9626" s="32">
        <v>0</v>
      </c>
      <c r="T9626" s="113">
        <v>0</v>
      </c>
      <c r="U9626" s="113">
        <v>0</v>
      </c>
      <c r="V9626" s="31">
        <v>0</v>
      </c>
      <c r="W9626" s="32">
        <v>0</v>
      </c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1714</v>
      </c>
      <c r="B9627" s="111" t="s">
        <v>1298</v>
      </c>
      <c r="C9627" s="112" t="s">
        <v>1299</v>
      </c>
      <c r="D9627" s="21">
        <f t="shared" si="300"/>
        <v>0</v>
      </c>
      <c r="E9627" s="24">
        <f t="shared" si="301"/>
        <v>0</v>
      </c>
      <c r="F9627" s="104"/>
      <c r="G9627" s="104"/>
      <c r="H9627" s="105"/>
      <c r="I9627" s="105"/>
      <c r="J9627" s="31">
        <v>1</v>
      </c>
      <c r="K9627" s="32">
        <v>0</v>
      </c>
      <c r="L9627" s="105">
        <v>0</v>
      </c>
      <c r="M9627" s="105">
        <v>0</v>
      </c>
      <c r="N9627" s="106">
        <v>0</v>
      </c>
      <c r="O9627" s="107">
        <v>0</v>
      </c>
      <c r="P9627" s="113">
        <v>0</v>
      </c>
      <c r="Q9627" s="113">
        <v>0</v>
      </c>
      <c r="R9627" s="106">
        <v>0</v>
      </c>
      <c r="S9627" s="107">
        <v>0</v>
      </c>
      <c r="T9627" s="105">
        <v>0</v>
      </c>
      <c r="U9627" s="105">
        <v>0</v>
      </c>
      <c r="V9627" s="106">
        <v>0</v>
      </c>
      <c r="W9627" s="107">
        <v>0</v>
      </c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1714</v>
      </c>
      <c r="B9628" s="111" t="s">
        <v>1300</v>
      </c>
      <c r="C9628" s="112" t="s">
        <v>1301</v>
      </c>
      <c r="D9628" s="21">
        <f t="shared" si="300"/>
        <v>0</v>
      </c>
      <c r="E9628" s="24">
        <f t="shared" si="301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1714</v>
      </c>
      <c r="B9629" s="111" t="s">
        <v>1302</v>
      </c>
      <c r="C9629" s="112" t="s">
        <v>1303</v>
      </c>
      <c r="D9629" s="21">
        <f t="shared" si="300"/>
        <v>0</v>
      </c>
      <c r="E9629" s="24">
        <f t="shared" si="301"/>
        <v>0</v>
      </c>
      <c r="F9629" s="104"/>
      <c r="G9629" s="104"/>
      <c r="H9629" s="113"/>
      <c r="I9629" s="113"/>
      <c r="J9629" s="106"/>
      <c r="K9629" s="107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1714</v>
      </c>
      <c r="B9630" s="111" t="s">
        <v>1304</v>
      </c>
      <c r="C9630" s="112" t="s">
        <v>1305</v>
      </c>
      <c r="D9630" s="21">
        <f t="shared" si="300"/>
        <v>0</v>
      </c>
      <c r="E9630" s="24">
        <f t="shared" si="301"/>
        <v>0</v>
      </c>
      <c r="F9630" s="104"/>
      <c r="G9630" s="104"/>
      <c r="H9630" s="105"/>
      <c r="I9630" s="105"/>
      <c r="J9630" s="31"/>
      <c r="K9630" s="32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1714</v>
      </c>
      <c r="B9631" s="111" t="s">
        <v>1306</v>
      </c>
      <c r="C9631" s="112" t="s">
        <v>1307</v>
      </c>
      <c r="D9631" s="21">
        <f t="shared" si="300"/>
        <v>2</v>
      </c>
      <c r="E9631" s="24">
        <f t="shared" si="301"/>
        <v>0</v>
      </c>
      <c r="F9631" s="104"/>
      <c r="G9631" s="104"/>
      <c r="H9631" s="113"/>
      <c r="I9631" s="113"/>
      <c r="J9631" s="106"/>
      <c r="K9631" s="107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1714</v>
      </c>
      <c r="B9632" s="111" t="s">
        <v>1308</v>
      </c>
      <c r="C9632" s="112" t="s">
        <v>1309</v>
      </c>
      <c r="D9632" s="21">
        <f t="shared" si="300"/>
        <v>12</v>
      </c>
      <c r="E9632" s="24">
        <f t="shared" si="301"/>
        <v>0</v>
      </c>
      <c r="F9632" s="104"/>
      <c r="G9632" s="104"/>
      <c r="H9632" s="113"/>
      <c r="I9632" s="113"/>
      <c r="J9632" s="31">
        <v>2</v>
      </c>
      <c r="K9632" s="32">
        <v>0</v>
      </c>
      <c r="L9632" s="113">
        <v>0</v>
      </c>
      <c r="M9632" s="113">
        <v>0</v>
      </c>
      <c r="N9632" s="31">
        <v>0</v>
      </c>
      <c r="O9632" s="32">
        <v>0</v>
      </c>
      <c r="P9632" s="113">
        <v>0</v>
      </c>
      <c r="Q9632" s="113">
        <v>0</v>
      </c>
      <c r="R9632" s="31">
        <v>0</v>
      </c>
      <c r="S9632" s="32">
        <v>0</v>
      </c>
      <c r="T9632" s="113">
        <v>0</v>
      </c>
      <c r="U9632" s="113">
        <v>0</v>
      </c>
      <c r="V9632" s="31">
        <v>0</v>
      </c>
      <c r="W9632" s="32">
        <v>0</v>
      </c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1714</v>
      </c>
      <c r="B9633" s="111" t="s">
        <v>1310</v>
      </c>
      <c r="C9633" s="112" t="s">
        <v>1311</v>
      </c>
      <c r="D9633" s="21">
        <f t="shared" si="300"/>
        <v>1</v>
      </c>
      <c r="E9633" s="24">
        <f t="shared" si="301"/>
        <v>0</v>
      </c>
      <c r="F9633" s="104"/>
      <c r="G9633" s="104"/>
      <c r="H9633" s="113"/>
      <c r="I9633" s="113"/>
      <c r="J9633" s="31">
        <v>12</v>
      </c>
      <c r="K9633" s="32">
        <v>0</v>
      </c>
      <c r="L9633" s="113">
        <v>0</v>
      </c>
      <c r="M9633" s="113">
        <v>0</v>
      </c>
      <c r="N9633" s="31">
        <v>0</v>
      </c>
      <c r="O9633" s="32">
        <v>0</v>
      </c>
      <c r="P9633" s="113">
        <v>0</v>
      </c>
      <c r="Q9633" s="113">
        <v>0</v>
      </c>
      <c r="R9633" s="31">
        <v>0</v>
      </c>
      <c r="S9633" s="32">
        <v>0</v>
      </c>
      <c r="T9633" s="113">
        <v>0</v>
      </c>
      <c r="U9633" s="113">
        <v>0</v>
      </c>
      <c r="V9633" s="31">
        <v>0</v>
      </c>
      <c r="W9633" s="32">
        <v>0</v>
      </c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1714</v>
      </c>
      <c r="B9634" s="111" t="s">
        <v>1312</v>
      </c>
      <c r="C9634" s="112" t="s">
        <v>1313</v>
      </c>
      <c r="D9634" s="21">
        <f t="shared" si="300"/>
        <v>0</v>
      </c>
      <c r="E9634" s="24">
        <f t="shared" si="301"/>
        <v>0</v>
      </c>
      <c r="F9634" s="104"/>
      <c r="G9634" s="104"/>
      <c r="H9634" s="113"/>
      <c r="I9634" s="113"/>
      <c r="J9634" s="31">
        <v>1</v>
      </c>
      <c r="K9634" s="32">
        <v>0</v>
      </c>
      <c r="L9634" s="113">
        <v>0</v>
      </c>
      <c r="M9634" s="113">
        <v>0</v>
      </c>
      <c r="N9634" s="31">
        <v>0</v>
      </c>
      <c r="O9634" s="32">
        <v>0</v>
      </c>
      <c r="P9634" s="113">
        <v>0</v>
      </c>
      <c r="Q9634" s="113">
        <v>0</v>
      </c>
      <c r="R9634" s="31">
        <v>0</v>
      </c>
      <c r="S9634" s="32">
        <v>0</v>
      </c>
      <c r="T9634" s="113">
        <v>0</v>
      </c>
      <c r="U9634" s="113">
        <v>0</v>
      </c>
      <c r="V9634" s="31">
        <v>0</v>
      </c>
      <c r="W9634" s="32">
        <v>0</v>
      </c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1714</v>
      </c>
      <c r="B9635" s="111" t="s">
        <v>1314</v>
      </c>
      <c r="C9635" s="112" t="s">
        <v>1315</v>
      </c>
      <c r="D9635" s="21">
        <f t="shared" si="300"/>
        <v>20</v>
      </c>
      <c r="E9635" s="24">
        <f t="shared" si="301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1714</v>
      </c>
      <c r="B9636" s="111" t="s">
        <v>1316</v>
      </c>
      <c r="C9636" s="112" t="s">
        <v>1317</v>
      </c>
      <c r="D9636" s="21">
        <f t="shared" si="300"/>
        <v>0</v>
      </c>
      <c r="E9636" s="24">
        <f t="shared" si="301"/>
        <v>0</v>
      </c>
      <c r="F9636" s="104"/>
      <c r="G9636" s="104"/>
      <c r="H9636" s="113"/>
      <c r="I9636" s="113"/>
      <c r="J9636" s="31">
        <v>20</v>
      </c>
      <c r="K9636" s="32">
        <v>0</v>
      </c>
      <c r="L9636" s="113">
        <v>0</v>
      </c>
      <c r="M9636" s="113">
        <v>0</v>
      </c>
      <c r="N9636" s="31">
        <v>0</v>
      </c>
      <c r="O9636" s="32">
        <v>0</v>
      </c>
      <c r="P9636" s="113">
        <v>0</v>
      </c>
      <c r="Q9636" s="113">
        <v>0</v>
      </c>
      <c r="R9636" s="31">
        <v>0</v>
      </c>
      <c r="S9636" s="32">
        <v>0</v>
      </c>
      <c r="T9636" s="113">
        <v>0</v>
      </c>
      <c r="U9636" s="113">
        <v>0</v>
      </c>
      <c r="V9636" s="31">
        <v>0</v>
      </c>
      <c r="W9636" s="32">
        <v>0</v>
      </c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1714</v>
      </c>
      <c r="B9637" s="111" t="s">
        <v>1318</v>
      </c>
      <c r="C9637" s="112" t="s">
        <v>1319</v>
      </c>
      <c r="D9637" s="21">
        <f t="shared" si="300"/>
        <v>0</v>
      </c>
      <c r="E9637" s="24">
        <f t="shared" si="301"/>
        <v>0</v>
      </c>
      <c r="F9637" s="104"/>
      <c r="G9637" s="104"/>
      <c r="H9637" s="105"/>
      <c r="I9637" s="105"/>
      <c r="J9637" s="31"/>
      <c r="K9637" s="32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1714</v>
      </c>
      <c r="B9638" s="111" t="s">
        <v>1320</v>
      </c>
      <c r="C9638" s="112" t="s">
        <v>1321</v>
      </c>
      <c r="D9638" s="21">
        <f t="shared" si="300"/>
        <v>0</v>
      </c>
      <c r="E9638" s="24">
        <f t="shared" si="301"/>
        <v>0</v>
      </c>
      <c r="F9638" s="104"/>
      <c r="G9638" s="104"/>
      <c r="H9638" s="113"/>
      <c r="I9638" s="113"/>
      <c r="J9638" s="106"/>
      <c r="K9638" s="107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1714</v>
      </c>
      <c r="B9639" s="111" t="s">
        <v>1322</v>
      </c>
      <c r="C9639" s="112" t="s">
        <v>1323</v>
      </c>
      <c r="D9639" s="21">
        <f t="shared" si="300"/>
        <v>0</v>
      </c>
      <c r="E9639" s="24">
        <f t="shared" si="301"/>
        <v>0</v>
      </c>
      <c r="F9639" s="104"/>
      <c r="G9639" s="104"/>
      <c r="H9639" s="105"/>
      <c r="I9639" s="105"/>
      <c r="J9639" s="31"/>
      <c r="K9639" s="32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1714</v>
      </c>
      <c r="B9640" s="111" t="s">
        <v>1324</v>
      </c>
      <c r="C9640" s="112" t="s">
        <v>1325</v>
      </c>
      <c r="D9640" s="21">
        <f t="shared" si="300"/>
        <v>0</v>
      </c>
      <c r="E9640" s="24">
        <f t="shared" si="30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1714</v>
      </c>
      <c r="B9641" s="111" t="s">
        <v>1326</v>
      </c>
      <c r="C9641" s="112" t="s">
        <v>1327</v>
      </c>
      <c r="D9641" s="21">
        <f t="shared" si="300"/>
        <v>0</v>
      </c>
      <c r="E9641" s="24">
        <f t="shared" si="301"/>
        <v>0</v>
      </c>
      <c r="F9641" s="104"/>
      <c r="G9641" s="104"/>
      <c r="H9641" s="113"/>
      <c r="I9641" s="113"/>
      <c r="J9641" s="106"/>
      <c r="K9641" s="107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1714</v>
      </c>
      <c r="B9642" s="111" t="s">
        <v>1328</v>
      </c>
      <c r="C9642" s="112" t="s">
        <v>1329</v>
      </c>
      <c r="D9642" s="21">
        <f t="shared" si="300"/>
        <v>0</v>
      </c>
      <c r="E9642" s="24">
        <f t="shared" si="301"/>
        <v>0</v>
      </c>
      <c r="F9642" s="104"/>
      <c r="G9642" s="104"/>
      <c r="H9642" s="105"/>
      <c r="I9642" s="105"/>
      <c r="J9642" s="31"/>
      <c r="K9642" s="32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1714</v>
      </c>
      <c r="B9643" s="111" t="s">
        <v>1330</v>
      </c>
      <c r="C9643" s="112" t="s">
        <v>1654</v>
      </c>
      <c r="D9643" s="21">
        <f t="shared" si="300"/>
        <v>0</v>
      </c>
      <c r="E9643" s="24">
        <f t="shared" si="301"/>
        <v>0</v>
      </c>
      <c r="F9643" s="104"/>
      <c r="G9643" s="104"/>
      <c r="H9643" s="113"/>
      <c r="I9643" s="113"/>
      <c r="J9643" s="106"/>
      <c r="K9643" s="107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1714</v>
      </c>
      <c r="B9644" s="111" t="s">
        <v>1331</v>
      </c>
      <c r="C9644" s="112" t="s">
        <v>1332</v>
      </c>
      <c r="D9644" s="21">
        <f t="shared" si="300"/>
        <v>0</v>
      </c>
      <c r="E9644" s="24">
        <f t="shared" si="30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1714</v>
      </c>
      <c r="B9645" s="111" t="s">
        <v>1333</v>
      </c>
      <c r="C9645" s="112" t="s">
        <v>1334</v>
      </c>
      <c r="D9645" s="21">
        <f t="shared" si="300"/>
        <v>0</v>
      </c>
      <c r="E9645" s="24">
        <f t="shared" si="30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1714</v>
      </c>
      <c r="B9646" s="111" t="s">
        <v>1335</v>
      </c>
      <c r="C9646" s="112" t="s">
        <v>1655</v>
      </c>
      <c r="D9646" s="21">
        <f t="shared" si="300"/>
        <v>0</v>
      </c>
      <c r="E9646" s="24">
        <f t="shared" si="301"/>
        <v>0</v>
      </c>
      <c r="F9646" s="104"/>
      <c r="G9646" s="104"/>
      <c r="H9646" s="105"/>
      <c r="I9646" s="105"/>
      <c r="J9646" s="31"/>
      <c r="K9646" s="32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1714</v>
      </c>
      <c r="B9647" s="111" t="s">
        <v>1336</v>
      </c>
      <c r="C9647" s="112" t="s">
        <v>1337</v>
      </c>
      <c r="D9647" s="21">
        <f t="shared" si="300"/>
        <v>0</v>
      </c>
      <c r="E9647" s="24">
        <f t="shared" si="301"/>
        <v>0</v>
      </c>
      <c r="F9647" s="104"/>
      <c r="G9647" s="104"/>
      <c r="H9647" s="113"/>
      <c r="I9647" s="113"/>
      <c r="J9647" s="106"/>
      <c r="K9647" s="107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1714</v>
      </c>
      <c r="B9648" s="111" t="s">
        <v>1338</v>
      </c>
      <c r="C9648" s="112" t="s">
        <v>1339</v>
      </c>
      <c r="D9648" s="21">
        <f t="shared" si="300"/>
        <v>0</v>
      </c>
      <c r="E9648" s="24">
        <f t="shared" si="301"/>
        <v>0</v>
      </c>
      <c r="F9648" s="104"/>
      <c r="G9648" s="104"/>
      <c r="H9648" s="105"/>
      <c r="I9648" s="105"/>
      <c r="J9648" s="31"/>
      <c r="K9648" s="32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1714</v>
      </c>
      <c r="B9649" s="111" t="s">
        <v>1340</v>
      </c>
      <c r="C9649" s="112" t="s">
        <v>1341</v>
      </c>
      <c r="D9649" s="21">
        <f t="shared" si="300"/>
        <v>0</v>
      </c>
      <c r="E9649" s="24">
        <f t="shared" si="301"/>
        <v>0</v>
      </c>
      <c r="F9649" s="104"/>
      <c r="G9649" s="104"/>
      <c r="H9649" s="113"/>
      <c r="I9649" s="113"/>
      <c r="J9649" s="106"/>
      <c r="K9649" s="107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1714</v>
      </c>
      <c r="B9650" s="111" t="s">
        <v>1342</v>
      </c>
      <c r="C9650" s="112" t="s">
        <v>1692</v>
      </c>
      <c r="D9650" s="21">
        <f t="shared" si="300"/>
        <v>0</v>
      </c>
      <c r="E9650" s="24">
        <f t="shared" si="30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1714</v>
      </c>
      <c r="B9651" s="111" t="s">
        <v>1343</v>
      </c>
      <c r="C9651" s="112" t="s">
        <v>1344</v>
      </c>
      <c r="D9651" s="21">
        <f t="shared" si="300"/>
        <v>30455.08</v>
      </c>
      <c r="E9651" s="24">
        <f t="shared" si="30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1714</v>
      </c>
      <c r="B9652" s="111" t="s">
        <v>1345</v>
      </c>
      <c r="C9652" s="112" t="s">
        <v>1346</v>
      </c>
      <c r="D9652" s="21">
        <f t="shared" si="300"/>
        <v>564249.56000000006</v>
      </c>
      <c r="E9652" s="24">
        <f t="shared" si="30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>
        <v>30455.08</v>
      </c>
      <c r="K9652" s="32">
        <v>0</v>
      </c>
      <c r="L9652" s="113">
        <v>34955.08</v>
      </c>
      <c r="M9652" s="113">
        <v>0</v>
      </c>
      <c r="N9652" s="31">
        <v>68655.08</v>
      </c>
      <c r="O9652" s="32">
        <v>0</v>
      </c>
      <c r="P9652" s="113">
        <v>105655.08</v>
      </c>
      <c r="Q9652" s="113">
        <v>0</v>
      </c>
      <c r="R9652" s="31">
        <v>65755.08</v>
      </c>
      <c r="S9652" s="32">
        <v>0</v>
      </c>
      <c r="T9652" s="113">
        <v>79735.08</v>
      </c>
      <c r="U9652" s="113">
        <v>0</v>
      </c>
      <c r="V9652" s="31">
        <v>65000</v>
      </c>
      <c r="W9652" s="32">
        <v>0</v>
      </c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1714</v>
      </c>
      <c r="B9653" s="111" t="s">
        <v>1347</v>
      </c>
      <c r="C9653" s="112" t="s">
        <v>1348</v>
      </c>
      <c r="D9653" s="21">
        <f t="shared" si="300"/>
        <v>0</v>
      </c>
      <c r="E9653" s="24">
        <f t="shared" si="30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1714</v>
      </c>
      <c r="B9654" s="111" t="s">
        <v>1349</v>
      </c>
      <c r="C9654" s="112" t="s">
        <v>1350</v>
      </c>
      <c r="D9654" s="21">
        <f t="shared" si="300"/>
        <v>0</v>
      </c>
      <c r="E9654" s="24">
        <f t="shared" si="30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1714</v>
      </c>
      <c r="B9655" s="111" t="s">
        <v>1351</v>
      </c>
      <c r="C9655" s="112" t="s">
        <v>1352</v>
      </c>
      <c r="D9655" s="21">
        <f t="shared" si="300"/>
        <v>0</v>
      </c>
      <c r="E9655" s="24">
        <f t="shared" si="30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1714</v>
      </c>
      <c r="B9656" s="111" t="s">
        <v>1353</v>
      </c>
      <c r="C9656" s="112" t="s">
        <v>1354</v>
      </c>
      <c r="D9656" s="21">
        <f t="shared" si="300"/>
        <v>0</v>
      </c>
      <c r="E9656" s="24">
        <f t="shared" si="30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1714</v>
      </c>
      <c r="B9657" s="111" t="s">
        <v>1355</v>
      </c>
      <c r="C9657" s="112" t="s">
        <v>1656</v>
      </c>
      <c r="D9657" s="21">
        <f t="shared" si="300"/>
        <v>0</v>
      </c>
      <c r="E9657" s="24">
        <f t="shared" si="30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1714</v>
      </c>
      <c r="B9658" s="111" t="s">
        <v>1356</v>
      </c>
      <c r="C9658" s="112" t="s">
        <v>1657</v>
      </c>
      <c r="D9658" s="21">
        <f t="shared" si="300"/>
        <v>0</v>
      </c>
      <c r="E9658" s="24">
        <f t="shared" si="301"/>
        <v>0</v>
      </c>
      <c r="F9658" s="104"/>
      <c r="G9658" s="104"/>
      <c r="H9658" s="105"/>
      <c r="I9658" s="105"/>
      <c r="J9658" s="31"/>
      <c r="K9658" s="32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1714</v>
      </c>
      <c r="B9659" s="111" t="s">
        <v>1357</v>
      </c>
      <c r="C9659" s="112" t="s">
        <v>1658</v>
      </c>
      <c r="D9659" s="21">
        <f t="shared" si="300"/>
        <v>0</v>
      </c>
      <c r="E9659" s="24">
        <f t="shared" si="301"/>
        <v>0</v>
      </c>
      <c r="F9659" s="104"/>
      <c r="G9659" s="104"/>
      <c r="H9659" s="113"/>
      <c r="I9659" s="113"/>
      <c r="J9659" s="106"/>
      <c r="K9659" s="107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1714</v>
      </c>
      <c r="B9660" s="111" t="s">
        <v>1358</v>
      </c>
      <c r="C9660" s="112" t="s">
        <v>1659</v>
      </c>
      <c r="D9660" s="21">
        <f t="shared" si="300"/>
        <v>0</v>
      </c>
      <c r="E9660" s="24">
        <f t="shared" si="301"/>
        <v>0</v>
      </c>
      <c r="F9660" s="104"/>
      <c r="G9660" s="104"/>
      <c r="H9660" s="105"/>
      <c r="I9660" s="105"/>
      <c r="J9660" s="31"/>
      <c r="K9660" s="32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1714</v>
      </c>
      <c r="B9661" s="111" t="s">
        <v>1359</v>
      </c>
      <c r="C9661" s="112" t="s">
        <v>1660</v>
      </c>
      <c r="D9661" s="21">
        <f t="shared" si="300"/>
        <v>2520164</v>
      </c>
      <c r="E9661" s="24">
        <f t="shared" si="301"/>
        <v>0</v>
      </c>
      <c r="F9661" s="104"/>
      <c r="G9661" s="104"/>
      <c r="H9661" s="105"/>
      <c r="I9661" s="105"/>
      <c r="J9661" s="106"/>
      <c r="K9661" s="107"/>
      <c r="L9661" s="105">
        <v>959456</v>
      </c>
      <c r="M9661" s="105">
        <v>0</v>
      </c>
      <c r="N9661" s="106">
        <v>0</v>
      </c>
      <c r="O9661" s="107">
        <v>0</v>
      </c>
      <c r="P9661" s="105">
        <v>0</v>
      </c>
      <c r="Q9661" s="105">
        <v>0</v>
      </c>
      <c r="R9661" s="106">
        <v>901448</v>
      </c>
      <c r="S9661" s="107">
        <v>0</v>
      </c>
      <c r="T9661" s="105">
        <v>26460</v>
      </c>
      <c r="U9661" s="105">
        <v>0</v>
      </c>
      <c r="V9661" s="106">
        <v>632800</v>
      </c>
      <c r="W9661" s="107">
        <v>0</v>
      </c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1714</v>
      </c>
      <c r="B9662" s="111" t="s">
        <v>1360</v>
      </c>
      <c r="C9662" s="112" t="s">
        <v>1361</v>
      </c>
      <c r="D9662" s="21">
        <f t="shared" si="300"/>
        <v>187453</v>
      </c>
      <c r="E9662" s="24">
        <f t="shared" si="301"/>
        <v>187453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1715</v>
      </c>
      <c r="B9663" s="111" t="s">
        <v>3</v>
      </c>
      <c r="C9663" s="112" t="s">
        <v>4</v>
      </c>
      <c r="D9663" s="21">
        <f t="shared" si="300"/>
        <v>2053777</v>
      </c>
      <c r="E9663" s="24">
        <f t="shared" si="301"/>
        <v>2053777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>
        <v>187453</v>
      </c>
      <c r="K9663" s="107">
        <v>187453</v>
      </c>
      <c r="L9663" s="105">
        <v>337222</v>
      </c>
      <c r="M9663" s="105">
        <v>337222</v>
      </c>
      <c r="N9663" s="106">
        <v>343323</v>
      </c>
      <c r="O9663" s="107">
        <v>343323</v>
      </c>
      <c r="P9663" s="105">
        <v>315379</v>
      </c>
      <c r="Q9663" s="105">
        <v>315379</v>
      </c>
      <c r="R9663" s="106">
        <v>280725</v>
      </c>
      <c r="S9663" s="107">
        <v>280725</v>
      </c>
      <c r="T9663" s="105">
        <v>161491</v>
      </c>
      <c r="U9663" s="105">
        <v>161491</v>
      </c>
      <c r="V9663" s="106">
        <v>208506</v>
      </c>
      <c r="W9663" s="107">
        <v>208506</v>
      </c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1715</v>
      </c>
      <c r="B9664" s="111" t="s">
        <v>5</v>
      </c>
      <c r="C9664" s="112" t="s">
        <v>6</v>
      </c>
      <c r="D9664" s="21">
        <f t="shared" si="300"/>
        <v>0</v>
      </c>
      <c r="E9664" s="24">
        <f t="shared" si="30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1715</v>
      </c>
      <c r="B9665" s="111" t="s">
        <v>7</v>
      </c>
      <c r="C9665" s="112" t="s">
        <v>8</v>
      </c>
      <c r="D9665" s="21">
        <f t="shared" si="300"/>
        <v>0</v>
      </c>
      <c r="E9665" s="24">
        <f t="shared" si="30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1715</v>
      </c>
      <c r="B9666" s="111" t="s">
        <v>9</v>
      </c>
      <c r="C9666" s="112" t="s">
        <v>10</v>
      </c>
      <c r="D9666" s="21">
        <f t="shared" si="300"/>
        <v>0</v>
      </c>
      <c r="E9666" s="24">
        <f t="shared" si="301"/>
        <v>45030</v>
      </c>
      <c r="F9666" s="104">
        <v>0</v>
      </c>
      <c r="G9666" s="104">
        <v>45030</v>
      </c>
      <c r="H9666" s="113"/>
      <c r="I9666" s="113"/>
      <c r="J9666" s="106"/>
      <c r="K9666" s="107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1715</v>
      </c>
      <c r="B9667" s="111" t="s">
        <v>11</v>
      </c>
      <c r="C9667" s="112" t="s">
        <v>1435</v>
      </c>
      <c r="D9667" s="21">
        <f t="shared" ref="D9667:D9730" si="302">F9667+H9667+J9668+L9667+N9667+P9667+R9667+T9667+V9667+X9667+Z9667+AB9667</f>
        <v>0</v>
      </c>
      <c r="E9667" s="24">
        <f t="shared" ref="E9667:E9730" si="303">G9667+I9667+K9668+M9667+O9667+Q9667+S9667+U9667+W9667+Y9667+AA9667+AC9667</f>
        <v>0</v>
      </c>
      <c r="F9667" s="104"/>
      <c r="G9667" s="104"/>
      <c r="H9667" s="105"/>
      <c r="I9667" s="105"/>
      <c r="J9667" s="31"/>
      <c r="K9667" s="32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1715</v>
      </c>
      <c r="B9668" s="111" t="s">
        <v>12</v>
      </c>
      <c r="C9668" s="112" t="s">
        <v>1436</v>
      </c>
      <c r="D9668" s="21">
        <f t="shared" si="302"/>
        <v>20790</v>
      </c>
      <c r="E9668" s="24">
        <f t="shared" si="303"/>
        <v>71500</v>
      </c>
      <c r="F9668" s="104">
        <v>0</v>
      </c>
      <c r="G9668" s="104">
        <v>0</v>
      </c>
      <c r="H9668" s="105">
        <v>0</v>
      </c>
      <c r="I9668" s="105">
        <v>47000</v>
      </c>
      <c r="J9668" s="106">
        <v>0</v>
      </c>
      <c r="K9668" s="107">
        <v>0</v>
      </c>
      <c r="L9668" s="105">
        <v>20790</v>
      </c>
      <c r="M9668" s="105">
        <v>0</v>
      </c>
      <c r="N9668" s="106">
        <v>0</v>
      </c>
      <c r="O9668" s="107">
        <v>24500</v>
      </c>
      <c r="P9668" s="105">
        <v>0</v>
      </c>
      <c r="Q9668" s="105">
        <v>0</v>
      </c>
      <c r="R9668" s="106">
        <v>0</v>
      </c>
      <c r="S9668" s="107">
        <v>0</v>
      </c>
      <c r="T9668" s="105">
        <v>0</v>
      </c>
      <c r="U9668" s="105">
        <v>0</v>
      </c>
      <c r="V9668" s="106">
        <v>0</v>
      </c>
      <c r="W9668" s="107">
        <v>0</v>
      </c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1715</v>
      </c>
      <c r="B9669" s="111" t="s">
        <v>1437</v>
      </c>
      <c r="C9669" s="112" t="s">
        <v>1438</v>
      </c>
      <c r="D9669" s="21">
        <f t="shared" si="302"/>
        <v>0</v>
      </c>
      <c r="E9669" s="24">
        <f t="shared" si="303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1715</v>
      </c>
      <c r="B9670" s="111" t="s">
        <v>1439</v>
      </c>
      <c r="C9670" s="112" t="s">
        <v>1440</v>
      </c>
      <c r="D9670" s="21">
        <f t="shared" si="302"/>
        <v>0</v>
      </c>
      <c r="E9670" s="24">
        <f t="shared" si="303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1715</v>
      </c>
      <c r="B9671" s="111" t="s">
        <v>13</v>
      </c>
      <c r="C9671" s="112" t="s">
        <v>1441</v>
      </c>
      <c r="D9671" s="21">
        <f t="shared" si="302"/>
        <v>0</v>
      </c>
      <c r="E9671" s="24">
        <f t="shared" si="303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1715</v>
      </c>
      <c r="B9672" s="111" t="s">
        <v>14</v>
      </c>
      <c r="C9672" s="112" t="s">
        <v>15</v>
      </c>
      <c r="D9672" s="21">
        <f t="shared" si="302"/>
        <v>612800</v>
      </c>
      <c r="E9672" s="24">
        <f t="shared" si="303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1715</v>
      </c>
      <c r="B9673" s="111" t="s">
        <v>16</v>
      </c>
      <c r="C9673" s="112" t="s">
        <v>1442</v>
      </c>
      <c r="D9673" s="21">
        <f t="shared" si="302"/>
        <v>609500</v>
      </c>
      <c r="E9673" s="24">
        <f t="shared" si="303"/>
        <v>1222300</v>
      </c>
      <c r="F9673" s="104"/>
      <c r="G9673" s="104"/>
      <c r="H9673" s="105"/>
      <c r="I9673" s="105"/>
      <c r="J9673" s="106">
        <v>612800</v>
      </c>
      <c r="K9673" s="107">
        <v>0</v>
      </c>
      <c r="L9673" s="105">
        <v>308500</v>
      </c>
      <c r="M9673" s="105">
        <v>612800</v>
      </c>
      <c r="N9673" s="106">
        <v>0</v>
      </c>
      <c r="O9673" s="107">
        <v>308500</v>
      </c>
      <c r="P9673" s="105"/>
      <c r="Q9673" s="105"/>
      <c r="R9673" s="106"/>
      <c r="S9673" s="107"/>
      <c r="T9673" s="105">
        <v>301000</v>
      </c>
      <c r="U9673" s="105">
        <v>301000</v>
      </c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1715</v>
      </c>
      <c r="B9674" s="111" t="s">
        <v>17</v>
      </c>
      <c r="C9674" s="112" t="s">
        <v>1443</v>
      </c>
      <c r="D9674" s="21">
        <f t="shared" si="302"/>
        <v>0</v>
      </c>
      <c r="E9674" s="24">
        <f t="shared" si="303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1715</v>
      </c>
      <c r="B9675" s="111" t="s">
        <v>18</v>
      </c>
      <c r="C9675" s="112" t="s">
        <v>19</v>
      </c>
      <c r="D9675" s="21">
        <f t="shared" si="302"/>
        <v>0</v>
      </c>
      <c r="E9675" s="24">
        <f t="shared" si="303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1715</v>
      </c>
      <c r="B9676" s="111" t="s">
        <v>20</v>
      </c>
      <c r="C9676" s="112" t="s">
        <v>21</v>
      </c>
      <c r="D9676" s="21">
        <f t="shared" si="302"/>
        <v>0</v>
      </c>
      <c r="E9676" s="24">
        <f t="shared" si="303"/>
        <v>0</v>
      </c>
      <c r="F9676" s="104"/>
      <c r="G9676" s="104"/>
      <c r="H9676" s="113"/>
      <c r="I9676" s="113"/>
      <c r="J9676" s="106"/>
      <c r="K9676" s="107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1715</v>
      </c>
      <c r="B9677" s="111" t="s">
        <v>22</v>
      </c>
      <c r="C9677" s="112" t="s">
        <v>1444</v>
      </c>
      <c r="D9677" s="21">
        <f t="shared" si="302"/>
        <v>0</v>
      </c>
      <c r="E9677" s="24">
        <f t="shared" si="303"/>
        <v>0</v>
      </c>
      <c r="F9677" s="104"/>
      <c r="G9677" s="104"/>
      <c r="H9677" s="105"/>
      <c r="I9677" s="105"/>
      <c r="J9677" s="31"/>
      <c r="K9677" s="32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1715</v>
      </c>
      <c r="B9678" s="111" t="s">
        <v>23</v>
      </c>
      <c r="C9678" s="112" t="s">
        <v>1696</v>
      </c>
      <c r="D9678" s="21">
        <f t="shared" si="302"/>
        <v>0</v>
      </c>
      <c r="E9678" s="24">
        <f t="shared" si="303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1715</v>
      </c>
      <c r="B9679" s="111" t="s">
        <v>24</v>
      </c>
      <c r="C9679" s="112" t="s">
        <v>1445</v>
      </c>
      <c r="D9679" s="21">
        <f t="shared" si="302"/>
        <v>0</v>
      </c>
      <c r="E9679" s="24">
        <f t="shared" si="303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1715</v>
      </c>
      <c r="B9680" s="111" t="s">
        <v>25</v>
      </c>
      <c r="C9680" s="112" t="s">
        <v>26</v>
      </c>
      <c r="D9680" s="21">
        <f t="shared" si="302"/>
        <v>5775731.8700000001</v>
      </c>
      <c r="E9680" s="24">
        <f t="shared" si="303"/>
        <v>11096552.18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1715</v>
      </c>
      <c r="B9681" s="111" t="s">
        <v>27</v>
      </c>
      <c r="C9681" s="112" t="s">
        <v>1446</v>
      </c>
      <c r="D9681" s="21">
        <f t="shared" si="302"/>
        <v>53919288.600000001</v>
      </c>
      <c r="E9681" s="24">
        <f t="shared" si="303"/>
        <v>50301619.390000001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106">
        <v>5775731.8700000001</v>
      </c>
      <c r="K9681" s="107">
        <v>11096552.18</v>
      </c>
      <c r="L9681" s="113">
        <v>13684094.59</v>
      </c>
      <c r="M9681" s="113">
        <v>6154820.1299999999</v>
      </c>
      <c r="N9681" s="31">
        <v>9872662.0899999999</v>
      </c>
      <c r="O9681" s="32">
        <v>4782921.6900000004</v>
      </c>
      <c r="P9681" s="105">
        <v>2373868.36</v>
      </c>
      <c r="Q9681" s="105">
        <v>6258326.1200000001</v>
      </c>
      <c r="R9681" s="31">
        <v>1428367.56</v>
      </c>
      <c r="S9681" s="32">
        <v>5050520.08</v>
      </c>
      <c r="T9681" s="113">
        <v>3957198.19</v>
      </c>
      <c r="U9681" s="113">
        <v>6956465.4000000004</v>
      </c>
      <c r="V9681" s="31">
        <v>2491917.73</v>
      </c>
      <c r="W9681" s="32">
        <v>4920823.17</v>
      </c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1715</v>
      </c>
      <c r="B9682" s="111" t="s">
        <v>28</v>
      </c>
      <c r="C9682" s="112" t="s">
        <v>1447</v>
      </c>
      <c r="D9682" s="21">
        <f t="shared" si="302"/>
        <v>4473578</v>
      </c>
      <c r="E9682" s="24">
        <f t="shared" si="303"/>
        <v>2365661.64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>
        <v>11597.14</v>
      </c>
      <c r="K9682" s="32">
        <v>1479788.24</v>
      </c>
      <c r="L9682" s="113">
        <v>92500</v>
      </c>
      <c r="M9682" s="113">
        <v>287915.53000000003</v>
      </c>
      <c r="N9682" s="31">
        <v>0</v>
      </c>
      <c r="O9682" s="32">
        <v>77175.39</v>
      </c>
      <c r="P9682" s="113">
        <v>38400</v>
      </c>
      <c r="Q9682" s="113">
        <v>71451.320000000007</v>
      </c>
      <c r="R9682" s="31">
        <v>48000</v>
      </c>
      <c r="S9682" s="32">
        <v>85239.64</v>
      </c>
      <c r="T9682" s="113">
        <v>0</v>
      </c>
      <c r="U9682" s="113">
        <v>1643918.38</v>
      </c>
      <c r="V9682" s="31">
        <v>19200</v>
      </c>
      <c r="W9682" s="32">
        <v>68455.039999999994</v>
      </c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1715</v>
      </c>
      <c r="B9683" s="111" t="s">
        <v>29</v>
      </c>
      <c r="C9683" s="112" t="s">
        <v>1448</v>
      </c>
      <c r="D9683" s="21">
        <f t="shared" si="302"/>
        <v>2616581.34</v>
      </c>
      <c r="E9683" s="24">
        <f t="shared" si="303"/>
        <v>96271.58</v>
      </c>
      <c r="F9683" s="104">
        <v>28288</v>
      </c>
      <c r="G9683" s="104">
        <v>95236.07</v>
      </c>
      <c r="H9683" s="113">
        <v>0</v>
      </c>
      <c r="I9683" s="113">
        <v>0</v>
      </c>
      <c r="J9683" s="31">
        <v>0</v>
      </c>
      <c r="K9683" s="32">
        <v>12780</v>
      </c>
      <c r="L9683" s="113">
        <v>0</v>
      </c>
      <c r="M9683" s="113">
        <v>0</v>
      </c>
      <c r="N9683" s="31">
        <v>0</v>
      </c>
      <c r="O9683" s="32">
        <v>0</v>
      </c>
      <c r="P9683" s="113">
        <v>169632</v>
      </c>
      <c r="Q9683" s="113">
        <v>0</v>
      </c>
      <c r="R9683" s="31">
        <v>0</v>
      </c>
      <c r="S9683" s="32">
        <v>0</v>
      </c>
      <c r="T9683" s="113">
        <v>10000</v>
      </c>
      <c r="U9683" s="113">
        <v>0</v>
      </c>
      <c r="V9683" s="31">
        <v>0</v>
      </c>
      <c r="W9683" s="32">
        <v>0</v>
      </c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1715</v>
      </c>
      <c r="B9684" s="111" t="s">
        <v>30</v>
      </c>
      <c r="C9684" s="112" t="s">
        <v>1449</v>
      </c>
      <c r="D9684" s="21">
        <f t="shared" si="302"/>
        <v>14039.94</v>
      </c>
      <c r="E9684" s="24">
        <f t="shared" si="303"/>
        <v>2039550.42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>
        <v>2408661.34</v>
      </c>
      <c r="K9684" s="32">
        <v>1035.51</v>
      </c>
      <c r="L9684" s="113">
        <v>2200</v>
      </c>
      <c r="M9684" s="113">
        <v>722039.25</v>
      </c>
      <c r="N9684" s="31">
        <v>0</v>
      </c>
      <c r="O9684" s="32">
        <v>292803.74</v>
      </c>
      <c r="P9684" s="113">
        <v>1493.01</v>
      </c>
      <c r="Q9684" s="113">
        <v>269377.52</v>
      </c>
      <c r="R9684" s="31">
        <v>0</v>
      </c>
      <c r="S9684" s="32">
        <v>151168.22</v>
      </c>
      <c r="T9684" s="113">
        <v>0</v>
      </c>
      <c r="U9684" s="113">
        <v>1401.87</v>
      </c>
      <c r="V9684" s="31">
        <v>0</v>
      </c>
      <c r="W9684" s="32">
        <v>0</v>
      </c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1715</v>
      </c>
      <c r="B9685" s="111" t="s">
        <v>31</v>
      </c>
      <c r="C9685" s="112" t="s">
        <v>1661</v>
      </c>
      <c r="D9685" s="21">
        <f t="shared" si="302"/>
        <v>44504.74</v>
      </c>
      <c r="E9685" s="24">
        <f t="shared" si="303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>
        <v>10346.93</v>
      </c>
      <c r="K9685" s="32">
        <v>0</v>
      </c>
      <c r="L9685" s="113">
        <v>3250.55</v>
      </c>
      <c r="M9685" s="113">
        <v>0</v>
      </c>
      <c r="N9685" s="31">
        <v>6</v>
      </c>
      <c r="O9685" s="32">
        <v>0</v>
      </c>
      <c r="P9685" s="113">
        <v>710</v>
      </c>
      <c r="Q9685" s="113">
        <v>0</v>
      </c>
      <c r="R9685" s="31">
        <v>577</v>
      </c>
      <c r="S9685" s="32">
        <v>0</v>
      </c>
      <c r="T9685" s="113">
        <v>15800</v>
      </c>
      <c r="U9685" s="113">
        <v>0</v>
      </c>
      <c r="V9685" s="31">
        <v>14161.19</v>
      </c>
      <c r="W9685" s="32">
        <v>0</v>
      </c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1715</v>
      </c>
      <c r="B9686" s="111" t="s">
        <v>32</v>
      </c>
      <c r="C9686" s="112" t="s">
        <v>33</v>
      </c>
      <c r="D9686" s="21">
        <f t="shared" si="302"/>
        <v>0</v>
      </c>
      <c r="E9686" s="24">
        <f t="shared" si="303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1715</v>
      </c>
      <c r="B9687" s="111" t="s">
        <v>34</v>
      </c>
      <c r="C9687" s="112" t="s">
        <v>35</v>
      </c>
      <c r="D9687" s="21">
        <f t="shared" si="302"/>
        <v>325000</v>
      </c>
      <c r="E9687" s="24">
        <f t="shared" si="303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1715</v>
      </c>
      <c r="B9688" s="111" t="s">
        <v>36</v>
      </c>
      <c r="C9688" s="112" t="s">
        <v>1450</v>
      </c>
      <c r="D9688" s="21">
        <f t="shared" si="302"/>
        <v>1433540</v>
      </c>
      <c r="E9688" s="24">
        <f t="shared" si="303"/>
        <v>1521030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>
        <v>325000</v>
      </c>
      <c r="K9688" s="32">
        <v>0</v>
      </c>
      <c r="L9688" s="113">
        <v>308500</v>
      </c>
      <c r="M9688" s="113">
        <v>952820</v>
      </c>
      <c r="N9688" s="31">
        <v>335700</v>
      </c>
      <c r="O9688" s="32">
        <v>7730</v>
      </c>
      <c r="P9688" s="113">
        <v>346040</v>
      </c>
      <c r="Q9688" s="113">
        <v>10000</v>
      </c>
      <c r="R9688" s="31">
        <v>0</v>
      </c>
      <c r="S9688" s="32">
        <v>50700</v>
      </c>
      <c r="T9688" s="113">
        <v>0</v>
      </c>
      <c r="U9688" s="113">
        <v>316840</v>
      </c>
      <c r="V9688" s="31">
        <v>0</v>
      </c>
      <c r="W9688" s="32">
        <v>0</v>
      </c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1715</v>
      </c>
      <c r="B9689" s="111" t="s">
        <v>37</v>
      </c>
      <c r="C9689" s="112" t="s">
        <v>1451</v>
      </c>
      <c r="D9689" s="21">
        <f t="shared" si="302"/>
        <v>0</v>
      </c>
      <c r="E9689" s="24">
        <f t="shared" si="303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1715</v>
      </c>
      <c r="B9690" s="111" t="s">
        <v>38</v>
      </c>
      <c r="C9690" s="112" t="s">
        <v>1452</v>
      </c>
      <c r="D9690" s="21">
        <f t="shared" si="302"/>
        <v>0</v>
      </c>
      <c r="E9690" s="24">
        <f t="shared" si="303"/>
        <v>0</v>
      </c>
      <c r="F9690" s="104"/>
      <c r="G9690" s="104"/>
      <c r="H9690" s="105"/>
      <c r="I9690" s="105"/>
      <c r="J9690" s="31"/>
      <c r="K9690" s="32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1715</v>
      </c>
      <c r="B9691" s="111" t="s">
        <v>39</v>
      </c>
      <c r="C9691" s="112" t="s">
        <v>1453</v>
      </c>
      <c r="D9691" s="21">
        <f t="shared" si="302"/>
        <v>0</v>
      </c>
      <c r="E9691" s="24">
        <f t="shared" si="303"/>
        <v>0</v>
      </c>
      <c r="F9691" s="104"/>
      <c r="G9691" s="104"/>
      <c r="H9691" s="113"/>
      <c r="I9691" s="113"/>
      <c r="J9691" s="106"/>
      <c r="K9691" s="107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1715</v>
      </c>
      <c r="B9692" s="111" t="s">
        <v>40</v>
      </c>
      <c r="C9692" s="112" t="s">
        <v>1454</v>
      </c>
      <c r="D9692" s="21">
        <f t="shared" si="302"/>
        <v>0</v>
      </c>
      <c r="E9692" s="24">
        <f t="shared" si="303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1715</v>
      </c>
      <c r="B9693" s="111" t="s">
        <v>1455</v>
      </c>
      <c r="C9693" s="112" t="s">
        <v>56</v>
      </c>
      <c r="D9693" s="21">
        <f t="shared" si="302"/>
        <v>0</v>
      </c>
      <c r="E9693" s="24">
        <f t="shared" si="303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1715</v>
      </c>
      <c r="B9694" s="111" t="s">
        <v>1456</v>
      </c>
      <c r="C9694" s="112" t="s">
        <v>58</v>
      </c>
      <c r="D9694" s="21">
        <f t="shared" si="302"/>
        <v>74686</v>
      </c>
      <c r="E9694" s="24">
        <f t="shared" si="303"/>
        <v>13670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0</v>
      </c>
      <c r="M9694" s="113">
        <v>13670</v>
      </c>
      <c r="N9694" s="31"/>
      <c r="O9694" s="32"/>
      <c r="P9694" s="113"/>
      <c r="Q9694" s="113"/>
      <c r="R9694" s="31"/>
      <c r="S9694" s="32"/>
      <c r="T9694" s="113"/>
      <c r="U9694" s="113"/>
      <c r="V9694" s="31">
        <v>74686</v>
      </c>
      <c r="W9694" s="32">
        <v>0</v>
      </c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1715</v>
      </c>
      <c r="B9695" s="111" t="s">
        <v>1457</v>
      </c>
      <c r="C9695" s="112" t="s">
        <v>59</v>
      </c>
      <c r="D9695" s="21">
        <f t="shared" si="302"/>
        <v>0</v>
      </c>
      <c r="E9695" s="24">
        <f t="shared" si="303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1715</v>
      </c>
      <c r="B9696" s="111" t="s">
        <v>1458</v>
      </c>
      <c r="C9696" s="112" t="s">
        <v>61</v>
      </c>
      <c r="D9696" s="21">
        <f t="shared" si="302"/>
        <v>8950</v>
      </c>
      <c r="E9696" s="24">
        <f t="shared" si="303"/>
        <v>10300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1715</v>
      </c>
      <c r="B9697" s="111" t="s">
        <v>1459</v>
      </c>
      <c r="C9697" s="112" t="s">
        <v>1460</v>
      </c>
      <c r="D9697" s="21">
        <f t="shared" si="302"/>
        <v>2625835</v>
      </c>
      <c r="E9697" s="24">
        <f t="shared" si="303"/>
        <v>2629585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>
        <v>8950</v>
      </c>
      <c r="K9697" s="32">
        <v>10300</v>
      </c>
      <c r="L9697" s="113">
        <v>7320</v>
      </c>
      <c r="M9697" s="113">
        <v>14300</v>
      </c>
      <c r="N9697" s="31">
        <v>13430</v>
      </c>
      <c r="O9697" s="32">
        <v>4900</v>
      </c>
      <c r="P9697" s="113">
        <v>8900</v>
      </c>
      <c r="Q9697" s="113">
        <v>0</v>
      </c>
      <c r="R9697" s="31">
        <v>2500</v>
      </c>
      <c r="S9697" s="32">
        <v>15600</v>
      </c>
      <c r="T9697" s="113">
        <v>7200</v>
      </c>
      <c r="U9697" s="113">
        <v>6750</v>
      </c>
      <c r="V9697" s="31">
        <v>1750</v>
      </c>
      <c r="W9697" s="32">
        <v>0</v>
      </c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1715</v>
      </c>
      <c r="B9698" s="111" t="s">
        <v>1461</v>
      </c>
      <c r="C9698" s="112" t="s">
        <v>67</v>
      </c>
      <c r="D9698" s="21">
        <f t="shared" si="302"/>
        <v>19148211</v>
      </c>
      <c r="E9698" s="24">
        <f t="shared" si="303"/>
        <v>19351364.5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>
        <v>2562235</v>
      </c>
      <c r="K9698" s="32">
        <v>2562235</v>
      </c>
      <c r="L9698" s="113">
        <v>2446351</v>
      </c>
      <c r="M9698" s="113">
        <v>2446351</v>
      </c>
      <c r="N9698" s="31">
        <v>2000783</v>
      </c>
      <c r="O9698" s="32">
        <v>2000783</v>
      </c>
      <c r="P9698" s="113">
        <v>2185418</v>
      </c>
      <c r="Q9698" s="113">
        <v>2185418</v>
      </c>
      <c r="R9698" s="31">
        <v>1973048</v>
      </c>
      <c r="S9698" s="32">
        <v>1973048</v>
      </c>
      <c r="T9698" s="113">
        <v>1778616</v>
      </c>
      <c r="U9698" s="113">
        <v>1778616</v>
      </c>
      <c r="V9698" s="31">
        <v>2111833</v>
      </c>
      <c r="W9698" s="32">
        <v>2111833</v>
      </c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1715</v>
      </c>
      <c r="B9699" s="111" t="s">
        <v>1462</v>
      </c>
      <c r="C9699" s="112" t="s">
        <v>1463</v>
      </c>
      <c r="D9699" s="21">
        <f t="shared" si="302"/>
        <v>9721670</v>
      </c>
      <c r="E9699" s="24">
        <f t="shared" si="303"/>
        <v>10334066.220000001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>
        <v>1134328</v>
      </c>
      <c r="K9699" s="32">
        <v>1337481.5</v>
      </c>
      <c r="L9699" s="113">
        <v>1044629</v>
      </c>
      <c r="M9699" s="113">
        <v>970445.64</v>
      </c>
      <c r="N9699" s="31">
        <v>986464</v>
      </c>
      <c r="O9699" s="32">
        <v>1328727.57</v>
      </c>
      <c r="P9699" s="113">
        <v>1313554</v>
      </c>
      <c r="Q9699" s="113">
        <v>632677</v>
      </c>
      <c r="R9699" s="31">
        <v>1275438</v>
      </c>
      <c r="S9699" s="32">
        <v>1973513.41</v>
      </c>
      <c r="T9699" s="113">
        <v>1119675</v>
      </c>
      <c r="U9699" s="113">
        <v>1851303.18</v>
      </c>
      <c r="V9699" s="31">
        <v>1107091</v>
      </c>
      <c r="W9699" s="32">
        <v>1246653.4099999999</v>
      </c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1715</v>
      </c>
      <c r="B9700" s="111" t="s">
        <v>1464</v>
      </c>
      <c r="C9700" s="112" t="s">
        <v>1465</v>
      </c>
      <c r="D9700" s="21">
        <f t="shared" si="302"/>
        <v>243799</v>
      </c>
      <c r="E9700" s="24">
        <f t="shared" si="303"/>
        <v>338060</v>
      </c>
      <c r="F9700" s="104">
        <v>33882</v>
      </c>
      <c r="G9700" s="104">
        <v>0</v>
      </c>
      <c r="H9700" s="113">
        <v>15448</v>
      </c>
      <c r="I9700" s="113">
        <v>0</v>
      </c>
      <c r="J9700" s="31">
        <v>26125</v>
      </c>
      <c r="K9700" s="32">
        <v>0</v>
      </c>
      <c r="L9700" s="113">
        <v>34105</v>
      </c>
      <c r="M9700" s="113">
        <v>177696</v>
      </c>
      <c r="N9700" s="31">
        <v>20920</v>
      </c>
      <c r="O9700" s="32">
        <v>0</v>
      </c>
      <c r="P9700" s="113">
        <v>42473</v>
      </c>
      <c r="Q9700" s="113">
        <v>0</v>
      </c>
      <c r="R9700" s="31">
        <v>23321</v>
      </c>
      <c r="S9700" s="32">
        <v>0</v>
      </c>
      <c r="T9700" s="113">
        <v>29868</v>
      </c>
      <c r="U9700" s="113">
        <v>116582</v>
      </c>
      <c r="V9700" s="31">
        <v>43782</v>
      </c>
      <c r="W9700" s="32">
        <v>43782</v>
      </c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1715</v>
      </c>
      <c r="B9701" s="111" t="s">
        <v>1466</v>
      </c>
      <c r="C9701" s="112" t="s">
        <v>1467</v>
      </c>
      <c r="D9701" s="21">
        <f t="shared" si="302"/>
        <v>62537</v>
      </c>
      <c r="E9701" s="24">
        <f t="shared" si="303"/>
        <v>62537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1715</v>
      </c>
      <c r="B9702" s="111" t="s">
        <v>1468</v>
      </c>
      <c r="C9702" s="112" t="s">
        <v>68</v>
      </c>
      <c r="D9702" s="21">
        <f t="shared" si="302"/>
        <v>1103430</v>
      </c>
      <c r="E9702" s="24">
        <f t="shared" si="303"/>
        <v>1097458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>
        <v>62537</v>
      </c>
      <c r="K9702" s="32">
        <v>62537</v>
      </c>
      <c r="L9702" s="113">
        <v>96009</v>
      </c>
      <c r="M9702" s="113">
        <v>96009</v>
      </c>
      <c r="N9702" s="31">
        <v>140280</v>
      </c>
      <c r="O9702" s="32">
        <v>140280</v>
      </c>
      <c r="P9702" s="113">
        <v>140567</v>
      </c>
      <c r="Q9702" s="113">
        <v>140567</v>
      </c>
      <c r="R9702" s="31">
        <v>128373</v>
      </c>
      <c r="S9702" s="32">
        <v>128373</v>
      </c>
      <c r="T9702" s="113">
        <v>121498</v>
      </c>
      <c r="U9702" s="113">
        <v>121498</v>
      </c>
      <c r="V9702" s="31">
        <v>121212</v>
      </c>
      <c r="W9702" s="32">
        <v>121212</v>
      </c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1715</v>
      </c>
      <c r="B9703" s="111" t="s">
        <v>1469</v>
      </c>
      <c r="C9703" s="112" t="s">
        <v>1470</v>
      </c>
      <c r="D9703" s="21">
        <f t="shared" si="302"/>
        <v>424201.95</v>
      </c>
      <c r="E9703" s="24">
        <f t="shared" si="303"/>
        <v>429297.75</v>
      </c>
      <c r="F9703" s="104">
        <v>28710</v>
      </c>
      <c r="G9703" s="104">
        <v>0</v>
      </c>
      <c r="H9703" s="113">
        <v>5217</v>
      </c>
      <c r="I9703" s="113">
        <v>46344.2</v>
      </c>
      <c r="J9703" s="31">
        <v>58398</v>
      </c>
      <c r="K9703" s="32">
        <v>52426</v>
      </c>
      <c r="L9703" s="113">
        <v>14166.5</v>
      </c>
      <c r="M9703" s="113">
        <v>16467.5</v>
      </c>
      <c r="N9703" s="31">
        <v>53945</v>
      </c>
      <c r="O9703" s="32">
        <v>58646</v>
      </c>
      <c r="P9703" s="113">
        <v>24283</v>
      </c>
      <c r="Q9703" s="113">
        <v>26130</v>
      </c>
      <c r="R9703" s="31">
        <v>91819.3</v>
      </c>
      <c r="S9703" s="32">
        <v>77603.899999999994</v>
      </c>
      <c r="T9703" s="113">
        <v>149854</v>
      </c>
      <c r="U9703" s="113">
        <v>119613.8</v>
      </c>
      <c r="V9703" s="31">
        <v>28314</v>
      </c>
      <c r="W9703" s="32">
        <v>56599.199999999997</v>
      </c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1715</v>
      </c>
      <c r="B9704" s="111" t="s">
        <v>1471</v>
      </c>
      <c r="C9704" s="112" t="s">
        <v>1472</v>
      </c>
      <c r="D9704" s="21">
        <f t="shared" si="302"/>
        <v>223112.49</v>
      </c>
      <c r="E9704" s="24">
        <f t="shared" si="303"/>
        <v>223112.49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>
        <v>27893.15</v>
      </c>
      <c r="K9704" s="32">
        <v>27893.15</v>
      </c>
      <c r="L9704" s="113">
        <v>12246.15</v>
      </c>
      <c r="M9704" s="113">
        <v>12246.15</v>
      </c>
      <c r="N9704" s="31">
        <v>24117</v>
      </c>
      <c r="O9704" s="32">
        <v>24117</v>
      </c>
      <c r="P9704" s="113">
        <v>14559</v>
      </c>
      <c r="Q9704" s="113">
        <v>14559</v>
      </c>
      <c r="R9704" s="31">
        <v>20100</v>
      </c>
      <c r="S9704" s="32">
        <v>20100</v>
      </c>
      <c r="T9704" s="113">
        <v>15788</v>
      </c>
      <c r="U9704" s="113">
        <v>15788</v>
      </c>
      <c r="V9704" s="31">
        <v>92635.839999999997</v>
      </c>
      <c r="W9704" s="32">
        <v>92635.839999999997</v>
      </c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1715</v>
      </c>
      <c r="B9705" s="111" t="s">
        <v>1473</v>
      </c>
      <c r="C9705" s="112" t="s">
        <v>1474</v>
      </c>
      <c r="D9705" s="21">
        <f t="shared" si="302"/>
        <v>0</v>
      </c>
      <c r="E9705" s="24">
        <f t="shared" si="30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1715</v>
      </c>
      <c r="B9706" s="111" t="s">
        <v>1475</v>
      </c>
      <c r="C9706" s="112" t="s">
        <v>1476</v>
      </c>
      <c r="D9706" s="21">
        <f t="shared" si="302"/>
        <v>0</v>
      </c>
      <c r="E9706" s="24">
        <f t="shared" si="30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1715</v>
      </c>
      <c r="B9707" s="111" t="s">
        <v>1477</v>
      </c>
      <c r="C9707" s="112" t="s">
        <v>1478</v>
      </c>
      <c r="D9707" s="21">
        <f t="shared" si="302"/>
        <v>101035.75</v>
      </c>
      <c r="E9707" s="24">
        <f t="shared" si="303"/>
        <v>40523.919999999998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>
        <v>5923.75</v>
      </c>
      <c r="U9707" s="113">
        <v>5923.75</v>
      </c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1715</v>
      </c>
      <c r="B9708" s="111" t="s">
        <v>1479</v>
      </c>
      <c r="C9708" s="112" t="s">
        <v>1480</v>
      </c>
      <c r="D9708" s="21">
        <f t="shared" si="302"/>
        <v>663190</v>
      </c>
      <c r="E9708" s="24">
        <f t="shared" si="303"/>
        <v>921456.89999999991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>
        <v>95112</v>
      </c>
      <c r="K9708" s="32">
        <v>34600.17</v>
      </c>
      <c r="L9708" s="113">
        <v>94289</v>
      </c>
      <c r="M9708" s="113">
        <v>33777.07</v>
      </c>
      <c r="N9708" s="31">
        <v>57900</v>
      </c>
      <c r="O9708" s="32">
        <v>0</v>
      </c>
      <c r="P9708" s="113">
        <v>83190</v>
      </c>
      <c r="Q9708" s="113">
        <v>423554.49</v>
      </c>
      <c r="R9708" s="31">
        <v>97614</v>
      </c>
      <c r="S9708" s="32">
        <v>35444.49</v>
      </c>
      <c r="T9708" s="113">
        <v>65913</v>
      </c>
      <c r="U9708" s="113">
        <v>333489.05</v>
      </c>
      <c r="V9708" s="31">
        <v>83884</v>
      </c>
      <c r="W9708" s="32">
        <v>49596.46</v>
      </c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1715</v>
      </c>
      <c r="B9709" s="111" t="s">
        <v>1481</v>
      </c>
      <c r="C9709" s="112" t="s">
        <v>1482</v>
      </c>
      <c r="D9709" s="21">
        <f t="shared" si="302"/>
        <v>304754</v>
      </c>
      <c r="E9709" s="24">
        <f t="shared" si="303"/>
        <v>427530.77</v>
      </c>
      <c r="F9709" s="104">
        <v>34283</v>
      </c>
      <c r="G9709" s="104">
        <v>0</v>
      </c>
      <c r="H9709" s="113">
        <v>50221</v>
      </c>
      <c r="I9709" s="113">
        <v>0</v>
      </c>
      <c r="J9709" s="31">
        <v>13781</v>
      </c>
      <c r="K9709" s="32">
        <v>0</v>
      </c>
      <c r="L9709" s="113">
        <v>44849</v>
      </c>
      <c r="M9709" s="113">
        <v>0</v>
      </c>
      <c r="N9709" s="31">
        <v>12453</v>
      </c>
      <c r="O9709" s="32">
        <v>0</v>
      </c>
      <c r="P9709" s="113">
        <v>48261</v>
      </c>
      <c r="Q9709" s="113">
        <v>243580.97</v>
      </c>
      <c r="R9709" s="31">
        <v>36075</v>
      </c>
      <c r="S9709" s="32">
        <v>15536.97</v>
      </c>
      <c r="T9709" s="113">
        <v>53631</v>
      </c>
      <c r="U9709" s="113">
        <v>152022.79999999999</v>
      </c>
      <c r="V9709" s="31">
        <v>24981</v>
      </c>
      <c r="W9709" s="32">
        <v>16390.03</v>
      </c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1715</v>
      </c>
      <c r="B9710" s="111" t="s">
        <v>1483</v>
      </c>
      <c r="C9710" s="112" t="s">
        <v>1484</v>
      </c>
      <c r="D9710" s="21">
        <f t="shared" si="302"/>
        <v>11090</v>
      </c>
      <c r="E9710" s="24">
        <f t="shared" si="30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1715</v>
      </c>
      <c r="B9711" s="111" t="s">
        <v>1485</v>
      </c>
      <c r="C9711" s="112" t="s">
        <v>1486</v>
      </c>
      <c r="D9711" s="21">
        <f t="shared" si="302"/>
        <v>92033</v>
      </c>
      <c r="E9711" s="24">
        <f t="shared" si="303"/>
        <v>105844.57</v>
      </c>
      <c r="F9711" s="104">
        <v>11574</v>
      </c>
      <c r="G9711" s="104">
        <v>11574</v>
      </c>
      <c r="H9711" s="113"/>
      <c r="I9711" s="113"/>
      <c r="J9711" s="31">
        <v>11090</v>
      </c>
      <c r="K9711" s="32">
        <v>0</v>
      </c>
      <c r="L9711" s="113">
        <v>0</v>
      </c>
      <c r="M9711" s="113">
        <v>11090</v>
      </c>
      <c r="N9711" s="31">
        <v>3614</v>
      </c>
      <c r="O9711" s="32">
        <v>3614</v>
      </c>
      <c r="P9711" s="113">
        <v>22818</v>
      </c>
      <c r="Q9711" s="113">
        <v>22818</v>
      </c>
      <c r="R9711" s="31">
        <v>14158</v>
      </c>
      <c r="S9711" s="32">
        <v>14158</v>
      </c>
      <c r="T9711" s="113">
        <v>15263</v>
      </c>
      <c r="U9711" s="113">
        <v>15263</v>
      </c>
      <c r="V9711" s="31">
        <v>13211</v>
      </c>
      <c r="W9711" s="32">
        <v>13211</v>
      </c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1715</v>
      </c>
      <c r="B9712" s="111" t="s">
        <v>1487</v>
      </c>
      <c r="C9712" s="112" t="s">
        <v>1488</v>
      </c>
      <c r="D9712" s="21">
        <f t="shared" si="302"/>
        <v>47763.839999999997</v>
      </c>
      <c r="E9712" s="24">
        <f t="shared" si="303"/>
        <v>39981.679999999993</v>
      </c>
      <c r="F9712" s="104">
        <v>11140</v>
      </c>
      <c r="G9712" s="104">
        <v>11180</v>
      </c>
      <c r="H9712" s="113">
        <v>8305</v>
      </c>
      <c r="I9712" s="113">
        <v>0</v>
      </c>
      <c r="J9712" s="31">
        <v>11395</v>
      </c>
      <c r="K9712" s="32">
        <v>14116.57</v>
      </c>
      <c r="L9712" s="113">
        <v>3610</v>
      </c>
      <c r="M9712" s="113">
        <v>6665.42</v>
      </c>
      <c r="N9712" s="31">
        <v>3800</v>
      </c>
      <c r="O9712" s="32">
        <v>0</v>
      </c>
      <c r="P9712" s="113">
        <v>8605</v>
      </c>
      <c r="Q9712" s="113">
        <v>1435</v>
      </c>
      <c r="R9712" s="31">
        <v>5495</v>
      </c>
      <c r="S9712" s="32">
        <v>10585.42</v>
      </c>
      <c r="T9712" s="113">
        <v>4373.84</v>
      </c>
      <c r="U9712" s="113">
        <v>7450.84</v>
      </c>
      <c r="V9712" s="31">
        <v>2435</v>
      </c>
      <c r="W9712" s="32">
        <v>2665</v>
      </c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1715</v>
      </c>
      <c r="B9713" s="111" t="s">
        <v>1489</v>
      </c>
      <c r="C9713" s="112" t="s">
        <v>70</v>
      </c>
      <c r="D9713" s="21">
        <f t="shared" si="302"/>
        <v>91728</v>
      </c>
      <c r="E9713" s="24">
        <f t="shared" si="303"/>
        <v>79445.8</v>
      </c>
      <c r="F9713" s="104">
        <v>11574</v>
      </c>
      <c r="G9713" s="104">
        <v>0</v>
      </c>
      <c r="H9713" s="105">
        <v>0</v>
      </c>
      <c r="I9713" s="105">
        <v>0</v>
      </c>
      <c r="J9713" s="31">
        <v>0</v>
      </c>
      <c r="K9713" s="32">
        <v>0</v>
      </c>
      <c r="L9713" s="105">
        <v>11090</v>
      </c>
      <c r="M9713" s="105">
        <v>0</v>
      </c>
      <c r="N9713" s="106">
        <v>3614</v>
      </c>
      <c r="O9713" s="107">
        <v>4045</v>
      </c>
      <c r="P9713" s="113">
        <v>22818</v>
      </c>
      <c r="Q9713" s="113">
        <v>4580</v>
      </c>
      <c r="R9713" s="106">
        <v>14158</v>
      </c>
      <c r="S9713" s="107">
        <v>12769.8</v>
      </c>
      <c r="T9713" s="105">
        <v>15263</v>
      </c>
      <c r="U9713" s="105">
        <v>58051</v>
      </c>
      <c r="V9713" s="106">
        <v>13211</v>
      </c>
      <c r="W9713" s="107">
        <v>0</v>
      </c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 t="s">
        <v>1715</v>
      </c>
      <c r="B9714" s="111" t="s">
        <v>1490</v>
      </c>
      <c r="C9714" s="112" t="s">
        <v>1491</v>
      </c>
      <c r="D9714" s="21">
        <f t="shared" si="302"/>
        <v>0</v>
      </c>
      <c r="E9714" s="24">
        <f t="shared" si="30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1715</v>
      </c>
      <c r="B9715" s="111" t="s">
        <v>1492</v>
      </c>
      <c r="C9715" s="112" t="s">
        <v>1493</v>
      </c>
      <c r="D9715" s="21">
        <f t="shared" si="302"/>
        <v>218353</v>
      </c>
      <c r="E9715" s="24">
        <f t="shared" si="303"/>
        <v>220916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1715</v>
      </c>
      <c r="B9716" s="111" t="s">
        <v>1494</v>
      </c>
      <c r="C9716" s="112" t="s">
        <v>71</v>
      </c>
      <c r="D9716" s="21">
        <f t="shared" si="302"/>
        <v>1862917</v>
      </c>
      <c r="E9716" s="24">
        <f t="shared" si="303"/>
        <v>2504989.2599999998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>
        <v>218353</v>
      </c>
      <c r="K9716" s="107">
        <v>220916</v>
      </c>
      <c r="L9716" s="105">
        <v>231275</v>
      </c>
      <c r="M9716" s="105">
        <v>227410</v>
      </c>
      <c r="N9716" s="106">
        <v>205529</v>
      </c>
      <c r="O9716" s="107">
        <v>185867.25</v>
      </c>
      <c r="P9716" s="105">
        <v>211407</v>
      </c>
      <c r="Q9716" s="105">
        <v>347472</v>
      </c>
      <c r="R9716" s="106">
        <v>178892</v>
      </c>
      <c r="S9716" s="107">
        <v>109716</v>
      </c>
      <c r="T9716" s="105">
        <v>220975</v>
      </c>
      <c r="U9716" s="105">
        <v>134305</v>
      </c>
      <c r="V9716" s="106">
        <v>176578</v>
      </c>
      <c r="W9716" s="107">
        <v>315666</v>
      </c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1715</v>
      </c>
      <c r="B9717" s="111" t="s">
        <v>1495</v>
      </c>
      <c r="C9717" s="112" t="s">
        <v>1496</v>
      </c>
      <c r="D9717" s="21">
        <f t="shared" si="302"/>
        <v>1075174</v>
      </c>
      <c r="E9717" s="24">
        <f t="shared" si="303"/>
        <v>1288561.3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>
        <v>194376</v>
      </c>
      <c r="K9717" s="107">
        <v>254966.01</v>
      </c>
      <c r="L9717" s="105">
        <v>120262</v>
      </c>
      <c r="M9717" s="105">
        <v>182283.34</v>
      </c>
      <c r="N9717" s="106">
        <v>60211</v>
      </c>
      <c r="O9717" s="107">
        <v>191160.54</v>
      </c>
      <c r="P9717" s="105">
        <v>172450</v>
      </c>
      <c r="Q9717" s="105">
        <v>7390.88</v>
      </c>
      <c r="R9717" s="106">
        <v>122459</v>
      </c>
      <c r="S9717" s="107">
        <v>28702.89</v>
      </c>
      <c r="T9717" s="105">
        <v>118327</v>
      </c>
      <c r="U9717" s="105">
        <v>391812.06</v>
      </c>
      <c r="V9717" s="106">
        <v>106905</v>
      </c>
      <c r="W9717" s="107">
        <v>290784.96000000002</v>
      </c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1715</v>
      </c>
      <c r="B9718" s="111" t="s">
        <v>1497</v>
      </c>
      <c r="C9718" s="112" t="s">
        <v>1498</v>
      </c>
      <c r="D9718" s="21">
        <f t="shared" si="302"/>
        <v>19559</v>
      </c>
      <c r="E9718" s="24">
        <f t="shared" si="303"/>
        <v>19559</v>
      </c>
      <c r="F9718" s="104">
        <v>250</v>
      </c>
      <c r="G9718" s="104">
        <v>250</v>
      </c>
      <c r="H9718" s="105">
        <v>50</v>
      </c>
      <c r="I9718" s="105">
        <v>50</v>
      </c>
      <c r="J9718" s="106">
        <v>311</v>
      </c>
      <c r="K9718" s="107">
        <v>311</v>
      </c>
      <c r="L9718" s="105">
        <v>810</v>
      </c>
      <c r="M9718" s="105">
        <v>810</v>
      </c>
      <c r="N9718" s="106">
        <v>650</v>
      </c>
      <c r="O9718" s="107">
        <v>650</v>
      </c>
      <c r="P9718" s="105">
        <v>4261</v>
      </c>
      <c r="Q9718" s="105">
        <v>4261</v>
      </c>
      <c r="R9718" s="106">
        <v>5622</v>
      </c>
      <c r="S9718" s="107">
        <v>5622</v>
      </c>
      <c r="T9718" s="105">
        <v>6466</v>
      </c>
      <c r="U9718" s="105">
        <v>6466</v>
      </c>
      <c r="V9718" s="106">
        <v>1450</v>
      </c>
      <c r="W9718" s="107">
        <v>1450</v>
      </c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1715</v>
      </c>
      <c r="B9719" s="111" t="s">
        <v>1499</v>
      </c>
      <c r="C9719" s="112" t="s">
        <v>1500</v>
      </c>
      <c r="D9719" s="21">
        <f t="shared" si="302"/>
        <v>4250</v>
      </c>
      <c r="E9719" s="24">
        <f t="shared" si="303"/>
        <v>2565</v>
      </c>
      <c r="F9719" s="104"/>
      <c r="G9719" s="104"/>
      <c r="H9719" s="113"/>
      <c r="I9719" s="113"/>
      <c r="J9719" s="106"/>
      <c r="K9719" s="107"/>
      <c r="L9719" s="113"/>
      <c r="M9719" s="113"/>
      <c r="N9719" s="31"/>
      <c r="O9719" s="32"/>
      <c r="P9719" s="105"/>
      <c r="Q9719" s="105"/>
      <c r="R9719" s="31">
        <v>990</v>
      </c>
      <c r="S9719" s="32">
        <v>990</v>
      </c>
      <c r="T9719" s="113"/>
      <c r="U9719" s="113"/>
      <c r="V9719" s="31">
        <v>1575</v>
      </c>
      <c r="W9719" s="32">
        <v>1575</v>
      </c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1715</v>
      </c>
      <c r="B9720" s="111" t="s">
        <v>1501</v>
      </c>
      <c r="C9720" s="112" t="s">
        <v>1502</v>
      </c>
      <c r="D9720" s="21">
        <f t="shared" si="302"/>
        <v>3544</v>
      </c>
      <c r="E9720" s="24">
        <f t="shared" si="30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>
        <v>1685</v>
      </c>
      <c r="K9720" s="32">
        <v>0</v>
      </c>
      <c r="L9720" s="113">
        <v>0</v>
      </c>
      <c r="M9720" s="113">
        <v>0</v>
      </c>
      <c r="N9720" s="31">
        <v>0</v>
      </c>
      <c r="O9720" s="32">
        <v>0</v>
      </c>
      <c r="P9720" s="113">
        <v>0</v>
      </c>
      <c r="Q9720" s="113">
        <v>0</v>
      </c>
      <c r="R9720" s="31">
        <v>1225</v>
      </c>
      <c r="S9720" s="32">
        <v>0</v>
      </c>
      <c r="T9720" s="113">
        <v>0</v>
      </c>
      <c r="U9720" s="113">
        <v>0</v>
      </c>
      <c r="V9720" s="31">
        <v>0</v>
      </c>
      <c r="W9720" s="32">
        <v>0</v>
      </c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1715</v>
      </c>
      <c r="B9721" s="111" t="s">
        <v>1503</v>
      </c>
      <c r="C9721" s="112" t="s">
        <v>1504</v>
      </c>
      <c r="D9721" s="21">
        <f t="shared" si="302"/>
        <v>0</v>
      </c>
      <c r="E9721" s="24">
        <f t="shared" si="30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>
        <v>0</v>
      </c>
      <c r="K9721" s="32">
        <v>0</v>
      </c>
      <c r="L9721" s="113">
        <v>0</v>
      </c>
      <c r="M9721" s="113">
        <v>0</v>
      </c>
      <c r="N9721" s="31">
        <v>0</v>
      </c>
      <c r="O9721" s="32">
        <v>0</v>
      </c>
      <c r="P9721" s="113">
        <v>0</v>
      </c>
      <c r="Q9721" s="113">
        <v>0</v>
      </c>
      <c r="R9721" s="31">
        <v>0</v>
      </c>
      <c r="S9721" s="32">
        <v>0</v>
      </c>
      <c r="T9721" s="113">
        <v>0</v>
      </c>
      <c r="U9721" s="113">
        <v>0</v>
      </c>
      <c r="V9721" s="31">
        <v>0</v>
      </c>
      <c r="W9721" s="32">
        <v>0</v>
      </c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1715</v>
      </c>
      <c r="B9722" s="111" t="s">
        <v>1505</v>
      </c>
      <c r="C9722" s="112" t="s">
        <v>1662</v>
      </c>
      <c r="D9722" s="21">
        <f t="shared" si="302"/>
        <v>0</v>
      </c>
      <c r="E9722" s="24">
        <f t="shared" si="303"/>
        <v>0</v>
      </c>
      <c r="F9722" s="104"/>
      <c r="G9722" s="104"/>
      <c r="H9722" s="105"/>
      <c r="I9722" s="105"/>
      <c r="J9722" s="31"/>
      <c r="K9722" s="32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1715</v>
      </c>
      <c r="B9723" s="111" t="s">
        <v>1506</v>
      </c>
      <c r="C9723" s="112" t="s">
        <v>1507</v>
      </c>
      <c r="D9723" s="21">
        <f t="shared" si="302"/>
        <v>0</v>
      </c>
      <c r="E9723" s="24">
        <f t="shared" si="30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1715</v>
      </c>
      <c r="B9724" s="111" t="s">
        <v>1508</v>
      </c>
      <c r="C9724" s="112" t="s">
        <v>1509</v>
      </c>
      <c r="D9724" s="21">
        <f t="shared" si="302"/>
        <v>400</v>
      </c>
      <c r="E9724" s="24">
        <f t="shared" si="303"/>
        <v>400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>
        <v>150</v>
      </c>
      <c r="U9724" s="105">
        <v>150</v>
      </c>
      <c r="V9724" s="106">
        <v>250</v>
      </c>
      <c r="W9724" s="107">
        <v>250</v>
      </c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 t="s">
        <v>1715</v>
      </c>
      <c r="B9725" s="111" t="s">
        <v>1510</v>
      </c>
      <c r="C9725" s="112" t="s">
        <v>1511</v>
      </c>
      <c r="D9725" s="21">
        <f t="shared" si="302"/>
        <v>0</v>
      </c>
      <c r="E9725" s="24">
        <f t="shared" si="303"/>
        <v>0</v>
      </c>
      <c r="F9725" s="104"/>
      <c r="G9725" s="104"/>
      <c r="H9725" s="113"/>
      <c r="I9725" s="113"/>
      <c r="J9725" s="106"/>
      <c r="K9725" s="107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1715</v>
      </c>
      <c r="B9726" s="111" t="s">
        <v>1512</v>
      </c>
      <c r="C9726" s="112" t="s">
        <v>1513</v>
      </c>
      <c r="D9726" s="21">
        <f t="shared" si="302"/>
        <v>0</v>
      </c>
      <c r="E9726" s="24">
        <f t="shared" si="303"/>
        <v>0</v>
      </c>
      <c r="F9726" s="104"/>
      <c r="G9726" s="104"/>
      <c r="H9726" s="105"/>
      <c r="I9726" s="105"/>
      <c r="J9726" s="31"/>
      <c r="K9726" s="32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1715</v>
      </c>
      <c r="B9727" s="111" t="s">
        <v>1514</v>
      </c>
      <c r="C9727" s="112" t="s">
        <v>1515</v>
      </c>
      <c r="D9727" s="21">
        <f t="shared" si="302"/>
        <v>0</v>
      </c>
      <c r="E9727" s="24">
        <f t="shared" si="30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1715</v>
      </c>
      <c r="B9728" s="111" t="s">
        <v>1516</v>
      </c>
      <c r="C9728" s="112" t="s">
        <v>57</v>
      </c>
      <c r="D9728" s="21">
        <f t="shared" si="302"/>
        <v>0</v>
      </c>
      <c r="E9728" s="24">
        <f t="shared" si="30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1715</v>
      </c>
      <c r="B9729" s="111" t="s">
        <v>1517</v>
      </c>
      <c r="C9729" s="112" t="s">
        <v>1518</v>
      </c>
      <c r="D9729" s="21">
        <f t="shared" si="302"/>
        <v>0</v>
      </c>
      <c r="E9729" s="24">
        <f t="shared" si="303"/>
        <v>0</v>
      </c>
      <c r="F9729" s="104"/>
      <c r="G9729" s="104"/>
      <c r="H9729" s="113"/>
      <c r="I9729" s="113"/>
      <c r="J9729" s="106"/>
      <c r="K9729" s="107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1715</v>
      </c>
      <c r="B9730" s="111" t="s">
        <v>1519</v>
      </c>
      <c r="C9730" s="112" t="s">
        <v>60</v>
      </c>
      <c r="D9730" s="21">
        <f t="shared" si="302"/>
        <v>0</v>
      </c>
      <c r="E9730" s="24">
        <f t="shared" si="303"/>
        <v>0</v>
      </c>
      <c r="F9730" s="104"/>
      <c r="G9730" s="104"/>
      <c r="H9730" s="105"/>
      <c r="I9730" s="105"/>
      <c r="J9730" s="31"/>
      <c r="K9730" s="32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1715</v>
      </c>
      <c r="B9731" s="111" t="s">
        <v>1520</v>
      </c>
      <c r="C9731" s="112" t="s">
        <v>62</v>
      </c>
      <c r="D9731" s="21">
        <f t="shared" ref="D9731:D9794" si="304">F9731+H9731+J9732+L9731+N9731+P9731+R9731+T9731+V9731+X9731+Z9731+AB9731</f>
        <v>66647</v>
      </c>
      <c r="E9731" s="24">
        <f t="shared" ref="E9731:E9794" si="305">G9731+I9731+K9732+M9731+O9731+Q9731+S9731+U9731+W9731+Y9731+AA9731+AC9731</f>
        <v>256576.5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1715</v>
      </c>
      <c r="B9732" s="111" t="s">
        <v>1521</v>
      </c>
      <c r="C9732" s="112" t="s">
        <v>1522</v>
      </c>
      <c r="D9732" s="21">
        <f t="shared" si="304"/>
        <v>746131</v>
      </c>
      <c r="E9732" s="24">
        <f t="shared" si="305"/>
        <v>766651.8</v>
      </c>
      <c r="F9732" s="104">
        <v>59792</v>
      </c>
      <c r="G9732" s="104">
        <v>3360</v>
      </c>
      <c r="H9732" s="113">
        <v>60777</v>
      </c>
      <c r="I9732" s="113">
        <v>0</v>
      </c>
      <c r="J9732" s="106">
        <v>66647</v>
      </c>
      <c r="K9732" s="107">
        <v>256576.5</v>
      </c>
      <c r="L9732" s="113">
        <v>122021</v>
      </c>
      <c r="M9732" s="113">
        <v>26474.5</v>
      </c>
      <c r="N9732" s="31">
        <v>127894</v>
      </c>
      <c r="O9732" s="32">
        <v>376757</v>
      </c>
      <c r="P9732" s="105">
        <v>122884</v>
      </c>
      <c r="Q9732" s="105">
        <v>9993</v>
      </c>
      <c r="R9732" s="31">
        <v>75749</v>
      </c>
      <c r="S9732" s="32">
        <v>76944.3</v>
      </c>
      <c r="T9732" s="113">
        <v>74665</v>
      </c>
      <c r="U9732" s="113">
        <v>97904</v>
      </c>
      <c r="V9732" s="31">
        <v>68818</v>
      </c>
      <c r="W9732" s="32">
        <v>22483</v>
      </c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1715</v>
      </c>
      <c r="B9733" s="111" t="s">
        <v>1523</v>
      </c>
      <c r="C9733" s="112" t="s">
        <v>1524</v>
      </c>
      <c r="D9733" s="21">
        <f t="shared" si="304"/>
        <v>228826</v>
      </c>
      <c r="E9733" s="24">
        <f t="shared" si="305"/>
        <v>257192</v>
      </c>
      <c r="F9733" s="104">
        <v>46196</v>
      </c>
      <c r="G9733" s="104">
        <v>0</v>
      </c>
      <c r="H9733" s="105">
        <v>34795</v>
      </c>
      <c r="I9733" s="105">
        <v>0</v>
      </c>
      <c r="J9733" s="31">
        <v>33531</v>
      </c>
      <c r="K9733" s="32">
        <v>152736</v>
      </c>
      <c r="L9733" s="105">
        <v>12052</v>
      </c>
      <c r="M9733" s="105">
        <v>0</v>
      </c>
      <c r="N9733" s="106">
        <v>34799</v>
      </c>
      <c r="O9733" s="107">
        <v>221062</v>
      </c>
      <c r="P9733" s="113">
        <v>36083</v>
      </c>
      <c r="Q9733" s="113">
        <v>0</v>
      </c>
      <c r="R9733" s="106">
        <v>22011</v>
      </c>
      <c r="S9733" s="107">
        <v>0</v>
      </c>
      <c r="T9733" s="105">
        <v>26126</v>
      </c>
      <c r="U9733" s="105">
        <v>36130</v>
      </c>
      <c r="V9733" s="106">
        <v>16764</v>
      </c>
      <c r="W9733" s="107">
        <v>0</v>
      </c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1715</v>
      </c>
      <c r="B9734" s="111" t="s">
        <v>1525</v>
      </c>
      <c r="C9734" s="112" t="s">
        <v>1526</v>
      </c>
      <c r="D9734" s="21">
        <f t="shared" si="304"/>
        <v>17405</v>
      </c>
      <c r="E9734" s="24">
        <f t="shared" si="305"/>
        <v>19402</v>
      </c>
      <c r="F9734" s="104"/>
      <c r="G9734" s="104"/>
      <c r="H9734" s="113"/>
      <c r="I9734" s="113"/>
      <c r="J9734" s="106"/>
      <c r="K9734" s="107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1715</v>
      </c>
      <c r="B9735" s="111" t="s">
        <v>1527</v>
      </c>
      <c r="C9735" s="112" t="s">
        <v>1528</v>
      </c>
      <c r="D9735" s="21">
        <f t="shared" si="304"/>
        <v>23402</v>
      </c>
      <c r="E9735" s="24">
        <f t="shared" si="305"/>
        <v>36578</v>
      </c>
      <c r="F9735" s="104">
        <v>0</v>
      </c>
      <c r="G9735" s="104">
        <v>8850</v>
      </c>
      <c r="H9735" s="113">
        <v>23402</v>
      </c>
      <c r="I9735" s="113">
        <v>0</v>
      </c>
      <c r="J9735" s="31">
        <v>17405</v>
      </c>
      <c r="K9735" s="32">
        <v>19402</v>
      </c>
      <c r="L9735" s="113">
        <v>0</v>
      </c>
      <c r="M9735" s="113">
        <v>5270</v>
      </c>
      <c r="N9735" s="31">
        <v>0</v>
      </c>
      <c r="O9735" s="32">
        <v>0</v>
      </c>
      <c r="P9735" s="113">
        <v>0</v>
      </c>
      <c r="Q9735" s="113">
        <v>17405</v>
      </c>
      <c r="R9735" s="31">
        <v>0</v>
      </c>
      <c r="S9735" s="32">
        <v>5053</v>
      </c>
      <c r="T9735" s="113">
        <v>0</v>
      </c>
      <c r="U9735" s="113">
        <v>0</v>
      </c>
      <c r="V9735" s="31">
        <v>0</v>
      </c>
      <c r="W9735" s="32">
        <v>0</v>
      </c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1715</v>
      </c>
      <c r="B9736" s="111" t="s">
        <v>1529</v>
      </c>
      <c r="C9736" s="112" t="s">
        <v>1530</v>
      </c>
      <c r="D9736" s="21">
        <f t="shared" si="304"/>
        <v>0</v>
      </c>
      <c r="E9736" s="24">
        <f t="shared" si="305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1715</v>
      </c>
      <c r="B9737" s="111" t="s">
        <v>1531</v>
      </c>
      <c r="C9737" s="112" t="s">
        <v>1532</v>
      </c>
      <c r="D9737" s="21">
        <f t="shared" si="304"/>
        <v>0</v>
      </c>
      <c r="E9737" s="24">
        <f t="shared" si="305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1715</v>
      </c>
      <c r="B9738" s="111" t="s">
        <v>1533</v>
      </c>
      <c r="C9738" s="112" t="s">
        <v>69</v>
      </c>
      <c r="D9738" s="21">
        <f t="shared" si="304"/>
        <v>0</v>
      </c>
      <c r="E9738" s="24">
        <f t="shared" si="305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1715</v>
      </c>
      <c r="B9739" s="111" t="s">
        <v>1534</v>
      </c>
      <c r="C9739" s="112" t="s">
        <v>1535</v>
      </c>
      <c r="D9739" s="21">
        <f t="shared" si="304"/>
        <v>0</v>
      </c>
      <c r="E9739" s="24">
        <f t="shared" si="305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1715</v>
      </c>
      <c r="B9740" s="111" t="s">
        <v>1536</v>
      </c>
      <c r="C9740" s="112" t="s">
        <v>1537</v>
      </c>
      <c r="D9740" s="21">
        <f t="shared" si="304"/>
        <v>14293</v>
      </c>
      <c r="E9740" s="24">
        <f t="shared" si="305"/>
        <v>46465</v>
      </c>
      <c r="F9740" s="104"/>
      <c r="G9740" s="104"/>
      <c r="H9740" s="113">
        <v>5688</v>
      </c>
      <c r="I9740" s="113">
        <v>0</v>
      </c>
      <c r="J9740" s="31">
        <v>0</v>
      </c>
      <c r="K9740" s="32">
        <v>0</v>
      </c>
      <c r="L9740" s="113">
        <v>0</v>
      </c>
      <c r="M9740" s="113">
        <v>0</v>
      </c>
      <c r="N9740" s="31">
        <v>0</v>
      </c>
      <c r="O9740" s="32">
        <v>0</v>
      </c>
      <c r="P9740" s="113">
        <v>0</v>
      </c>
      <c r="Q9740" s="113">
        <v>0</v>
      </c>
      <c r="R9740" s="31">
        <v>0</v>
      </c>
      <c r="S9740" s="32">
        <v>0</v>
      </c>
      <c r="T9740" s="113">
        <v>0</v>
      </c>
      <c r="U9740" s="113">
        <v>0</v>
      </c>
      <c r="V9740" s="31">
        <v>0</v>
      </c>
      <c r="W9740" s="32">
        <v>0</v>
      </c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1715</v>
      </c>
      <c r="B9741" s="111" t="s">
        <v>1538</v>
      </c>
      <c r="C9741" s="112" t="s">
        <v>1539</v>
      </c>
      <c r="D9741" s="21">
        <f t="shared" si="304"/>
        <v>74503</v>
      </c>
      <c r="E9741" s="24">
        <f t="shared" si="305"/>
        <v>177894</v>
      </c>
      <c r="F9741" s="104">
        <v>2180</v>
      </c>
      <c r="G9741" s="104">
        <v>3869</v>
      </c>
      <c r="H9741" s="113">
        <v>12508</v>
      </c>
      <c r="I9741" s="113">
        <v>15709</v>
      </c>
      <c r="J9741" s="31">
        <v>8605</v>
      </c>
      <c r="K9741" s="32">
        <v>46465</v>
      </c>
      <c r="L9741" s="113">
        <v>11769</v>
      </c>
      <c r="M9741" s="113">
        <v>51186</v>
      </c>
      <c r="N9741" s="31">
        <v>12037</v>
      </c>
      <c r="O9741" s="32">
        <v>12899</v>
      </c>
      <c r="P9741" s="113">
        <v>6577</v>
      </c>
      <c r="Q9741" s="113">
        <v>0</v>
      </c>
      <c r="R9741" s="31">
        <v>7323</v>
      </c>
      <c r="S9741" s="32">
        <v>13019</v>
      </c>
      <c r="T9741" s="113">
        <v>8328</v>
      </c>
      <c r="U9741" s="113">
        <v>25492</v>
      </c>
      <c r="V9741" s="31">
        <v>10699</v>
      </c>
      <c r="W9741" s="32">
        <v>48363</v>
      </c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1715</v>
      </c>
      <c r="B9742" s="111" t="s">
        <v>1540</v>
      </c>
      <c r="C9742" s="112" t="s">
        <v>1541</v>
      </c>
      <c r="D9742" s="21">
        <f t="shared" si="304"/>
        <v>155049</v>
      </c>
      <c r="E9742" s="24">
        <f t="shared" si="305"/>
        <v>148025</v>
      </c>
      <c r="F9742" s="104">
        <v>0</v>
      </c>
      <c r="G9742" s="104">
        <v>0</v>
      </c>
      <c r="H9742" s="113">
        <v>0</v>
      </c>
      <c r="I9742" s="113">
        <v>10000</v>
      </c>
      <c r="J9742" s="31">
        <v>3082</v>
      </c>
      <c r="K9742" s="32">
        <v>7357</v>
      </c>
      <c r="L9742" s="113">
        <v>7308</v>
      </c>
      <c r="M9742" s="113">
        <v>32249</v>
      </c>
      <c r="N9742" s="31">
        <v>3050</v>
      </c>
      <c r="O9742" s="32">
        <v>14972</v>
      </c>
      <c r="P9742" s="113">
        <v>0</v>
      </c>
      <c r="Q9742" s="113">
        <v>4045</v>
      </c>
      <c r="R9742" s="31">
        <v>15499</v>
      </c>
      <c r="S9742" s="32">
        <v>14728</v>
      </c>
      <c r="T9742" s="113">
        <v>50619</v>
      </c>
      <c r="U9742" s="113">
        <v>54182</v>
      </c>
      <c r="V9742" s="31">
        <v>22827</v>
      </c>
      <c r="W9742" s="32">
        <v>17849</v>
      </c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1715</v>
      </c>
      <c r="B9743" s="111" t="s">
        <v>1542</v>
      </c>
      <c r="C9743" s="112" t="s">
        <v>1543</v>
      </c>
      <c r="D9743" s="21">
        <f t="shared" si="304"/>
        <v>347590</v>
      </c>
      <c r="E9743" s="24">
        <f t="shared" si="305"/>
        <v>304819.55</v>
      </c>
      <c r="F9743" s="104">
        <v>39979</v>
      </c>
      <c r="G9743" s="104">
        <v>0</v>
      </c>
      <c r="H9743" s="105">
        <v>51472</v>
      </c>
      <c r="I9743" s="105">
        <v>0</v>
      </c>
      <c r="J9743" s="31">
        <v>55746</v>
      </c>
      <c r="K9743" s="32">
        <v>0</v>
      </c>
      <c r="L9743" s="105">
        <v>37818</v>
      </c>
      <c r="M9743" s="105">
        <v>107308</v>
      </c>
      <c r="N9743" s="106">
        <v>39713</v>
      </c>
      <c r="O9743" s="107">
        <v>16482</v>
      </c>
      <c r="P9743" s="113">
        <v>35692</v>
      </c>
      <c r="Q9743" s="113">
        <v>103289</v>
      </c>
      <c r="R9743" s="106">
        <v>36821</v>
      </c>
      <c r="S9743" s="107">
        <v>0</v>
      </c>
      <c r="T9743" s="105">
        <v>32391</v>
      </c>
      <c r="U9743" s="105">
        <v>76616</v>
      </c>
      <c r="V9743" s="106">
        <v>34016</v>
      </c>
      <c r="W9743" s="107">
        <v>0</v>
      </c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1715</v>
      </c>
      <c r="B9744" s="111" t="s">
        <v>1544</v>
      </c>
      <c r="C9744" s="112" t="s">
        <v>1545</v>
      </c>
      <c r="D9744" s="21">
        <f t="shared" si="304"/>
        <v>126542</v>
      </c>
      <c r="E9744" s="24">
        <f t="shared" si="305"/>
        <v>134552.55999999997</v>
      </c>
      <c r="F9744" s="104">
        <v>11655</v>
      </c>
      <c r="G9744" s="104">
        <v>0</v>
      </c>
      <c r="H9744" s="113">
        <v>30657</v>
      </c>
      <c r="I9744" s="113">
        <v>374.14</v>
      </c>
      <c r="J9744" s="106">
        <v>39688</v>
      </c>
      <c r="K9744" s="107">
        <v>1124.55</v>
      </c>
      <c r="L9744" s="113">
        <v>26173</v>
      </c>
      <c r="M9744" s="113">
        <v>72949.78</v>
      </c>
      <c r="N9744" s="31">
        <v>10715</v>
      </c>
      <c r="O9744" s="32">
        <v>11403.57</v>
      </c>
      <c r="P9744" s="105">
        <v>8826</v>
      </c>
      <c r="Q9744" s="105">
        <v>10770.56</v>
      </c>
      <c r="R9744" s="31">
        <v>19582</v>
      </c>
      <c r="S9744" s="32">
        <v>810.93</v>
      </c>
      <c r="T9744" s="113">
        <v>9496</v>
      </c>
      <c r="U9744" s="113">
        <v>32433.56</v>
      </c>
      <c r="V9744" s="31">
        <v>9438</v>
      </c>
      <c r="W9744" s="32">
        <v>5810.02</v>
      </c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1715</v>
      </c>
      <c r="B9745" s="111" t="s">
        <v>1546</v>
      </c>
      <c r="C9745" s="112" t="s">
        <v>1547</v>
      </c>
      <c r="D9745" s="21">
        <f t="shared" si="304"/>
        <v>17405</v>
      </c>
      <c r="E9745" s="24">
        <f t="shared" si="305"/>
        <v>17405</v>
      </c>
      <c r="F9745" s="104">
        <v>0</v>
      </c>
      <c r="G9745" s="104">
        <v>0</v>
      </c>
      <c r="H9745" s="113">
        <v>0</v>
      </c>
      <c r="I9745" s="113">
        <v>0</v>
      </c>
      <c r="J9745" s="31">
        <v>0</v>
      </c>
      <c r="K9745" s="32">
        <v>0</v>
      </c>
      <c r="L9745" s="113">
        <v>0</v>
      </c>
      <c r="M9745" s="113">
        <v>0</v>
      </c>
      <c r="N9745" s="31">
        <v>0</v>
      </c>
      <c r="O9745" s="32">
        <v>0</v>
      </c>
      <c r="P9745" s="113">
        <v>0</v>
      </c>
      <c r="Q9745" s="113">
        <v>0</v>
      </c>
      <c r="R9745" s="31">
        <v>0</v>
      </c>
      <c r="S9745" s="32">
        <v>0</v>
      </c>
      <c r="T9745" s="113">
        <v>0</v>
      </c>
      <c r="U9745" s="113">
        <v>0</v>
      </c>
      <c r="V9745" s="31">
        <v>0</v>
      </c>
      <c r="W9745" s="32">
        <v>0</v>
      </c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1715</v>
      </c>
      <c r="B9746" s="111" t="s">
        <v>1548</v>
      </c>
      <c r="C9746" s="112" t="s">
        <v>1549</v>
      </c>
      <c r="D9746" s="21">
        <f t="shared" si="304"/>
        <v>58744</v>
      </c>
      <c r="E9746" s="24">
        <f t="shared" si="305"/>
        <v>52684</v>
      </c>
      <c r="F9746" s="104">
        <v>23402</v>
      </c>
      <c r="G9746" s="104">
        <v>0</v>
      </c>
      <c r="H9746" s="105">
        <v>0</v>
      </c>
      <c r="I9746" s="105">
        <v>23402</v>
      </c>
      <c r="J9746" s="31">
        <v>17405</v>
      </c>
      <c r="K9746" s="32">
        <v>17405</v>
      </c>
      <c r="L9746" s="105"/>
      <c r="M9746" s="105"/>
      <c r="N9746" s="106"/>
      <c r="O9746" s="107"/>
      <c r="P9746" s="113">
        <v>29282</v>
      </c>
      <c r="Q9746" s="113">
        <v>0</v>
      </c>
      <c r="R9746" s="106">
        <v>0</v>
      </c>
      <c r="S9746" s="107">
        <v>0</v>
      </c>
      <c r="T9746" s="105">
        <v>0</v>
      </c>
      <c r="U9746" s="105">
        <v>29282</v>
      </c>
      <c r="V9746" s="106">
        <v>6060</v>
      </c>
      <c r="W9746" s="107">
        <v>0</v>
      </c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1715</v>
      </c>
      <c r="B9747" s="111" t="s">
        <v>41</v>
      </c>
      <c r="C9747" s="112" t="s">
        <v>1550</v>
      </c>
      <c r="D9747" s="21">
        <f t="shared" si="304"/>
        <v>0</v>
      </c>
      <c r="E9747" s="24">
        <f t="shared" si="305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1715</v>
      </c>
      <c r="B9748" s="111" t="s">
        <v>42</v>
      </c>
      <c r="C9748" s="112" t="s">
        <v>1551</v>
      </c>
      <c r="D9748" s="21">
        <f t="shared" si="304"/>
        <v>0</v>
      </c>
      <c r="E9748" s="24">
        <f t="shared" si="305"/>
        <v>215766.71</v>
      </c>
      <c r="F9748" s="104">
        <v>0</v>
      </c>
      <c r="G9748" s="104">
        <v>215766.71</v>
      </c>
      <c r="H9748" s="113"/>
      <c r="I9748" s="113"/>
      <c r="J9748" s="106"/>
      <c r="K9748" s="107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1715</v>
      </c>
      <c r="B9749" s="111" t="s">
        <v>43</v>
      </c>
      <c r="C9749" s="112" t="s">
        <v>44</v>
      </c>
      <c r="D9749" s="21">
        <f t="shared" si="304"/>
        <v>0</v>
      </c>
      <c r="E9749" s="24">
        <f t="shared" si="305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1715</v>
      </c>
      <c r="B9750" s="111" t="s">
        <v>45</v>
      </c>
      <c r="C9750" s="112" t="s">
        <v>1552</v>
      </c>
      <c r="D9750" s="21">
        <f t="shared" si="304"/>
        <v>16859.060000000001</v>
      </c>
      <c r="E9750" s="24">
        <f t="shared" si="305"/>
        <v>43110.18</v>
      </c>
      <c r="F9750" s="104"/>
      <c r="G9750" s="104"/>
      <c r="H9750" s="105"/>
      <c r="I9750" s="105"/>
      <c r="J9750" s="31"/>
      <c r="K9750" s="32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1715</v>
      </c>
      <c r="B9751" s="111" t="s">
        <v>46</v>
      </c>
      <c r="C9751" s="112" t="s">
        <v>1553</v>
      </c>
      <c r="D9751" s="21">
        <f t="shared" si="304"/>
        <v>147415.12999999998</v>
      </c>
      <c r="E9751" s="24">
        <f t="shared" si="305"/>
        <v>163091.81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>
        <v>16859.060000000001</v>
      </c>
      <c r="K9751" s="107">
        <v>43110.18</v>
      </c>
      <c r="L9751" s="105">
        <v>2875.91</v>
      </c>
      <c r="M9751" s="105">
        <v>44967.89</v>
      </c>
      <c r="N9751" s="106">
        <v>14041.53</v>
      </c>
      <c r="O9751" s="107">
        <v>23494.080000000002</v>
      </c>
      <c r="P9751" s="105">
        <v>9991.9599999999991</v>
      </c>
      <c r="Q9751" s="105">
        <v>8639.9599999999991</v>
      </c>
      <c r="R9751" s="106">
        <v>13430.28</v>
      </c>
      <c r="S9751" s="107">
        <v>0</v>
      </c>
      <c r="T9751" s="105">
        <v>9642.51</v>
      </c>
      <c r="U9751" s="105">
        <v>14934.21</v>
      </c>
      <c r="V9751" s="106">
        <v>37279.379999999997</v>
      </c>
      <c r="W9751" s="107">
        <v>39754.43</v>
      </c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1715</v>
      </c>
      <c r="B9752" s="111" t="s">
        <v>47</v>
      </c>
      <c r="C9752" s="112" t="s">
        <v>1554</v>
      </c>
      <c r="D9752" s="21">
        <f t="shared" si="304"/>
        <v>382084.24</v>
      </c>
      <c r="E9752" s="24">
        <f t="shared" si="305"/>
        <v>382084.24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1715</v>
      </c>
      <c r="B9753" s="111" t="s">
        <v>48</v>
      </c>
      <c r="C9753" s="112" t="s">
        <v>1555</v>
      </c>
      <c r="D9753" s="21">
        <f t="shared" si="304"/>
        <v>3041895.4699999997</v>
      </c>
      <c r="E9753" s="24">
        <f t="shared" si="305"/>
        <v>3041895.4699999997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>
        <v>382084.24</v>
      </c>
      <c r="K9753" s="107">
        <v>382084.24</v>
      </c>
      <c r="L9753" s="105">
        <v>319966.07</v>
      </c>
      <c r="M9753" s="105">
        <v>319966.07</v>
      </c>
      <c r="N9753" s="106">
        <v>512658.06</v>
      </c>
      <c r="O9753" s="107">
        <v>512658.06</v>
      </c>
      <c r="P9753" s="105">
        <v>288781.44</v>
      </c>
      <c r="Q9753" s="105">
        <v>288781.44</v>
      </c>
      <c r="R9753" s="106">
        <v>388245.98</v>
      </c>
      <c r="S9753" s="107">
        <v>388245.98</v>
      </c>
      <c r="T9753" s="105">
        <v>416844.61</v>
      </c>
      <c r="U9753" s="105">
        <v>416844.61</v>
      </c>
      <c r="V9753" s="106">
        <v>496148.47</v>
      </c>
      <c r="W9753" s="107">
        <v>496148.47</v>
      </c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1715</v>
      </c>
      <c r="B9754" s="111" t="s">
        <v>49</v>
      </c>
      <c r="C9754" s="112" t="s">
        <v>1556</v>
      </c>
      <c r="D9754" s="21">
        <f t="shared" si="304"/>
        <v>0</v>
      </c>
      <c r="E9754" s="24">
        <f t="shared" si="305"/>
        <v>0</v>
      </c>
      <c r="F9754" s="104"/>
      <c r="G9754" s="104"/>
      <c r="H9754" s="113"/>
      <c r="I9754" s="113"/>
      <c r="J9754" s="106"/>
      <c r="K9754" s="107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1715</v>
      </c>
      <c r="B9755" s="111" t="s">
        <v>50</v>
      </c>
      <c r="C9755" s="112" t="s">
        <v>1557</v>
      </c>
      <c r="D9755" s="21">
        <f t="shared" si="304"/>
        <v>0</v>
      </c>
      <c r="E9755" s="24">
        <f t="shared" si="305"/>
        <v>0</v>
      </c>
      <c r="F9755" s="104"/>
      <c r="G9755" s="104"/>
      <c r="H9755" s="105"/>
      <c r="I9755" s="105"/>
      <c r="J9755" s="31"/>
      <c r="K9755" s="32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1715</v>
      </c>
      <c r="B9756" s="111" t="s">
        <v>1558</v>
      </c>
      <c r="C9756" s="112" t="s">
        <v>1559</v>
      </c>
      <c r="D9756" s="21">
        <f t="shared" si="304"/>
        <v>705589.7</v>
      </c>
      <c r="E9756" s="24">
        <f t="shared" si="305"/>
        <v>525156.67000000004</v>
      </c>
      <c r="F9756" s="104"/>
      <c r="G9756" s="104"/>
      <c r="H9756" s="113"/>
      <c r="I9756" s="113"/>
      <c r="J9756" s="106"/>
      <c r="K9756" s="107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1715</v>
      </c>
      <c r="B9757" s="111" t="s">
        <v>51</v>
      </c>
      <c r="C9757" s="112" t="s">
        <v>1560</v>
      </c>
      <c r="D9757" s="21">
        <f t="shared" si="304"/>
        <v>4206135.07</v>
      </c>
      <c r="E9757" s="24">
        <f t="shared" si="305"/>
        <v>3721823.9400000004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31">
        <v>705589.7</v>
      </c>
      <c r="K9757" s="32">
        <v>525156.67000000004</v>
      </c>
      <c r="L9757" s="105">
        <v>525156.67000000004</v>
      </c>
      <c r="M9757" s="105">
        <v>615925.85</v>
      </c>
      <c r="N9757" s="106">
        <v>615925.85</v>
      </c>
      <c r="O9757" s="107">
        <v>379506</v>
      </c>
      <c r="P9757" s="113">
        <v>379506</v>
      </c>
      <c r="Q9757" s="113">
        <v>486752.45</v>
      </c>
      <c r="R9757" s="106">
        <v>486752.45</v>
      </c>
      <c r="S9757" s="107">
        <v>485616.92</v>
      </c>
      <c r="T9757" s="105">
        <v>485616.92</v>
      </c>
      <c r="U9757" s="105">
        <v>39034.93</v>
      </c>
      <c r="V9757" s="106">
        <v>39034.93</v>
      </c>
      <c r="W9757" s="107">
        <v>42741.74</v>
      </c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1715</v>
      </c>
      <c r="B9758" s="111" t="s">
        <v>52</v>
      </c>
      <c r="C9758" s="112" t="s">
        <v>1561</v>
      </c>
      <c r="D9758" s="21">
        <f t="shared" si="304"/>
        <v>1969299.64</v>
      </c>
      <c r="E9758" s="24">
        <f t="shared" si="305"/>
        <v>1745534.45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>
        <v>432049.55</v>
      </c>
      <c r="K9758" s="107">
        <v>318804.8</v>
      </c>
      <c r="L9758" s="105">
        <v>318804.8</v>
      </c>
      <c r="M9758" s="105">
        <v>330254.2</v>
      </c>
      <c r="N9758" s="106">
        <v>330254.2</v>
      </c>
      <c r="O9758" s="107">
        <v>153304.35</v>
      </c>
      <c r="P9758" s="105">
        <v>153304.35</v>
      </c>
      <c r="Q9758" s="105">
        <v>187583.2</v>
      </c>
      <c r="R9758" s="106">
        <v>187583.2</v>
      </c>
      <c r="S9758" s="107">
        <v>208493.65</v>
      </c>
      <c r="T9758" s="105">
        <v>208493.65</v>
      </c>
      <c r="U9758" s="105">
        <v>16757.04</v>
      </c>
      <c r="V9758" s="106">
        <v>16757.04</v>
      </c>
      <c r="W9758" s="107">
        <v>18098.16</v>
      </c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1715</v>
      </c>
      <c r="B9759" s="111" t="s">
        <v>1697</v>
      </c>
      <c r="C9759" s="112" t="s">
        <v>1562</v>
      </c>
      <c r="D9759" s="21">
        <f t="shared" si="304"/>
        <v>0</v>
      </c>
      <c r="E9759" s="24">
        <f t="shared" si="305"/>
        <v>0</v>
      </c>
      <c r="F9759" s="104"/>
      <c r="G9759" s="104"/>
      <c r="H9759" s="113"/>
      <c r="I9759" s="113"/>
      <c r="J9759" s="106"/>
      <c r="K9759" s="107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1715</v>
      </c>
      <c r="B9760" s="111" t="s">
        <v>1698</v>
      </c>
      <c r="C9760" s="112" t="s">
        <v>1663</v>
      </c>
      <c r="D9760" s="21">
        <f t="shared" si="304"/>
        <v>0</v>
      </c>
      <c r="E9760" s="24">
        <f t="shared" si="305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1715</v>
      </c>
      <c r="B9761" s="111" t="s">
        <v>53</v>
      </c>
      <c r="C9761" s="112" t="s">
        <v>1563</v>
      </c>
      <c r="D9761" s="21">
        <f t="shared" si="304"/>
        <v>0</v>
      </c>
      <c r="E9761" s="24">
        <f t="shared" si="305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1715</v>
      </c>
      <c r="B9762" s="111" t="s">
        <v>54</v>
      </c>
      <c r="C9762" s="112" t="s">
        <v>55</v>
      </c>
      <c r="D9762" s="21">
        <f t="shared" si="304"/>
        <v>0</v>
      </c>
      <c r="E9762" s="24">
        <f t="shared" si="305"/>
        <v>0</v>
      </c>
      <c r="F9762" s="104"/>
      <c r="G9762" s="104"/>
      <c r="H9762" s="105"/>
      <c r="I9762" s="105"/>
      <c r="J9762" s="31"/>
      <c r="K9762" s="32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1715</v>
      </c>
      <c r="B9763" s="111" t="s">
        <v>63</v>
      </c>
      <c r="C9763" s="112" t="s">
        <v>64</v>
      </c>
      <c r="D9763" s="21">
        <f t="shared" si="304"/>
        <v>0</v>
      </c>
      <c r="E9763" s="24">
        <f t="shared" si="305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1715</v>
      </c>
      <c r="B9764" s="111" t="s">
        <v>65</v>
      </c>
      <c r="C9764" s="112" t="s">
        <v>66</v>
      </c>
      <c r="D9764" s="21">
        <f t="shared" si="304"/>
        <v>0</v>
      </c>
      <c r="E9764" s="24">
        <f t="shared" si="305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1715</v>
      </c>
      <c r="B9765" s="111" t="s">
        <v>72</v>
      </c>
      <c r="C9765" s="112" t="s">
        <v>73</v>
      </c>
      <c r="D9765" s="21">
        <f t="shared" si="304"/>
        <v>0</v>
      </c>
      <c r="E9765" s="24">
        <f t="shared" si="305"/>
        <v>0</v>
      </c>
      <c r="F9765" s="104"/>
      <c r="G9765" s="104"/>
      <c r="H9765" s="113"/>
      <c r="I9765" s="113"/>
      <c r="J9765" s="106"/>
      <c r="K9765" s="107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1715</v>
      </c>
      <c r="B9766" s="111" t="s">
        <v>74</v>
      </c>
      <c r="C9766" s="112" t="s">
        <v>75</v>
      </c>
      <c r="D9766" s="21">
        <f t="shared" si="304"/>
        <v>0</v>
      </c>
      <c r="E9766" s="24">
        <f t="shared" si="305"/>
        <v>0</v>
      </c>
      <c r="F9766" s="104"/>
      <c r="G9766" s="104"/>
      <c r="H9766" s="105"/>
      <c r="I9766" s="105"/>
      <c r="J9766" s="31"/>
      <c r="K9766" s="32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1715</v>
      </c>
      <c r="B9767" s="111" t="s">
        <v>76</v>
      </c>
      <c r="C9767" s="112" t="s">
        <v>77</v>
      </c>
      <c r="D9767" s="21">
        <f t="shared" si="304"/>
        <v>0</v>
      </c>
      <c r="E9767" s="24">
        <f t="shared" si="30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1715</v>
      </c>
      <c r="B9768" s="111" t="s">
        <v>78</v>
      </c>
      <c r="C9768" s="112" t="s">
        <v>79</v>
      </c>
      <c r="D9768" s="21">
        <f t="shared" si="304"/>
        <v>0</v>
      </c>
      <c r="E9768" s="24">
        <f t="shared" si="30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1715</v>
      </c>
      <c r="B9769" s="111" t="s">
        <v>80</v>
      </c>
      <c r="C9769" s="112" t="s">
        <v>81</v>
      </c>
      <c r="D9769" s="21">
        <f t="shared" si="304"/>
        <v>828709.9</v>
      </c>
      <c r="E9769" s="24">
        <f t="shared" si="305"/>
        <v>579236.27</v>
      </c>
      <c r="F9769" s="104"/>
      <c r="G9769" s="104"/>
      <c r="H9769" s="113"/>
      <c r="I9769" s="113"/>
      <c r="J9769" s="106"/>
      <c r="K9769" s="107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1715</v>
      </c>
      <c r="B9770" s="111" t="s">
        <v>82</v>
      </c>
      <c r="C9770" s="112" t="s">
        <v>83</v>
      </c>
      <c r="D9770" s="21">
        <f t="shared" si="304"/>
        <v>5232559.42</v>
      </c>
      <c r="E9770" s="24">
        <f t="shared" si="305"/>
        <v>4864736.2100000009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>
        <v>828709.9</v>
      </c>
      <c r="K9770" s="32">
        <v>579236.27</v>
      </c>
      <c r="L9770" s="113">
        <v>319060.18</v>
      </c>
      <c r="M9770" s="113">
        <v>624817.48</v>
      </c>
      <c r="N9770" s="31">
        <v>786115.2</v>
      </c>
      <c r="O9770" s="32">
        <v>513280.25</v>
      </c>
      <c r="P9770" s="113">
        <v>453842.63</v>
      </c>
      <c r="Q9770" s="113">
        <v>662344.43000000005</v>
      </c>
      <c r="R9770" s="31">
        <v>666006.89</v>
      </c>
      <c r="S9770" s="32">
        <v>551536.44999999995</v>
      </c>
      <c r="T9770" s="113">
        <v>463933.3</v>
      </c>
      <c r="U9770" s="113">
        <v>618096.53</v>
      </c>
      <c r="V9770" s="31">
        <v>1195065</v>
      </c>
      <c r="W9770" s="32">
        <v>625735.48</v>
      </c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1715</v>
      </c>
      <c r="B9771" s="111" t="s">
        <v>84</v>
      </c>
      <c r="C9771" s="112" t="s">
        <v>85</v>
      </c>
      <c r="D9771" s="21">
        <f t="shared" si="304"/>
        <v>168704</v>
      </c>
      <c r="E9771" s="24">
        <f t="shared" si="305"/>
        <v>211339.42</v>
      </c>
      <c r="F9771" s="104"/>
      <c r="G9771" s="104"/>
      <c r="H9771" s="105"/>
      <c r="I9771" s="105"/>
      <c r="J9771" s="31"/>
      <c r="K9771" s="32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1715</v>
      </c>
      <c r="B9772" s="111" t="s">
        <v>86</v>
      </c>
      <c r="C9772" s="112" t="s">
        <v>87</v>
      </c>
      <c r="D9772" s="21">
        <f t="shared" si="304"/>
        <v>3085170.8699999996</v>
      </c>
      <c r="E9772" s="24">
        <f t="shared" si="305"/>
        <v>2496411.37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>
        <v>168704</v>
      </c>
      <c r="K9772" s="107">
        <v>211339.42</v>
      </c>
      <c r="L9772" s="105">
        <v>634310.75</v>
      </c>
      <c r="M9772" s="105">
        <v>402505.07</v>
      </c>
      <c r="N9772" s="106">
        <v>158575.79999999999</v>
      </c>
      <c r="O9772" s="107">
        <v>150669.62</v>
      </c>
      <c r="P9772" s="105">
        <v>277117.18</v>
      </c>
      <c r="Q9772" s="105">
        <v>308080.48</v>
      </c>
      <c r="R9772" s="106">
        <v>339282.96</v>
      </c>
      <c r="S9772" s="107">
        <v>322270.40999999997</v>
      </c>
      <c r="T9772" s="105">
        <v>349079.01</v>
      </c>
      <c r="U9772" s="105">
        <v>255313.05</v>
      </c>
      <c r="V9772" s="106">
        <v>238149.06</v>
      </c>
      <c r="W9772" s="107">
        <v>227513.39</v>
      </c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1715</v>
      </c>
      <c r="B9773" s="111" t="s">
        <v>88</v>
      </c>
      <c r="C9773" s="112" t="s">
        <v>89</v>
      </c>
      <c r="D9773" s="21">
        <f t="shared" si="304"/>
        <v>1989779.6</v>
      </c>
      <c r="E9773" s="24">
        <f t="shared" si="305"/>
        <v>1782588.2100000002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>
        <v>324590</v>
      </c>
      <c r="K9773" s="107">
        <v>237489.85</v>
      </c>
      <c r="L9773" s="105">
        <v>249660</v>
      </c>
      <c r="M9773" s="105">
        <v>330341.05</v>
      </c>
      <c r="N9773" s="106">
        <v>331116.79999999999</v>
      </c>
      <c r="O9773" s="107">
        <v>240723</v>
      </c>
      <c r="P9773" s="105">
        <v>218020</v>
      </c>
      <c r="Q9773" s="105">
        <v>207160.35</v>
      </c>
      <c r="R9773" s="106">
        <v>327232</v>
      </c>
      <c r="S9773" s="107">
        <v>158194.1</v>
      </c>
      <c r="T9773" s="105">
        <v>212440</v>
      </c>
      <c r="U9773" s="105">
        <v>354040</v>
      </c>
      <c r="V9773" s="106">
        <v>188105</v>
      </c>
      <c r="W9773" s="107">
        <v>71678.11</v>
      </c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1715</v>
      </c>
      <c r="B9774" s="111" t="s">
        <v>90</v>
      </c>
      <c r="C9774" s="112" t="s">
        <v>91</v>
      </c>
      <c r="D9774" s="21">
        <f t="shared" si="304"/>
        <v>18564.5</v>
      </c>
      <c r="E9774" s="24">
        <f t="shared" si="305"/>
        <v>3016.01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1715</v>
      </c>
      <c r="B9775" s="111" t="s">
        <v>92</v>
      </c>
      <c r="C9775" s="112" t="s">
        <v>93</v>
      </c>
      <c r="D9775" s="21">
        <f t="shared" si="304"/>
        <v>562454.65</v>
      </c>
      <c r="E9775" s="24">
        <f t="shared" si="305"/>
        <v>578940.75000000012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>
        <v>18564.5</v>
      </c>
      <c r="K9775" s="107">
        <v>3016.01</v>
      </c>
      <c r="L9775" s="105">
        <v>127851.6</v>
      </c>
      <c r="M9775" s="105">
        <v>118452.26</v>
      </c>
      <c r="N9775" s="106">
        <v>51078.35</v>
      </c>
      <c r="O9775" s="107">
        <v>21506.68</v>
      </c>
      <c r="P9775" s="105">
        <v>81940</v>
      </c>
      <c r="Q9775" s="105">
        <v>91494.97</v>
      </c>
      <c r="R9775" s="106">
        <v>20347.8</v>
      </c>
      <c r="S9775" s="107">
        <v>13680.27</v>
      </c>
      <c r="T9775" s="105">
        <v>22818.57</v>
      </c>
      <c r="U9775" s="105">
        <v>17869.54</v>
      </c>
      <c r="V9775" s="106">
        <v>13072</v>
      </c>
      <c r="W9775" s="107">
        <v>17913.23</v>
      </c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1715</v>
      </c>
      <c r="B9776" s="111" t="s">
        <v>94</v>
      </c>
      <c r="C9776" s="112" t="s">
        <v>95</v>
      </c>
      <c r="D9776" s="21">
        <f t="shared" si="304"/>
        <v>484413.1</v>
      </c>
      <c r="E9776" s="24">
        <f t="shared" si="305"/>
        <v>406192.6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>
        <v>134880.1</v>
      </c>
      <c r="K9776" s="107">
        <v>213100.6</v>
      </c>
      <c r="L9776" s="105">
        <v>64898.1</v>
      </c>
      <c r="M9776" s="105">
        <v>64898.1</v>
      </c>
      <c r="N9776" s="106">
        <v>54237</v>
      </c>
      <c r="O9776" s="107">
        <v>54237</v>
      </c>
      <c r="P9776" s="105">
        <v>40758.5</v>
      </c>
      <c r="Q9776" s="105">
        <v>40758.5</v>
      </c>
      <c r="R9776" s="106">
        <v>71896.5</v>
      </c>
      <c r="S9776" s="107">
        <v>71896.5</v>
      </c>
      <c r="T9776" s="105">
        <v>63277</v>
      </c>
      <c r="U9776" s="105">
        <v>63277</v>
      </c>
      <c r="V9776" s="106">
        <v>43687.5</v>
      </c>
      <c r="W9776" s="107">
        <v>43687.5</v>
      </c>
      <c r="X9776" s="105"/>
      <c r="Y9776" s="105"/>
      <c r="Z9776" s="106"/>
      <c r="AA9776" s="107"/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1715</v>
      </c>
      <c r="B9777" s="111" t="s">
        <v>96</v>
      </c>
      <c r="C9777" s="112" t="s">
        <v>97</v>
      </c>
      <c r="D9777" s="21">
        <f t="shared" si="304"/>
        <v>158795</v>
      </c>
      <c r="E9777" s="24">
        <f t="shared" si="305"/>
        <v>147687.58000000002</v>
      </c>
      <c r="F9777" s="104">
        <v>30900</v>
      </c>
      <c r="G9777" s="104">
        <v>30900</v>
      </c>
      <c r="H9777" s="113"/>
      <c r="I9777" s="113"/>
      <c r="J9777" s="106"/>
      <c r="K9777" s="107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1715</v>
      </c>
      <c r="B9778" s="111" t="s">
        <v>98</v>
      </c>
      <c r="C9778" s="112" t="s">
        <v>99</v>
      </c>
      <c r="D9778" s="21">
        <f t="shared" si="304"/>
        <v>809254</v>
      </c>
      <c r="E9778" s="24">
        <f t="shared" si="305"/>
        <v>791487.57000000007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>
        <v>127895</v>
      </c>
      <c r="K9778" s="32">
        <v>116787.58</v>
      </c>
      <c r="L9778" s="113">
        <v>131325</v>
      </c>
      <c r="M9778" s="113">
        <v>109405.1</v>
      </c>
      <c r="N9778" s="31">
        <v>27176</v>
      </c>
      <c r="O9778" s="32">
        <v>46389.33</v>
      </c>
      <c r="P9778" s="113">
        <v>138313</v>
      </c>
      <c r="Q9778" s="113">
        <v>127095</v>
      </c>
      <c r="R9778" s="31">
        <v>170974</v>
      </c>
      <c r="S9778" s="32">
        <v>164750.21</v>
      </c>
      <c r="T9778" s="113">
        <v>72731</v>
      </c>
      <c r="U9778" s="113">
        <v>83589</v>
      </c>
      <c r="V9778" s="31">
        <v>83568</v>
      </c>
      <c r="W9778" s="32">
        <v>81827</v>
      </c>
      <c r="X9778" s="113"/>
      <c r="Y9778" s="113"/>
      <c r="Z9778" s="31"/>
      <c r="AA9778" s="32"/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1715</v>
      </c>
      <c r="B9779" s="111" t="s">
        <v>100</v>
      </c>
      <c r="C9779" s="112" t="s">
        <v>101</v>
      </c>
      <c r="D9779" s="21">
        <f t="shared" si="304"/>
        <v>99610</v>
      </c>
      <c r="E9779" s="24">
        <f t="shared" si="305"/>
        <v>99610</v>
      </c>
      <c r="F9779" s="104">
        <v>3800</v>
      </c>
      <c r="G9779" s="104">
        <v>3800</v>
      </c>
      <c r="H9779" s="105"/>
      <c r="I9779" s="105"/>
      <c r="J9779" s="31"/>
      <c r="K9779" s="32"/>
      <c r="L9779" s="105">
        <v>41100</v>
      </c>
      <c r="M9779" s="105">
        <v>41100</v>
      </c>
      <c r="N9779" s="106"/>
      <c r="O9779" s="107"/>
      <c r="P9779" s="113">
        <v>7300</v>
      </c>
      <c r="Q9779" s="113">
        <v>7300</v>
      </c>
      <c r="R9779" s="106">
        <v>1000</v>
      </c>
      <c r="S9779" s="107">
        <v>1000</v>
      </c>
      <c r="T9779" s="105">
        <v>140</v>
      </c>
      <c r="U9779" s="105">
        <v>140</v>
      </c>
      <c r="V9779" s="106">
        <v>1150</v>
      </c>
      <c r="W9779" s="107">
        <v>1150</v>
      </c>
      <c r="X9779" s="105"/>
      <c r="Y9779" s="105"/>
      <c r="Z9779" s="106"/>
      <c r="AA9779" s="107"/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1715</v>
      </c>
      <c r="B9780" s="111" t="s">
        <v>102</v>
      </c>
      <c r="C9780" s="112" t="s">
        <v>103</v>
      </c>
      <c r="D9780" s="21">
        <f t="shared" si="304"/>
        <v>413718</v>
      </c>
      <c r="E9780" s="24">
        <f t="shared" si="305"/>
        <v>413718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>
        <v>45120</v>
      </c>
      <c r="K9780" s="107">
        <v>45120</v>
      </c>
      <c r="L9780" s="105">
        <v>51830</v>
      </c>
      <c r="M9780" s="105">
        <v>51830</v>
      </c>
      <c r="N9780" s="106">
        <v>44330</v>
      </c>
      <c r="O9780" s="107">
        <v>44330</v>
      </c>
      <c r="P9780" s="105">
        <v>57670</v>
      </c>
      <c r="Q9780" s="105">
        <v>57670</v>
      </c>
      <c r="R9780" s="106">
        <v>52780</v>
      </c>
      <c r="S9780" s="107">
        <v>52780</v>
      </c>
      <c r="T9780" s="105">
        <v>55811</v>
      </c>
      <c r="U9780" s="105">
        <v>55811</v>
      </c>
      <c r="V9780" s="106">
        <v>51880</v>
      </c>
      <c r="W9780" s="107">
        <v>51880</v>
      </c>
      <c r="X9780" s="105"/>
      <c r="Y9780" s="105"/>
      <c r="Z9780" s="106"/>
      <c r="AA9780" s="107"/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1715</v>
      </c>
      <c r="B9781" s="111" t="s">
        <v>104</v>
      </c>
      <c r="C9781" s="112" t="s">
        <v>105</v>
      </c>
      <c r="D9781" s="21">
        <f t="shared" si="304"/>
        <v>90276</v>
      </c>
      <c r="E9781" s="24">
        <f t="shared" si="305"/>
        <v>90276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>
        <v>7167</v>
      </c>
      <c r="K9781" s="107">
        <v>7167</v>
      </c>
      <c r="L9781" s="105">
        <v>4598</v>
      </c>
      <c r="M9781" s="105">
        <v>4598</v>
      </c>
      <c r="N9781" s="106">
        <v>5180</v>
      </c>
      <c r="O9781" s="107">
        <v>5180</v>
      </c>
      <c r="P9781" s="105">
        <v>7575</v>
      </c>
      <c r="Q9781" s="105">
        <v>7575</v>
      </c>
      <c r="R9781" s="106">
        <v>6760</v>
      </c>
      <c r="S9781" s="107">
        <v>6760</v>
      </c>
      <c r="T9781" s="105">
        <v>23740</v>
      </c>
      <c r="U9781" s="105">
        <v>23740</v>
      </c>
      <c r="V9781" s="106">
        <v>12544</v>
      </c>
      <c r="W9781" s="107">
        <v>12544</v>
      </c>
      <c r="X9781" s="105"/>
      <c r="Y9781" s="105"/>
      <c r="Z9781" s="106"/>
      <c r="AA9781" s="107"/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1715</v>
      </c>
      <c r="B9782" s="111" t="s">
        <v>106</v>
      </c>
      <c r="C9782" s="112" t="s">
        <v>107</v>
      </c>
      <c r="D9782" s="21">
        <f t="shared" si="304"/>
        <v>80702.5</v>
      </c>
      <c r="E9782" s="24">
        <f t="shared" si="305"/>
        <v>80702.5</v>
      </c>
      <c r="F9782" s="104"/>
      <c r="G9782" s="104"/>
      <c r="H9782" s="113"/>
      <c r="I9782" s="113"/>
      <c r="J9782" s="106">
        <v>2440</v>
      </c>
      <c r="K9782" s="107">
        <v>2440</v>
      </c>
      <c r="L9782" s="113">
        <v>17272.5</v>
      </c>
      <c r="M9782" s="113">
        <v>17272.5</v>
      </c>
      <c r="N9782" s="31"/>
      <c r="O9782" s="32"/>
      <c r="P9782" s="105">
        <v>1200</v>
      </c>
      <c r="Q9782" s="105">
        <v>1200</v>
      </c>
      <c r="R9782" s="31"/>
      <c r="S9782" s="32"/>
      <c r="T9782" s="113">
        <v>5180</v>
      </c>
      <c r="U9782" s="113">
        <v>5180</v>
      </c>
      <c r="V9782" s="31">
        <v>2740</v>
      </c>
      <c r="W9782" s="32">
        <v>2740</v>
      </c>
      <c r="X9782" s="113"/>
      <c r="Y9782" s="113"/>
      <c r="Z9782" s="31"/>
      <c r="AA9782" s="32"/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1715</v>
      </c>
      <c r="B9783" s="111" t="s">
        <v>108</v>
      </c>
      <c r="C9783" s="112" t="s">
        <v>109</v>
      </c>
      <c r="D9783" s="21">
        <f t="shared" si="304"/>
        <v>194407.23</v>
      </c>
      <c r="E9783" s="24">
        <f t="shared" si="305"/>
        <v>195945</v>
      </c>
      <c r="F9783" s="104">
        <v>29300</v>
      </c>
      <c r="G9783" s="104">
        <v>29300</v>
      </c>
      <c r="H9783" s="113"/>
      <c r="I9783" s="113"/>
      <c r="J9783" s="31">
        <v>54310</v>
      </c>
      <c r="K9783" s="32">
        <v>54310</v>
      </c>
      <c r="L9783" s="113">
        <v>32810</v>
      </c>
      <c r="M9783" s="113">
        <v>32810</v>
      </c>
      <c r="N9783" s="31">
        <v>6400</v>
      </c>
      <c r="O9783" s="32">
        <v>6400</v>
      </c>
      <c r="P9783" s="113">
        <v>11160</v>
      </c>
      <c r="Q9783" s="113">
        <v>11160</v>
      </c>
      <c r="R9783" s="31">
        <v>9860</v>
      </c>
      <c r="S9783" s="32">
        <v>9860</v>
      </c>
      <c r="T9783" s="113">
        <v>19695</v>
      </c>
      <c r="U9783" s="113">
        <v>19695</v>
      </c>
      <c r="V9783" s="31">
        <v>19720</v>
      </c>
      <c r="W9783" s="32">
        <v>19720</v>
      </c>
      <c r="X9783" s="113"/>
      <c r="Y9783" s="113"/>
      <c r="Z9783" s="31"/>
      <c r="AA9783" s="32"/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1715</v>
      </c>
      <c r="B9784" s="111" t="s">
        <v>110</v>
      </c>
      <c r="C9784" s="112" t="s">
        <v>111</v>
      </c>
      <c r="D9784" s="21">
        <f t="shared" si="304"/>
        <v>571444.77</v>
      </c>
      <c r="E9784" s="24">
        <f t="shared" si="305"/>
        <v>416493.17000000004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>
        <v>65462.23</v>
      </c>
      <c r="K9784" s="32">
        <v>67000</v>
      </c>
      <c r="L9784" s="113">
        <v>44154</v>
      </c>
      <c r="M9784" s="113">
        <v>32516.35</v>
      </c>
      <c r="N9784" s="31">
        <v>110197.23</v>
      </c>
      <c r="O9784" s="32">
        <v>59245.9</v>
      </c>
      <c r="P9784" s="113">
        <v>41949.23</v>
      </c>
      <c r="Q9784" s="113">
        <v>43182.81</v>
      </c>
      <c r="R9784" s="31">
        <v>95983.62</v>
      </c>
      <c r="S9784" s="32">
        <v>103455.12</v>
      </c>
      <c r="T9784" s="113">
        <v>55539</v>
      </c>
      <c r="U9784" s="113">
        <v>41581</v>
      </c>
      <c r="V9784" s="31">
        <v>13527.23</v>
      </c>
      <c r="W9784" s="32">
        <v>31350.9</v>
      </c>
      <c r="X9784" s="113"/>
      <c r="Y9784" s="113"/>
      <c r="Z9784" s="31"/>
      <c r="AA9784" s="32"/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1715</v>
      </c>
      <c r="B9785" s="111" t="s">
        <v>112</v>
      </c>
      <c r="C9785" s="112" t="s">
        <v>113</v>
      </c>
      <c r="D9785" s="21">
        <f t="shared" si="304"/>
        <v>246129.75</v>
      </c>
      <c r="E9785" s="24">
        <f t="shared" si="305"/>
        <v>246129.75</v>
      </c>
      <c r="F9785" s="104">
        <v>37171</v>
      </c>
      <c r="G9785" s="104">
        <v>37171</v>
      </c>
      <c r="H9785" s="105">
        <v>15776</v>
      </c>
      <c r="I9785" s="105">
        <v>15776</v>
      </c>
      <c r="J9785" s="31">
        <v>30233</v>
      </c>
      <c r="K9785" s="32">
        <v>30233</v>
      </c>
      <c r="L9785" s="105">
        <v>117287.75</v>
      </c>
      <c r="M9785" s="105">
        <v>117287.75</v>
      </c>
      <c r="N9785" s="106">
        <v>27997</v>
      </c>
      <c r="O9785" s="107">
        <v>27997</v>
      </c>
      <c r="P9785" s="113">
        <v>6795</v>
      </c>
      <c r="Q9785" s="113">
        <v>6795</v>
      </c>
      <c r="R9785" s="106">
        <v>15520</v>
      </c>
      <c r="S9785" s="107">
        <v>15520</v>
      </c>
      <c r="T9785" s="105">
        <v>11219</v>
      </c>
      <c r="U9785" s="105">
        <v>11219</v>
      </c>
      <c r="V9785" s="106">
        <v>14364</v>
      </c>
      <c r="W9785" s="107">
        <v>14364</v>
      </c>
      <c r="X9785" s="105"/>
      <c r="Y9785" s="105"/>
      <c r="Z9785" s="106"/>
      <c r="AA9785" s="107"/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1715</v>
      </c>
      <c r="B9786" s="111" t="s">
        <v>114</v>
      </c>
      <c r="C9786" s="112" t="s">
        <v>115</v>
      </c>
      <c r="D9786" s="21">
        <f t="shared" si="304"/>
        <v>2250</v>
      </c>
      <c r="E9786" s="24">
        <f t="shared" si="305"/>
        <v>8409.52</v>
      </c>
      <c r="F9786" s="104"/>
      <c r="G9786" s="104"/>
      <c r="H9786" s="113"/>
      <c r="I9786" s="113"/>
      <c r="J9786" s="106"/>
      <c r="K9786" s="107"/>
      <c r="L9786" s="113"/>
      <c r="M9786" s="113"/>
      <c r="N9786" s="31"/>
      <c r="O9786" s="32"/>
      <c r="P9786" s="105">
        <v>2250</v>
      </c>
      <c r="Q9786" s="105">
        <v>2250</v>
      </c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1715</v>
      </c>
      <c r="B9787" s="111" t="s">
        <v>116</v>
      </c>
      <c r="C9787" s="112" t="s">
        <v>117</v>
      </c>
      <c r="D9787" s="21">
        <f t="shared" si="304"/>
        <v>73912.39</v>
      </c>
      <c r="E9787" s="24">
        <f t="shared" si="305"/>
        <v>46818.570000000007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>
        <v>0</v>
      </c>
      <c r="K9787" s="32">
        <v>6159.52</v>
      </c>
      <c r="L9787" s="113">
        <v>0</v>
      </c>
      <c r="M9787" s="113">
        <v>6159.52</v>
      </c>
      <c r="N9787" s="31">
        <v>0</v>
      </c>
      <c r="O9787" s="32">
        <v>6159.52</v>
      </c>
      <c r="P9787" s="113">
        <v>0</v>
      </c>
      <c r="Q9787" s="113">
        <v>6159.52</v>
      </c>
      <c r="R9787" s="31">
        <v>0</v>
      </c>
      <c r="S9787" s="32">
        <v>6159.52</v>
      </c>
      <c r="T9787" s="113">
        <v>0</v>
      </c>
      <c r="U9787" s="113">
        <v>6159.52</v>
      </c>
      <c r="V9787" s="31">
        <v>44423.19</v>
      </c>
      <c r="W9787" s="32">
        <v>6159.36</v>
      </c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1715</v>
      </c>
      <c r="B9788" s="111" t="s">
        <v>118</v>
      </c>
      <c r="C9788" s="112" t="s">
        <v>119</v>
      </c>
      <c r="D9788" s="21">
        <f t="shared" si="304"/>
        <v>63237.15</v>
      </c>
      <c r="E9788" s="24">
        <f t="shared" si="30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1715</v>
      </c>
      <c r="B9789" s="111" t="s">
        <v>120</v>
      </c>
      <c r="C9789" s="112" t="s">
        <v>121</v>
      </c>
      <c r="D9789" s="21">
        <f t="shared" si="304"/>
        <v>0</v>
      </c>
      <c r="E9789" s="24">
        <f t="shared" si="30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1715</v>
      </c>
      <c r="B9790" s="111" t="s">
        <v>122</v>
      </c>
      <c r="C9790" s="112" t="s">
        <v>123</v>
      </c>
      <c r="D9790" s="21">
        <f t="shared" si="304"/>
        <v>0</v>
      </c>
      <c r="E9790" s="24">
        <f t="shared" si="30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1715</v>
      </c>
      <c r="B9791" s="111" t="s">
        <v>124</v>
      </c>
      <c r="C9791" s="112" t="s">
        <v>125</v>
      </c>
      <c r="D9791" s="21">
        <f t="shared" si="304"/>
        <v>0</v>
      </c>
      <c r="E9791" s="24">
        <f t="shared" si="30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1715</v>
      </c>
      <c r="B9792" s="111" t="s">
        <v>126</v>
      </c>
      <c r="C9792" s="112" t="s">
        <v>127</v>
      </c>
      <c r="D9792" s="21">
        <f t="shared" si="304"/>
        <v>0</v>
      </c>
      <c r="E9792" s="24">
        <f t="shared" si="30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1715</v>
      </c>
      <c r="B9793" s="111" t="s">
        <v>128</v>
      </c>
      <c r="C9793" s="112" t="s">
        <v>129</v>
      </c>
      <c r="D9793" s="21">
        <f t="shared" si="304"/>
        <v>0</v>
      </c>
      <c r="E9793" s="24">
        <f t="shared" si="30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1715</v>
      </c>
      <c r="B9794" s="111" t="s">
        <v>130</v>
      </c>
      <c r="C9794" s="112" t="s">
        <v>131</v>
      </c>
      <c r="D9794" s="21">
        <f t="shared" si="304"/>
        <v>0</v>
      </c>
      <c r="E9794" s="24">
        <f t="shared" si="30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>
        <v>0</v>
      </c>
      <c r="Q9794" s="113">
        <v>0</v>
      </c>
      <c r="R9794" s="31">
        <v>0</v>
      </c>
      <c r="S9794" s="32">
        <v>0</v>
      </c>
      <c r="T9794" s="113">
        <v>0</v>
      </c>
      <c r="U9794" s="113">
        <v>0</v>
      </c>
      <c r="V9794" s="31">
        <v>0</v>
      </c>
      <c r="W9794" s="32">
        <v>0</v>
      </c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1715</v>
      </c>
      <c r="B9795" s="111" t="s">
        <v>132</v>
      </c>
      <c r="C9795" s="112" t="s">
        <v>133</v>
      </c>
      <c r="D9795" s="21">
        <f t="shared" ref="D9795:D9858" si="306">F9795+H9795+J9796+L9795+N9795+P9795+R9795+T9795+V9795+X9795+Z9795+AB9795</f>
        <v>0</v>
      </c>
      <c r="E9795" s="24">
        <f t="shared" ref="E9795:E9858" si="307">G9795+I9795+K9796+M9795+O9795+Q9795+S9795+U9795+W9795+Y9795+AA9795+AC9795</f>
        <v>77594.850000000006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1715</v>
      </c>
      <c r="B9796" s="111" t="s">
        <v>134</v>
      </c>
      <c r="C9796" s="112" t="s">
        <v>135</v>
      </c>
      <c r="D9796" s="21">
        <f t="shared" si="306"/>
        <v>0</v>
      </c>
      <c r="E9796" s="24">
        <f t="shared" si="307"/>
        <v>625726.39999999991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>
        <v>0</v>
      </c>
      <c r="K9796" s="32">
        <v>77594.850000000006</v>
      </c>
      <c r="L9796" s="113">
        <v>0</v>
      </c>
      <c r="M9796" s="113">
        <v>77594.850000000006</v>
      </c>
      <c r="N9796" s="31">
        <v>0</v>
      </c>
      <c r="O9796" s="32">
        <v>70085.679999999993</v>
      </c>
      <c r="P9796" s="113">
        <v>0</v>
      </c>
      <c r="Q9796" s="113">
        <v>77594.850000000006</v>
      </c>
      <c r="R9796" s="31">
        <v>0</v>
      </c>
      <c r="S9796" s="32">
        <v>77594.850000000006</v>
      </c>
      <c r="T9796" s="113">
        <v>0</v>
      </c>
      <c r="U9796" s="113">
        <v>77594.87</v>
      </c>
      <c r="V9796" s="31">
        <v>0</v>
      </c>
      <c r="W9796" s="32">
        <v>75091.5</v>
      </c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1715</v>
      </c>
      <c r="B9797" s="111" t="s">
        <v>136</v>
      </c>
      <c r="C9797" s="112" t="s">
        <v>137</v>
      </c>
      <c r="D9797" s="21">
        <f t="shared" si="306"/>
        <v>0</v>
      </c>
      <c r="E9797" s="24">
        <f t="shared" si="307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>
        <v>0</v>
      </c>
      <c r="K9797" s="32">
        <v>0</v>
      </c>
      <c r="L9797" s="113">
        <v>0</v>
      </c>
      <c r="M9797" s="113">
        <v>0</v>
      </c>
      <c r="N9797" s="31">
        <v>0</v>
      </c>
      <c r="O9797" s="32">
        <v>0</v>
      </c>
      <c r="P9797" s="113">
        <v>0</v>
      </c>
      <c r="Q9797" s="113">
        <v>0</v>
      </c>
      <c r="R9797" s="31">
        <v>0</v>
      </c>
      <c r="S9797" s="32">
        <v>0</v>
      </c>
      <c r="T9797" s="113">
        <v>0</v>
      </c>
      <c r="U9797" s="113">
        <v>0</v>
      </c>
      <c r="V9797" s="31">
        <v>0</v>
      </c>
      <c r="W9797" s="32">
        <v>0</v>
      </c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1715</v>
      </c>
      <c r="B9798" s="111" t="s">
        <v>138</v>
      </c>
      <c r="C9798" s="112" t="s">
        <v>139</v>
      </c>
      <c r="D9798" s="21">
        <f t="shared" si="306"/>
        <v>0</v>
      </c>
      <c r="E9798" s="24">
        <f t="shared" si="307"/>
        <v>56942.45</v>
      </c>
      <c r="F9798" s="104"/>
      <c r="G9798" s="104"/>
      <c r="H9798" s="105"/>
      <c r="I9798" s="105"/>
      <c r="J9798" s="31"/>
      <c r="K9798" s="32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1715</v>
      </c>
      <c r="B9799" s="111" t="s">
        <v>140</v>
      </c>
      <c r="C9799" s="112" t="s">
        <v>141</v>
      </c>
      <c r="D9799" s="21">
        <f t="shared" si="306"/>
        <v>0</v>
      </c>
      <c r="E9799" s="24">
        <f t="shared" si="307"/>
        <v>424532.26</v>
      </c>
      <c r="F9799" s="104">
        <v>0</v>
      </c>
      <c r="G9799" s="104">
        <v>56942.45</v>
      </c>
      <c r="H9799" s="113">
        <v>0</v>
      </c>
      <c r="I9799" s="113">
        <v>33282.51</v>
      </c>
      <c r="J9799" s="106">
        <v>0</v>
      </c>
      <c r="K9799" s="107">
        <v>56942.45</v>
      </c>
      <c r="L9799" s="113">
        <v>0</v>
      </c>
      <c r="M9799" s="113">
        <v>56942.45</v>
      </c>
      <c r="N9799" s="31">
        <v>0</v>
      </c>
      <c r="O9799" s="32">
        <v>51431.89</v>
      </c>
      <c r="P9799" s="105">
        <v>0</v>
      </c>
      <c r="Q9799" s="105">
        <v>56942.45</v>
      </c>
      <c r="R9799" s="31">
        <v>0</v>
      </c>
      <c r="S9799" s="32">
        <v>56942.45</v>
      </c>
      <c r="T9799" s="113">
        <v>0</v>
      </c>
      <c r="U9799" s="113">
        <v>56942.46</v>
      </c>
      <c r="V9799" s="31">
        <v>0</v>
      </c>
      <c r="W9799" s="32">
        <v>55105.599999999999</v>
      </c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1715</v>
      </c>
      <c r="B9800" s="111" t="s">
        <v>142</v>
      </c>
      <c r="C9800" s="112" t="s">
        <v>143</v>
      </c>
      <c r="D9800" s="21">
        <f t="shared" si="306"/>
        <v>415800</v>
      </c>
      <c r="E9800" s="24">
        <f t="shared" si="307"/>
        <v>415800</v>
      </c>
      <c r="F9800" s="104">
        <v>0</v>
      </c>
      <c r="G9800" s="104">
        <v>0</v>
      </c>
      <c r="H9800" s="105">
        <v>0</v>
      </c>
      <c r="I9800" s="105">
        <v>0</v>
      </c>
      <c r="J9800" s="31">
        <v>0</v>
      </c>
      <c r="K9800" s="32">
        <v>0</v>
      </c>
      <c r="L9800" s="105">
        <v>0</v>
      </c>
      <c r="M9800" s="105">
        <v>0</v>
      </c>
      <c r="N9800" s="106">
        <v>415800</v>
      </c>
      <c r="O9800" s="107">
        <v>0</v>
      </c>
      <c r="P9800" s="113">
        <v>0</v>
      </c>
      <c r="Q9800" s="113">
        <v>0</v>
      </c>
      <c r="R9800" s="106">
        <v>0</v>
      </c>
      <c r="S9800" s="107">
        <v>0</v>
      </c>
      <c r="T9800" s="105">
        <v>0</v>
      </c>
      <c r="U9800" s="105">
        <v>0</v>
      </c>
      <c r="V9800" s="106">
        <v>0</v>
      </c>
      <c r="W9800" s="107">
        <v>415800</v>
      </c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1715</v>
      </c>
      <c r="B9801" s="111" t="s">
        <v>144</v>
      </c>
      <c r="C9801" s="112" t="s">
        <v>145</v>
      </c>
      <c r="D9801" s="21">
        <f t="shared" si="306"/>
        <v>0</v>
      </c>
      <c r="E9801" s="24">
        <f t="shared" si="307"/>
        <v>8961.9699999999993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1715</v>
      </c>
      <c r="B9802" s="111" t="s">
        <v>146</v>
      </c>
      <c r="C9802" s="112" t="s">
        <v>147</v>
      </c>
      <c r="D9802" s="21">
        <f t="shared" si="306"/>
        <v>0</v>
      </c>
      <c r="E9802" s="24">
        <f t="shared" si="307"/>
        <v>69961.66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106">
        <v>0</v>
      </c>
      <c r="K9802" s="107">
        <v>8961.9699999999993</v>
      </c>
      <c r="L9802" s="113">
        <v>0</v>
      </c>
      <c r="M9802" s="113">
        <v>8961.9699999999993</v>
      </c>
      <c r="N9802" s="31">
        <v>0</v>
      </c>
      <c r="O9802" s="32">
        <v>8094.68</v>
      </c>
      <c r="P9802" s="105">
        <v>0</v>
      </c>
      <c r="Q9802" s="105">
        <v>8961.9699999999993</v>
      </c>
      <c r="R9802" s="31">
        <v>0</v>
      </c>
      <c r="S9802" s="32">
        <v>8961.9699999999993</v>
      </c>
      <c r="T9802" s="113">
        <v>0</v>
      </c>
      <c r="U9802" s="113">
        <v>8961.99</v>
      </c>
      <c r="V9802" s="31">
        <v>0</v>
      </c>
      <c r="W9802" s="32">
        <v>8672.8799999999992</v>
      </c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1715</v>
      </c>
      <c r="B9803" s="111" t="s">
        <v>148</v>
      </c>
      <c r="C9803" s="112" t="s">
        <v>149</v>
      </c>
      <c r="D9803" s="21">
        <f t="shared" si="306"/>
        <v>0</v>
      </c>
      <c r="E9803" s="24">
        <f t="shared" si="307"/>
        <v>0</v>
      </c>
      <c r="F9803" s="104"/>
      <c r="G9803" s="104"/>
      <c r="H9803" s="105"/>
      <c r="I9803" s="105"/>
      <c r="J9803" s="31"/>
      <c r="K9803" s="32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1715</v>
      </c>
      <c r="B9804" s="111" t="s">
        <v>150</v>
      </c>
      <c r="C9804" s="112" t="s">
        <v>151</v>
      </c>
      <c r="D9804" s="21">
        <f t="shared" si="306"/>
        <v>0</v>
      </c>
      <c r="E9804" s="24">
        <f t="shared" si="307"/>
        <v>0</v>
      </c>
      <c r="F9804" s="104"/>
      <c r="G9804" s="104"/>
      <c r="H9804" s="113"/>
      <c r="I9804" s="113"/>
      <c r="J9804" s="106"/>
      <c r="K9804" s="107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1715</v>
      </c>
      <c r="B9805" s="111" t="s">
        <v>152</v>
      </c>
      <c r="C9805" s="112" t="s">
        <v>153</v>
      </c>
      <c r="D9805" s="21">
        <f t="shared" si="306"/>
        <v>0</v>
      </c>
      <c r="E9805" s="24">
        <f t="shared" si="307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1715</v>
      </c>
      <c r="B9806" s="111" t="s">
        <v>154</v>
      </c>
      <c r="C9806" s="112" t="s">
        <v>155</v>
      </c>
      <c r="D9806" s="21">
        <f t="shared" si="306"/>
        <v>0</v>
      </c>
      <c r="E9806" s="24">
        <f t="shared" si="307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>
        <v>0</v>
      </c>
      <c r="K9806" s="32">
        <v>0</v>
      </c>
      <c r="L9806" s="113">
        <v>0</v>
      </c>
      <c r="M9806" s="113">
        <v>0</v>
      </c>
      <c r="N9806" s="31">
        <v>0</v>
      </c>
      <c r="O9806" s="32">
        <v>0</v>
      </c>
      <c r="P9806" s="113">
        <v>0</v>
      </c>
      <c r="Q9806" s="113">
        <v>0</v>
      </c>
      <c r="R9806" s="31">
        <v>0</v>
      </c>
      <c r="S9806" s="32">
        <v>0</v>
      </c>
      <c r="T9806" s="113">
        <v>0</v>
      </c>
      <c r="U9806" s="113">
        <v>0</v>
      </c>
      <c r="V9806" s="31">
        <v>0</v>
      </c>
      <c r="W9806" s="32">
        <v>0</v>
      </c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1715</v>
      </c>
      <c r="B9807" s="111" t="s">
        <v>156</v>
      </c>
      <c r="C9807" s="112" t="s">
        <v>157</v>
      </c>
      <c r="D9807" s="21">
        <f t="shared" si="306"/>
        <v>0</v>
      </c>
      <c r="E9807" s="24">
        <f t="shared" si="307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>
        <v>0</v>
      </c>
      <c r="K9807" s="32">
        <v>0</v>
      </c>
      <c r="L9807" s="113">
        <v>0</v>
      </c>
      <c r="M9807" s="113">
        <v>0</v>
      </c>
      <c r="N9807" s="31">
        <v>0</v>
      </c>
      <c r="O9807" s="32">
        <v>0</v>
      </c>
      <c r="P9807" s="113">
        <v>0</v>
      </c>
      <c r="Q9807" s="113">
        <v>0</v>
      </c>
      <c r="R9807" s="31">
        <v>0</v>
      </c>
      <c r="S9807" s="32">
        <v>0</v>
      </c>
      <c r="T9807" s="113">
        <v>0</v>
      </c>
      <c r="U9807" s="113">
        <v>0</v>
      </c>
      <c r="V9807" s="31">
        <v>0</v>
      </c>
      <c r="W9807" s="32">
        <v>0</v>
      </c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1715</v>
      </c>
      <c r="B9808" s="111" t="s">
        <v>158</v>
      </c>
      <c r="C9808" s="112" t="s">
        <v>159</v>
      </c>
      <c r="D9808" s="21">
        <f t="shared" si="306"/>
        <v>0</v>
      </c>
      <c r="E9808" s="24">
        <f t="shared" si="307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>
        <v>0</v>
      </c>
      <c r="K9808" s="32">
        <v>0</v>
      </c>
      <c r="L9808" s="113">
        <v>0</v>
      </c>
      <c r="M9808" s="113">
        <v>0</v>
      </c>
      <c r="N9808" s="31">
        <v>0</v>
      </c>
      <c r="O9808" s="32">
        <v>0</v>
      </c>
      <c r="P9808" s="113">
        <v>0</v>
      </c>
      <c r="Q9808" s="113">
        <v>0</v>
      </c>
      <c r="R9808" s="31">
        <v>0</v>
      </c>
      <c r="S9808" s="32">
        <v>0</v>
      </c>
      <c r="T9808" s="113">
        <v>0</v>
      </c>
      <c r="U9808" s="113">
        <v>0</v>
      </c>
      <c r="V9808" s="31">
        <v>0</v>
      </c>
      <c r="W9808" s="32">
        <v>0</v>
      </c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1715</v>
      </c>
      <c r="B9809" s="111" t="s">
        <v>160</v>
      </c>
      <c r="C9809" s="112" t="s">
        <v>161</v>
      </c>
      <c r="D9809" s="21">
        <f t="shared" si="306"/>
        <v>0</v>
      </c>
      <c r="E9809" s="24">
        <f t="shared" si="307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1715</v>
      </c>
      <c r="B9810" s="111" t="s">
        <v>162</v>
      </c>
      <c r="C9810" s="112" t="s">
        <v>163</v>
      </c>
      <c r="D9810" s="21">
        <f t="shared" si="306"/>
        <v>0</v>
      </c>
      <c r="E9810" s="24">
        <f t="shared" si="307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1715</v>
      </c>
      <c r="B9811" s="111" t="s">
        <v>164</v>
      </c>
      <c r="C9811" s="112" t="s">
        <v>165</v>
      </c>
      <c r="D9811" s="21">
        <f t="shared" si="306"/>
        <v>0</v>
      </c>
      <c r="E9811" s="24">
        <f t="shared" si="307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>
        <v>0</v>
      </c>
      <c r="Q9811" s="113">
        <v>0</v>
      </c>
      <c r="R9811" s="31">
        <v>0</v>
      </c>
      <c r="S9811" s="32">
        <v>0</v>
      </c>
      <c r="T9811" s="113">
        <v>0</v>
      </c>
      <c r="U9811" s="113">
        <v>0</v>
      </c>
      <c r="V9811" s="31">
        <v>0</v>
      </c>
      <c r="W9811" s="32">
        <v>0</v>
      </c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1715</v>
      </c>
      <c r="B9812" s="111" t="s">
        <v>166</v>
      </c>
      <c r="C9812" s="112" t="s">
        <v>167</v>
      </c>
      <c r="D9812" s="21">
        <f t="shared" si="306"/>
        <v>0</v>
      </c>
      <c r="E9812" s="24">
        <f t="shared" si="307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1715</v>
      </c>
      <c r="B9813" s="111" t="s">
        <v>168</v>
      </c>
      <c r="C9813" s="112" t="s">
        <v>169</v>
      </c>
      <c r="D9813" s="21">
        <f t="shared" si="306"/>
        <v>0</v>
      </c>
      <c r="E9813" s="24">
        <f t="shared" si="307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1715</v>
      </c>
      <c r="B9814" s="111" t="s">
        <v>170</v>
      </c>
      <c r="C9814" s="112" t="s">
        <v>171</v>
      </c>
      <c r="D9814" s="21">
        <f t="shared" si="306"/>
        <v>0</v>
      </c>
      <c r="E9814" s="24">
        <f t="shared" si="307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1715</v>
      </c>
      <c r="B9815" s="111" t="s">
        <v>172</v>
      </c>
      <c r="C9815" s="112" t="s">
        <v>173</v>
      </c>
      <c r="D9815" s="21">
        <f t="shared" si="306"/>
        <v>0</v>
      </c>
      <c r="E9815" s="24">
        <f t="shared" si="307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1715</v>
      </c>
      <c r="B9816" s="111" t="s">
        <v>174</v>
      </c>
      <c r="C9816" s="112" t="s">
        <v>175</v>
      </c>
      <c r="D9816" s="21">
        <f t="shared" si="306"/>
        <v>0</v>
      </c>
      <c r="E9816" s="24">
        <f t="shared" si="307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1715</v>
      </c>
      <c r="B9817" s="111" t="s">
        <v>176</v>
      </c>
      <c r="C9817" s="112" t="s">
        <v>177</v>
      </c>
      <c r="D9817" s="21">
        <f t="shared" si="306"/>
        <v>0</v>
      </c>
      <c r="E9817" s="24">
        <f t="shared" si="307"/>
        <v>952.75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1715</v>
      </c>
      <c r="B9818" s="111" t="s">
        <v>178</v>
      </c>
      <c r="C9818" s="112" t="s">
        <v>179</v>
      </c>
      <c r="D9818" s="21">
        <f t="shared" si="306"/>
        <v>0</v>
      </c>
      <c r="E9818" s="24">
        <f t="shared" si="307"/>
        <v>7437.6200000000008</v>
      </c>
      <c r="F9818" s="104">
        <v>0</v>
      </c>
      <c r="G9818" s="104">
        <v>952.75</v>
      </c>
      <c r="H9818" s="113">
        <v>0</v>
      </c>
      <c r="I9818" s="113">
        <v>0</v>
      </c>
      <c r="J9818" s="31">
        <v>0</v>
      </c>
      <c r="K9818" s="32">
        <v>952.75</v>
      </c>
      <c r="L9818" s="113">
        <v>0</v>
      </c>
      <c r="M9818" s="113">
        <v>952.75</v>
      </c>
      <c r="N9818" s="31">
        <v>0</v>
      </c>
      <c r="O9818" s="32">
        <v>860.55</v>
      </c>
      <c r="P9818" s="113">
        <v>0</v>
      </c>
      <c r="Q9818" s="113">
        <v>952.75</v>
      </c>
      <c r="R9818" s="31">
        <v>0</v>
      </c>
      <c r="S9818" s="32">
        <v>952.75</v>
      </c>
      <c r="T9818" s="113">
        <v>0</v>
      </c>
      <c r="U9818" s="113">
        <v>1844.05</v>
      </c>
      <c r="V9818" s="31">
        <v>0</v>
      </c>
      <c r="W9818" s="32">
        <v>922.02</v>
      </c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1715</v>
      </c>
      <c r="B9819" s="111" t="s">
        <v>180</v>
      </c>
      <c r="C9819" s="112" t="s">
        <v>181</v>
      </c>
      <c r="D9819" s="21">
        <f t="shared" si="306"/>
        <v>0</v>
      </c>
      <c r="E9819" s="24">
        <f t="shared" si="307"/>
        <v>0</v>
      </c>
      <c r="F9819" s="104">
        <v>0</v>
      </c>
      <c r="G9819" s="104">
        <v>0</v>
      </c>
      <c r="H9819" s="105">
        <v>0</v>
      </c>
      <c r="I9819" s="105">
        <v>0</v>
      </c>
      <c r="J9819" s="31">
        <v>0</v>
      </c>
      <c r="K9819" s="32">
        <v>0</v>
      </c>
      <c r="L9819" s="105">
        <v>0</v>
      </c>
      <c r="M9819" s="105">
        <v>0</v>
      </c>
      <c r="N9819" s="106">
        <v>0</v>
      </c>
      <c r="O9819" s="107">
        <v>0</v>
      </c>
      <c r="P9819" s="113">
        <v>0</v>
      </c>
      <c r="Q9819" s="113">
        <v>0</v>
      </c>
      <c r="R9819" s="106">
        <v>0</v>
      </c>
      <c r="S9819" s="107">
        <v>0</v>
      </c>
      <c r="T9819" s="105">
        <v>0</v>
      </c>
      <c r="U9819" s="105">
        <v>0</v>
      </c>
      <c r="V9819" s="106">
        <v>0</v>
      </c>
      <c r="W9819" s="107">
        <v>0</v>
      </c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1715</v>
      </c>
      <c r="B9820" s="111" t="s">
        <v>182</v>
      </c>
      <c r="C9820" s="112" t="s">
        <v>183</v>
      </c>
      <c r="D9820" s="21">
        <f t="shared" si="306"/>
        <v>2350.6799999999998</v>
      </c>
      <c r="E9820" s="24">
        <f t="shared" si="307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>
        <v>0</v>
      </c>
      <c r="K9820" s="107">
        <v>0</v>
      </c>
      <c r="L9820" s="105">
        <v>0</v>
      </c>
      <c r="M9820" s="105">
        <v>0</v>
      </c>
      <c r="N9820" s="106">
        <v>0</v>
      </c>
      <c r="O9820" s="107">
        <v>0</v>
      </c>
      <c r="P9820" s="105">
        <v>0</v>
      </c>
      <c r="Q9820" s="105">
        <v>0</v>
      </c>
      <c r="R9820" s="106">
        <v>0</v>
      </c>
      <c r="S9820" s="107">
        <v>0</v>
      </c>
      <c r="T9820" s="105">
        <v>0</v>
      </c>
      <c r="U9820" s="105">
        <v>0</v>
      </c>
      <c r="V9820" s="106">
        <v>0</v>
      </c>
      <c r="W9820" s="107">
        <v>0</v>
      </c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1715</v>
      </c>
      <c r="B9821" s="111" t="s">
        <v>184</v>
      </c>
      <c r="C9821" s="112" t="s">
        <v>185</v>
      </c>
      <c r="D9821" s="21">
        <f t="shared" si="306"/>
        <v>0</v>
      </c>
      <c r="E9821" s="24">
        <f t="shared" si="307"/>
        <v>0</v>
      </c>
      <c r="F9821" s="104"/>
      <c r="G9821" s="104"/>
      <c r="H9821" s="113"/>
      <c r="I9821" s="113"/>
      <c r="J9821" s="106"/>
      <c r="K9821" s="107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1715</v>
      </c>
      <c r="B9822" s="111" t="s">
        <v>186</v>
      </c>
      <c r="C9822" s="112" t="s">
        <v>187</v>
      </c>
      <c r="D9822" s="21">
        <f t="shared" si="306"/>
        <v>0</v>
      </c>
      <c r="E9822" s="24">
        <f t="shared" si="307"/>
        <v>1702.59</v>
      </c>
      <c r="F9822" s="104"/>
      <c r="G9822" s="104"/>
      <c r="H9822" s="105"/>
      <c r="I9822" s="105"/>
      <c r="J9822" s="31"/>
      <c r="K9822" s="32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1715</v>
      </c>
      <c r="B9823" s="111" t="s">
        <v>188</v>
      </c>
      <c r="C9823" s="112" t="s">
        <v>189</v>
      </c>
      <c r="D9823" s="21">
        <f t="shared" si="306"/>
        <v>0</v>
      </c>
      <c r="E9823" s="24">
        <f t="shared" si="307"/>
        <v>13291.230000000001</v>
      </c>
      <c r="F9823" s="104">
        <v>0</v>
      </c>
      <c r="G9823" s="104">
        <v>1702.59</v>
      </c>
      <c r="H9823" s="105">
        <v>0</v>
      </c>
      <c r="I9823" s="105">
        <v>0</v>
      </c>
      <c r="J9823" s="106">
        <v>0</v>
      </c>
      <c r="K9823" s="107">
        <v>1702.59</v>
      </c>
      <c r="L9823" s="105">
        <v>0</v>
      </c>
      <c r="M9823" s="105">
        <v>1702.59</v>
      </c>
      <c r="N9823" s="106">
        <v>0</v>
      </c>
      <c r="O9823" s="107">
        <v>1537.83</v>
      </c>
      <c r="P9823" s="105">
        <v>0</v>
      </c>
      <c r="Q9823" s="105">
        <v>1702.59</v>
      </c>
      <c r="R9823" s="106">
        <v>0</v>
      </c>
      <c r="S9823" s="107">
        <v>1702.59</v>
      </c>
      <c r="T9823" s="105">
        <v>0</v>
      </c>
      <c r="U9823" s="105">
        <v>3295.37</v>
      </c>
      <c r="V9823" s="106">
        <v>0</v>
      </c>
      <c r="W9823" s="107">
        <v>1647.67</v>
      </c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1715</v>
      </c>
      <c r="B9824" s="111" t="s">
        <v>190</v>
      </c>
      <c r="C9824" s="112" t="s">
        <v>191</v>
      </c>
      <c r="D9824" s="21">
        <f t="shared" si="306"/>
        <v>0</v>
      </c>
      <c r="E9824" s="24">
        <f t="shared" si="307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1715</v>
      </c>
      <c r="B9825" s="111" t="s">
        <v>192</v>
      </c>
      <c r="C9825" s="112" t="s">
        <v>193</v>
      </c>
      <c r="D9825" s="21">
        <f t="shared" si="306"/>
        <v>146000</v>
      </c>
      <c r="E9825" s="24">
        <f t="shared" si="307"/>
        <v>0</v>
      </c>
      <c r="F9825" s="104">
        <v>0</v>
      </c>
      <c r="G9825" s="104">
        <v>0</v>
      </c>
      <c r="H9825" s="113">
        <v>0</v>
      </c>
      <c r="I9825" s="113">
        <v>0</v>
      </c>
      <c r="J9825" s="106">
        <v>0</v>
      </c>
      <c r="K9825" s="107">
        <v>0</v>
      </c>
      <c r="L9825" s="113">
        <v>0</v>
      </c>
      <c r="M9825" s="113">
        <v>0</v>
      </c>
      <c r="N9825" s="31">
        <v>0</v>
      </c>
      <c r="O9825" s="32">
        <v>0</v>
      </c>
      <c r="P9825" s="105">
        <v>0</v>
      </c>
      <c r="Q9825" s="105">
        <v>0</v>
      </c>
      <c r="R9825" s="31">
        <v>146000</v>
      </c>
      <c r="S9825" s="32">
        <v>0</v>
      </c>
      <c r="T9825" s="113">
        <v>0</v>
      </c>
      <c r="U9825" s="113">
        <v>0</v>
      </c>
      <c r="V9825" s="31">
        <v>0</v>
      </c>
      <c r="W9825" s="32">
        <v>0</v>
      </c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1715</v>
      </c>
      <c r="B9826" s="111" t="s">
        <v>194</v>
      </c>
      <c r="C9826" s="112" t="s">
        <v>195</v>
      </c>
      <c r="D9826" s="21">
        <f t="shared" si="306"/>
        <v>415800</v>
      </c>
      <c r="E9826" s="24">
        <f t="shared" si="307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>
        <v>0</v>
      </c>
      <c r="Q9826" s="113">
        <v>0</v>
      </c>
      <c r="R9826" s="31">
        <v>0</v>
      </c>
      <c r="S9826" s="32">
        <v>0</v>
      </c>
      <c r="T9826" s="113">
        <v>0</v>
      </c>
      <c r="U9826" s="113">
        <v>0</v>
      </c>
      <c r="V9826" s="31">
        <v>415800</v>
      </c>
      <c r="W9826" s="32">
        <v>0</v>
      </c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1715</v>
      </c>
      <c r="B9827" s="111" t="s">
        <v>196</v>
      </c>
      <c r="C9827" s="112" t="s">
        <v>197</v>
      </c>
      <c r="D9827" s="21">
        <f t="shared" si="306"/>
        <v>489048</v>
      </c>
      <c r="E9827" s="24">
        <f t="shared" si="307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31">
        <v>0</v>
      </c>
      <c r="K9827" s="32">
        <v>0</v>
      </c>
      <c r="L9827" s="105">
        <v>0</v>
      </c>
      <c r="M9827" s="105">
        <v>0</v>
      </c>
      <c r="N9827" s="106">
        <v>0</v>
      </c>
      <c r="O9827" s="107">
        <v>0</v>
      </c>
      <c r="P9827" s="113">
        <v>0</v>
      </c>
      <c r="Q9827" s="113">
        <v>0</v>
      </c>
      <c r="R9827" s="106">
        <v>0</v>
      </c>
      <c r="S9827" s="107">
        <v>0</v>
      </c>
      <c r="T9827" s="105">
        <v>0</v>
      </c>
      <c r="U9827" s="105">
        <v>0</v>
      </c>
      <c r="V9827" s="106">
        <v>0</v>
      </c>
      <c r="W9827" s="107">
        <v>0</v>
      </c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1715</v>
      </c>
      <c r="B9828" s="111" t="s">
        <v>198</v>
      </c>
      <c r="C9828" s="112" t="s">
        <v>199</v>
      </c>
      <c r="D9828" s="21">
        <f t="shared" si="306"/>
        <v>0</v>
      </c>
      <c r="E9828" s="24">
        <f t="shared" si="307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1715</v>
      </c>
      <c r="B9829" s="111" t="s">
        <v>200</v>
      </c>
      <c r="C9829" s="112" t="s">
        <v>201</v>
      </c>
      <c r="D9829" s="21">
        <f t="shared" si="306"/>
        <v>0</v>
      </c>
      <c r="E9829" s="24">
        <f t="shared" si="307"/>
        <v>0</v>
      </c>
      <c r="F9829" s="104"/>
      <c r="G9829" s="104"/>
      <c r="H9829" s="113"/>
      <c r="I9829" s="113"/>
      <c r="J9829" s="106"/>
      <c r="K9829" s="107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1715</v>
      </c>
      <c r="B9830" s="111" t="s">
        <v>202</v>
      </c>
      <c r="C9830" s="112" t="s">
        <v>203</v>
      </c>
      <c r="D9830" s="21">
        <f t="shared" si="306"/>
        <v>0</v>
      </c>
      <c r="E9830" s="24">
        <f t="shared" si="30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>
        <v>0</v>
      </c>
      <c r="K9830" s="32">
        <v>0</v>
      </c>
      <c r="L9830" s="113">
        <v>0</v>
      </c>
      <c r="M9830" s="113">
        <v>0</v>
      </c>
      <c r="N9830" s="31">
        <v>0</v>
      </c>
      <c r="O9830" s="32">
        <v>0</v>
      </c>
      <c r="P9830" s="113">
        <v>0</v>
      </c>
      <c r="Q9830" s="113">
        <v>0</v>
      </c>
      <c r="R9830" s="31">
        <v>0</v>
      </c>
      <c r="S9830" s="32">
        <v>0</v>
      </c>
      <c r="T9830" s="113">
        <v>0</v>
      </c>
      <c r="U9830" s="113">
        <v>0</v>
      </c>
      <c r="V9830" s="31">
        <v>0</v>
      </c>
      <c r="W9830" s="32">
        <v>0</v>
      </c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1715</v>
      </c>
      <c r="B9831" s="111" t="s">
        <v>204</v>
      </c>
      <c r="C9831" s="112" t="s">
        <v>205</v>
      </c>
      <c r="D9831" s="21">
        <f t="shared" si="306"/>
        <v>0</v>
      </c>
      <c r="E9831" s="24">
        <f t="shared" si="30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1715</v>
      </c>
      <c r="B9832" s="111" t="s">
        <v>206</v>
      </c>
      <c r="C9832" s="112" t="s">
        <v>207</v>
      </c>
      <c r="D9832" s="21">
        <f t="shared" si="306"/>
        <v>0</v>
      </c>
      <c r="E9832" s="24">
        <f t="shared" si="30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>
        <v>0</v>
      </c>
      <c r="K9832" s="32">
        <v>0</v>
      </c>
      <c r="L9832" s="113">
        <v>0</v>
      </c>
      <c r="M9832" s="113">
        <v>0</v>
      </c>
      <c r="N9832" s="31">
        <v>0</v>
      </c>
      <c r="O9832" s="32">
        <v>0</v>
      </c>
      <c r="P9832" s="113">
        <v>0</v>
      </c>
      <c r="Q9832" s="113">
        <v>0</v>
      </c>
      <c r="R9832" s="31">
        <v>0</v>
      </c>
      <c r="S9832" s="32">
        <v>0</v>
      </c>
      <c r="T9832" s="113">
        <v>0</v>
      </c>
      <c r="U9832" s="113">
        <v>0</v>
      </c>
      <c r="V9832" s="31">
        <v>0</v>
      </c>
      <c r="W9832" s="32">
        <v>0</v>
      </c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1715</v>
      </c>
      <c r="B9833" s="111" t="s">
        <v>208</v>
      </c>
      <c r="C9833" s="112" t="s">
        <v>209</v>
      </c>
      <c r="D9833" s="21">
        <f t="shared" si="306"/>
        <v>0</v>
      </c>
      <c r="E9833" s="24">
        <f t="shared" si="307"/>
        <v>8895.86</v>
      </c>
      <c r="F9833" s="104"/>
      <c r="G9833" s="104"/>
      <c r="H9833" s="105"/>
      <c r="I9833" s="105"/>
      <c r="J9833" s="31"/>
      <c r="K9833" s="32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1715</v>
      </c>
      <c r="B9834" s="111" t="s">
        <v>210</v>
      </c>
      <c r="C9834" s="112" t="s">
        <v>211</v>
      </c>
      <c r="D9834" s="21">
        <f t="shared" si="306"/>
        <v>0</v>
      </c>
      <c r="E9834" s="24">
        <f t="shared" si="307"/>
        <v>77725.039999999994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>
        <v>0</v>
      </c>
      <c r="K9834" s="107">
        <v>8895.86</v>
      </c>
      <c r="L9834" s="105">
        <v>0</v>
      </c>
      <c r="M9834" s="105">
        <v>8895.86</v>
      </c>
      <c r="N9834" s="106">
        <v>0</v>
      </c>
      <c r="O9834" s="107">
        <v>8302.7999999999993</v>
      </c>
      <c r="P9834" s="105">
        <v>0</v>
      </c>
      <c r="Q9834" s="105">
        <v>9192.3799999999992</v>
      </c>
      <c r="R9834" s="106">
        <v>0</v>
      </c>
      <c r="S9834" s="107">
        <v>9192.3799999999992</v>
      </c>
      <c r="T9834" s="105">
        <v>0</v>
      </c>
      <c r="U9834" s="105">
        <v>10761.45</v>
      </c>
      <c r="V9834" s="106">
        <v>0</v>
      </c>
      <c r="W9834" s="107">
        <v>9375.86</v>
      </c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1715</v>
      </c>
      <c r="B9835" s="111" t="s">
        <v>212</v>
      </c>
      <c r="C9835" s="112" t="s">
        <v>213</v>
      </c>
      <c r="D9835" s="21">
        <f t="shared" si="306"/>
        <v>0</v>
      </c>
      <c r="E9835" s="24">
        <f t="shared" si="307"/>
        <v>39809.929999999993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>
        <v>0</v>
      </c>
      <c r="K9835" s="107">
        <v>4212.6000000000004</v>
      </c>
      <c r="L9835" s="105">
        <v>0</v>
      </c>
      <c r="M9835" s="105">
        <v>4212.6000000000004</v>
      </c>
      <c r="N9835" s="106">
        <v>0</v>
      </c>
      <c r="O9835" s="107">
        <v>3804.93</v>
      </c>
      <c r="P9835" s="105">
        <v>0</v>
      </c>
      <c r="Q9835" s="105">
        <v>4212.6000000000004</v>
      </c>
      <c r="R9835" s="106">
        <v>0</v>
      </c>
      <c r="S9835" s="107">
        <v>4212.6000000000004</v>
      </c>
      <c r="T9835" s="105">
        <v>0</v>
      </c>
      <c r="U9835" s="105">
        <v>4212.6099999999997</v>
      </c>
      <c r="V9835" s="106">
        <v>0</v>
      </c>
      <c r="W9835" s="107">
        <v>5443.73</v>
      </c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1715</v>
      </c>
      <c r="B9836" s="111" t="s">
        <v>214</v>
      </c>
      <c r="C9836" s="112" t="s">
        <v>215</v>
      </c>
      <c r="D9836" s="21">
        <f t="shared" si="306"/>
        <v>0</v>
      </c>
      <c r="E9836" s="24">
        <f t="shared" si="307"/>
        <v>33196.740000000005</v>
      </c>
      <c r="F9836" s="104">
        <v>0</v>
      </c>
      <c r="G9836" s="104">
        <v>1826.71</v>
      </c>
      <c r="H9836" s="105">
        <v>0</v>
      </c>
      <c r="I9836" s="105">
        <v>4388.55</v>
      </c>
      <c r="J9836" s="106">
        <v>0</v>
      </c>
      <c r="K9836" s="107">
        <v>4595.75</v>
      </c>
      <c r="L9836" s="105">
        <v>0</v>
      </c>
      <c r="M9836" s="105">
        <v>4595.75</v>
      </c>
      <c r="N9836" s="106">
        <v>0</v>
      </c>
      <c r="O9836" s="107">
        <v>4151</v>
      </c>
      <c r="P9836" s="105">
        <v>0</v>
      </c>
      <c r="Q9836" s="105">
        <v>4595.75</v>
      </c>
      <c r="R9836" s="106">
        <v>0</v>
      </c>
      <c r="S9836" s="107">
        <v>4595.75</v>
      </c>
      <c r="T9836" s="105">
        <v>0</v>
      </c>
      <c r="U9836" s="105">
        <v>4595.7299999999996</v>
      </c>
      <c r="V9836" s="106">
        <v>0</v>
      </c>
      <c r="W9836" s="107">
        <v>4447.5</v>
      </c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1715</v>
      </c>
      <c r="B9837" s="111" t="s">
        <v>216</v>
      </c>
      <c r="C9837" s="112" t="s">
        <v>217</v>
      </c>
      <c r="D9837" s="21">
        <f t="shared" si="306"/>
        <v>0</v>
      </c>
      <c r="E9837" s="24">
        <f t="shared" si="30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1715</v>
      </c>
      <c r="B9838" s="111" t="s">
        <v>218</v>
      </c>
      <c r="C9838" s="112" t="s">
        <v>1564</v>
      </c>
      <c r="D9838" s="21">
        <f t="shared" si="306"/>
        <v>0</v>
      </c>
      <c r="E9838" s="24">
        <f t="shared" si="307"/>
        <v>4359.82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1715</v>
      </c>
      <c r="B9839" s="111" t="s">
        <v>219</v>
      </c>
      <c r="C9839" s="112" t="s">
        <v>1565</v>
      </c>
      <c r="D9839" s="21">
        <f t="shared" si="306"/>
        <v>0</v>
      </c>
      <c r="E9839" s="24">
        <f t="shared" si="307"/>
        <v>34034.69</v>
      </c>
      <c r="F9839" s="104">
        <v>0</v>
      </c>
      <c r="G9839" s="104">
        <v>4359.82</v>
      </c>
      <c r="H9839" s="105">
        <v>0</v>
      </c>
      <c r="I9839" s="105">
        <v>4078.52</v>
      </c>
      <c r="J9839" s="106">
        <v>0</v>
      </c>
      <c r="K9839" s="107">
        <v>4359.82</v>
      </c>
      <c r="L9839" s="105">
        <v>0</v>
      </c>
      <c r="M9839" s="105">
        <v>4359.82</v>
      </c>
      <c r="N9839" s="106">
        <v>0</v>
      </c>
      <c r="O9839" s="107">
        <v>4359.82</v>
      </c>
      <c r="P9839" s="105">
        <v>0</v>
      </c>
      <c r="Q9839" s="105">
        <v>4359.82</v>
      </c>
      <c r="R9839" s="106">
        <v>0</v>
      </c>
      <c r="S9839" s="107">
        <v>4359.82</v>
      </c>
      <c r="T9839" s="105">
        <v>0</v>
      </c>
      <c r="U9839" s="105">
        <v>3937.89</v>
      </c>
      <c r="V9839" s="106">
        <v>0</v>
      </c>
      <c r="W9839" s="107">
        <v>4219.18</v>
      </c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1715</v>
      </c>
      <c r="B9840" s="111" t="s">
        <v>220</v>
      </c>
      <c r="C9840" s="112" t="s">
        <v>221</v>
      </c>
      <c r="D9840" s="21">
        <f t="shared" si="306"/>
        <v>0</v>
      </c>
      <c r="E9840" s="24">
        <f t="shared" si="307"/>
        <v>2321.46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1715</v>
      </c>
      <c r="B9841" s="111" t="s">
        <v>222</v>
      </c>
      <c r="C9841" s="112" t="s">
        <v>223</v>
      </c>
      <c r="D9841" s="21">
        <f t="shared" si="306"/>
        <v>0</v>
      </c>
      <c r="E9841" s="24">
        <f t="shared" si="307"/>
        <v>22765.29</v>
      </c>
      <c r="F9841" s="104">
        <v>0</v>
      </c>
      <c r="G9841" s="104">
        <v>2321.46</v>
      </c>
      <c r="H9841" s="105">
        <v>0</v>
      </c>
      <c r="I9841" s="105">
        <v>6814.6</v>
      </c>
      <c r="J9841" s="106">
        <v>0</v>
      </c>
      <c r="K9841" s="107">
        <v>2321.46</v>
      </c>
      <c r="L9841" s="105">
        <v>0</v>
      </c>
      <c r="M9841" s="105">
        <v>2321.46</v>
      </c>
      <c r="N9841" s="106">
        <v>0</v>
      </c>
      <c r="O9841" s="107">
        <v>2096.8000000000002</v>
      </c>
      <c r="P9841" s="105">
        <v>0</v>
      </c>
      <c r="Q9841" s="105">
        <v>2321.46</v>
      </c>
      <c r="R9841" s="106">
        <v>0</v>
      </c>
      <c r="S9841" s="107">
        <v>2321.46</v>
      </c>
      <c r="T9841" s="105">
        <v>0</v>
      </c>
      <c r="U9841" s="105">
        <v>2321.4699999999998</v>
      </c>
      <c r="V9841" s="106">
        <v>0</v>
      </c>
      <c r="W9841" s="107">
        <v>2246.58</v>
      </c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1715</v>
      </c>
      <c r="B9842" s="111" t="s">
        <v>224</v>
      </c>
      <c r="C9842" s="112" t="s">
        <v>225</v>
      </c>
      <c r="D9842" s="21">
        <f t="shared" si="306"/>
        <v>0</v>
      </c>
      <c r="E9842" s="24">
        <f t="shared" si="30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1715</v>
      </c>
      <c r="B9843" s="111" t="s">
        <v>226</v>
      </c>
      <c r="C9843" s="112" t="s">
        <v>227</v>
      </c>
      <c r="D9843" s="21">
        <f t="shared" si="306"/>
        <v>0</v>
      </c>
      <c r="E9843" s="24">
        <f t="shared" si="307"/>
        <v>0</v>
      </c>
      <c r="F9843" s="104"/>
      <c r="G9843" s="104"/>
      <c r="H9843" s="113"/>
      <c r="I9843" s="113"/>
      <c r="J9843" s="106"/>
      <c r="K9843" s="107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1715</v>
      </c>
      <c r="B9844" s="111" t="s">
        <v>228</v>
      </c>
      <c r="C9844" s="112" t="s">
        <v>229</v>
      </c>
      <c r="D9844" s="21">
        <f t="shared" si="306"/>
        <v>0</v>
      </c>
      <c r="E9844" s="24">
        <f t="shared" si="30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>
        <v>0</v>
      </c>
      <c r="Q9844" s="113">
        <v>0</v>
      </c>
      <c r="R9844" s="31">
        <v>0</v>
      </c>
      <c r="S9844" s="32">
        <v>0</v>
      </c>
      <c r="T9844" s="113">
        <v>0</v>
      </c>
      <c r="U9844" s="113">
        <v>0</v>
      </c>
      <c r="V9844" s="31">
        <v>0</v>
      </c>
      <c r="W9844" s="32">
        <v>0</v>
      </c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1715</v>
      </c>
      <c r="B9845" s="111" t="s">
        <v>230</v>
      </c>
      <c r="C9845" s="112" t="s">
        <v>231</v>
      </c>
      <c r="D9845" s="21">
        <f t="shared" si="306"/>
        <v>0</v>
      </c>
      <c r="E9845" s="24">
        <f t="shared" si="307"/>
        <v>3991.33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1715</v>
      </c>
      <c r="B9846" s="111" t="s">
        <v>232</v>
      </c>
      <c r="C9846" s="112" t="s">
        <v>233</v>
      </c>
      <c r="D9846" s="21">
        <f t="shared" si="306"/>
        <v>0</v>
      </c>
      <c r="E9846" s="24">
        <f t="shared" si="307"/>
        <v>27295.600000000002</v>
      </c>
      <c r="F9846" s="104">
        <v>0</v>
      </c>
      <c r="G9846" s="104">
        <v>3991.33</v>
      </c>
      <c r="H9846" s="113">
        <v>0</v>
      </c>
      <c r="I9846" s="113">
        <v>3733.85</v>
      </c>
      <c r="J9846" s="31">
        <v>0</v>
      </c>
      <c r="K9846" s="32">
        <v>3991.33</v>
      </c>
      <c r="L9846" s="113">
        <v>0</v>
      </c>
      <c r="M9846" s="113">
        <v>3991.33</v>
      </c>
      <c r="N9846" s="31">
        <v>0</v>
      </c>
      <c r="O9846" s="32">
        <v>824.66</v>
      </c>
      <c r="P9846" s="113">
        <v>0</v>
      </c>
      <c r="Q9846" s="113">
        <v>3991.33</v>
      </c>
      <c r="R9846" s="31">
        <v>0</v>
      </c>
      <c r="S9846" s="32">
        <v>3991.33</v>
      </c>
      <c r="T9846" s="113">
        <v>0</v>
      </c>
      <c r="U9846" s="113">
        <v>6771.77</v>
      </c>
      <c r="V9846" s="31">
        <v>0</v>
      </c>
      <c r="W9846" s="32">
        <v>0</v>
      </c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1715</v>
      </c>
      <c r="B9847" s="111" t="s">
        <v>234</v>
      </c>
      <c r="C9847" s="112" t="s">
        <v>235</v>
      </c>
      <c r="D9847" s="21">
        <f t="shared" si="306"/>
        <v>0</v>
      </c>
      <c r="E9847" s="24">
        <f t="shared" si="307"/>
        <v>0</v>
      </c>
      <c r="F9847" s="104">
        <v>0</v>
      </c>
      <c r="G9847" s="104">
        <v>0</v>
      </c>
      <c r="H9847" s="105">
        <v>0</v>
      </c>
      <c r="I9847" s="105">
        <v>0</v>
      </c>
      <c r="J9847" s="31">
        <v>0</v>
      </c>
      <c r="K9847" s="32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>
        <v>0</v>
      </c>
      <c r="Q9847" s="113">
        <v>0</v>
      </c>
      <c r="R9847" s="106">
        <v>0</v>
      </c>
      <c r="S9847" s="107">
        <v>0</v>
      </c>
      <c r="T9847" s="105">
        <v>0</v>
      </c>
      <c r="U9847" s="105">
        <v>0</v>
      </c>
      <c r="V9847" s="106">
        <v>0</v>
      </c>
      <c r="W9847" s="107">
        <v>0</v>
      </c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1715</v>
      </c>
      <c r="B9848" s="111" t="s">
        <v>236</v>
      </c>
      <c r="C9848" s="112" t="s">
        <v>237</v>
      </c>
      <c r="D9848" s="21">
        <f t="shared" si="306"/>
        <v>0</v>
      </c>
      <c r="E9848" s="24">
        <f t="shared" si="30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1715</v>
      </c>
      <c r="B9849" s="111" t="s">
        <v>238</v>
      </c>
      <c r="C9849" s="112" t="s">
        <v>239</v>
      </c>
      <c r="D9849" s="21">
        <f t="shared" si="306"/>
        <v>0</v>
      </c>
      <c r="E9849" s="24">
        <f t="shared" si="30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>
        <v>0</v>
      </c>
      <c r="K9849" s="107">
        <v>0</v>
      </c>
      <c r="L9849" s="105">
        <v>0</v>
      </c>
      <c r="M9849" s="105">
        <v>0</v>
      </c>
      <c r="N9849" s="106">
        <v>0</v>
      </c>
      <c r="O9849" s="107">
        <v>0</v>
      </c>
      <c r="P9849" s="105">
        <v>0</v>
      </c>
      <c r="Q9849" s="105">
        <v>0</v>
      </c>
      <c r="R9849" s="106">
        <v>0</v>
      </c>
      <c r="S9849" s="107">
        <v>0</v>
      </c>
      <c r="T9849" s="105">
        <v>0</v>
      </c>
      <c r="U9849" s="105">
        <v>0</v>
      </c>
      <c r="V9849" s="106">
        <v>0</v>
      </c>
      <c r="W9849" s="107">
        <v>0</v>
      </c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1715</v>
      </c>
      <c r="B9850" s="111" t="s">
        <v>240</v>
      </c>
      <c r="C9850" s="112" t="s">
        <v>241</v>
      </c>
      <c r="D9850" s="21">
        <f t="shared" si="306"/>
        <v>0</v>
      </c>
      <c r="E9850" s="24">
        <f t="shared" si="307"/>
        <v>0</v>
      </c>
      <c r="F9850" s="104">
        <v>0</v>
      </c>
      <c r="G9850" s="104">
        <v>0</v>
      </c>
      <c r="H9850" s="113">
        <v>0</v>
      </c>
      <c r="I9850" s="113">
        <v>0</v>
      </c>
      <c r="J9850" s="106">
        <v>0</v>
      </c>
      <c r="K9850" s="107">
        <v>0</v>
      </c>
      <c r="L9850" s="113">
        <v>0</v>
      </c>
      <c r="M9850" s="113">
        <v>0</v>
      </c>
      <c r="N9850" s="31">
        <v>0</v>
      </c>
      <c r="O9850" s="32">
        <v>0</v>
      </c>
      <c r="P9850" s="105">
        <v>0</v>
      </c>
      <c r="Q9850" s="105">
        <v>0</v>
      </c>
      <c r="R9850" s="31">
        <v>0</v>
      </c>
      <c r="S9850" s="32">
        <v>0</v>
      </c>
      <c r="T9850" s="113">
        <v>0</v>
      </c>
      <c r="U9850" s="113">
        <v>0</v>
      </c>
      <c r="V9850" s="31">
        <v>0</v>
      </c>
      <c r="W9850" s="32">
        <v>0</v>
      </c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1715</v>
      </c>
      <c r="B9851" s="111" t="s">
        <v>242</v>
      </c>
      <c r="C9851" s="112" t="s">
        <v>243</v>
      </c>
      <c r="D9851" s="21">
        <f t="shared" si="306"/>
        <v>0</v>
      </c>
      <c r="E9851" s="24">
        <f t="shared" si="30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1715</v>
      </c>
      <c r="B9852" s="111" t="s">
        <v>244</v>
      </c>
      <c r="C9852" s="112" t="s">
        <v>245</v>
      </c>
      <c r="D9852" s="21">
        <f t="shared" si="306"/>
        <v>0</v>
      </c>
      <c r="E9852" s="24">
        <f t="shared" si="30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>
        <v>0</v>
      </c>
      <c r="Q9852" s="113">
        <v>0</v>
      </c>
      <c r="R9852" s="31">
        <v>0</v>
      </c>
      <c r="S9852" s="32">
        <v>0</v>
      </c>
      <c r="T9852" s="113">
        <v>0</v>
      </c>
      <c r="U9852" s="113">
        <v>0</v>
      </c>
      <c r="V9852" s="31">
        <v>0</v>
      </c>
      <c r="W9852" s="32">
        <v>0</v>
      </c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1715</v>
      </c>
      <c r="B9853" s="111" t="s">
        <v>246</v>
      </c>
      <c r="C9853" s="112" t="s">
        <v>247</v>
      </c>
      <c r="D9853" s="21">
        <f t="shared" si="306"/>
        <v>0</v>
      </c>
      <c r="E9853" s="24">
        <f t="shared" si="307"/>
        <v>0</v>
      </c>
      <c r="F9853" s="104">
        <v>0</v>
      </c>
      <c r="G9853" s="104">
        <v>0</v>
      </c>
      <c r="H9853" s="105">
        <v>0</v>
      </c>
      <c r="I9853" s="105">
        <v>0</v>
      </c>
      <c r="J9853" s="31">
        <v>0</v>
      </c>
      <c r="K9853" s="32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>
        <v>0</v>
      </c>
      <c r="Q9853" s="113">
        <v>0</v>
      </c>
      <c r="R9853" s="106">
        <v>0</v>
      </c>
      <c r="S9853" s="107">
        <v>0</v>
      </c>
      <c r="T9853" s="105">
        <v>0</v>
      </c>
      <c r="U9853" s="105">
        <v>0</v>
      </c>
      <c r="V9853" s="106">
        <v>0</v>
      </c>
      <c r="W9853" s="107">
        <v>0</v>
      </c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1715</v>
      </c>
      <c r="B9854" s="111" t="s">
        <v>248</v>
      </c>
      <c r="C9854" s="112" t="s">
        <v>249</v>
      </c>
      <c r="D9854" s="21">
        <f t="shared" si="306"/>
        <v>0</v>
      </c>
      <c r="E9854" s="24">
        <f t="shared" si="30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1715</v>
      </c>
      <c r="B9855" s="111" t="s">
        <v>250</v>
      </c>
      <c r="C9855" s="112" t="s">
        <v>251</v>
      </c>
      <c r="D9855" s="21">
        <f t="shared" si="306"/>
        <v>0</v>
      </c>
      <c r="E9855" s="24">
        <f t="shared" si="30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>
        <v>0</v>
      </c>
      <c r="Q9855" s="105">
        <v>0</v>
      </c>
      <c r="R9855" s="106">
        <v>0</v>
      </c>
      <c r="S9855" s="107">
        <v>0</v>
      </c>
      <c r="T9855" s="105">
        <v>0</v>
      </c>
      <c r="U9855" s="105">
        <v>0</v>
      </c>
      <c r="V9855" s="106">
        <v>0</v>
      </c>
      <c r="W9855" s="107">
        <v>0</v>
      </c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1715</v>
      </c>
      <c r="B9856" s="111" t="s">
        <v>252</v>
      </c>
      <c r="C9856" s="112" t="s">
        <v>253</v>
      </c>
      <c r="D9856" s="21">
        <f t="shared" si="306"/>
        <v>0</v>
      </c>
      <c r="E9856" s="24">
        <f t="shared" si="30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>
        <v>0</v>
      </c>
      <c r="K9856" s="107">
        <v>0</v>
      </c>
      <c r="L9856" s="105">
        <v>0</v>
      </c>
      <c r="M9856" s="105">
        <v>0</v>
      </c>
      <c r="N9856" s="106">
        <v>0</v>
      </c>
      <c r="O9856" s="107">
        <v>0</v>
      </c>
      <c r="P9856" s="105">
        <v>0</v>
      </c>
      <c r="Q9856" s="105">
        <v>0</v>
      </c>
      <c r="R9856" s="106">
        <v>0</v>
      </c>
      <c r="S9856" s="107">
        <v>0</v>
      </c>
      <c r="T9856" s="105">
        <v>0</v>
      </c>
      <c r="U9856" s="105">
        <v>0</v>
      </c>
      <c r="V9856" s="106">
        <v>0</v>
      </c>
      <c r="W9856" s="107">
        <v>0</v>
      </c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1715</v>
      </c>
      <c r="B9857" s="111" t="s">
        <v>254</v>
      </c>
      <c r="C9857" s="112" t="s">
        <v>255</v>
      </c>
      <c r="D9857" s="21">
        <f t="shared" si="306"/>
        <v>0</v>
      </c>
      <c r="E9857" s="24">
        <f t="shared" si="30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1715</v>
      </c>
      <c r="B9858" s="111" t="s">
        <v>256</v>
      </c>
      <c r="C9858" s="112" t="s">
        <v>257</v>
      </c>
      <c r="D9858" s="21">
        <f t="shared" si="306"/>
        <v>0</v>
      </c>
      <c r="E9858" s="24">
        <f t="shared" si="30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>
        <v>0</v>
      </c>
      <c r="K9858" s="107">
        <v>0</v>
      </c>
      <c r="L9858" s="105">
        <v>0</v>
      </c>
      <c r="M9858" s="105">
        <v>0</v>
      </c>
      <c r="N9858" s="106">
        <v>0</v>
      </c>
      <c r="O9858" s="107">
        <v>0</v>
      </c>
      <c r="P9858" s="105">
        <v>0</v>
      </c>
      <c r="Q9858" s="105">
        <v>0</v>
      </c>
      <c r="R9858" s="106">
        <v>0</v>
      </c>
      <c r="S9858" s="107">
        <v>0</v>
      </c>
      <c r="T9858" s="105">
        <v>0</v>
      </c>
      <c r="U9858" s="105">
        <v>0</v>
      </c>
      <c r="V9858" s="106">
        <v>0</v>
      </c>
      <c r="W9858" s="107">
        <v>0</v>
      </c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1715</v>
      </c>
      <c r="B9859" s="111" t="s">
        <v>258</v>
      </c>
      <c r="C9859" s="112" t="s">
        <v>259</v>
      </c>
      <c r="D9859" s="21">
        <f t="shared" ref="D9859:D9922" si="308">F9859+H9859+J9860+L9859+N9859+P9859+R9859+T9859+V9859+X9859+Z9859+AB9859</f>
        <v>0</v>
      </c>
      <c r="E9859" s="24">
        <f t="shared" ref="E9859:E9922" si="309">G9859+I9859+K9860+M9859+O9859+Q9859+S9859+U9859+W9859+Y9859+AA9859+AC9859</f>
        <v>0</v>
      </c>
      <c r="F9859" s="104"/>
      <c r="G9859" s="104"/>
      <c r="H9859" s="113"/>
      <c r="I9859" s="113"/>
      <c r="J9859" s="106"/>
      <c r="K9859" s="107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1715</v>
      </c>
      <c r="B9860" s="111" t="s">
        <v>260</v>
      </c>
      <c r="C9860" s="112" t="s">
        <v>261</v>
      </c>
      <c r="D9860" s="21">
        <f t="shared" si="308"/>
        <v>0</v>
      </c>
      <c r="E9860" s="24">
        <f t="shared" si="309"/>
        <v>0</v>
      </c>
      <c r="F9860" s="104"/>
      <c r="G9860" s="104"/>
      <c r="H9860" s="105"/>
      <c r="I9860" s="105"/>
      <c r="J9860" s="31"/>
      <c r="K9860" s="32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1715</v>
      </c>
      <c r="B9861" s="111" t="s">
        <v>262</v>
      </c>
      <c r="C9861" s="112" t="s">
        <v>263</v>
      </c>
      <c r="D9861" s="21">
        <f t="shared" si="308"/>
        <v>0</v>
      </c>
      <c r="E9861" s="24">
        <f t="shared" si="309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1715</v>
      </c>
      <c r="B9862" s="111" t="s">
        <v>264</v>
      </c>
      <c r="C9862" s="112" t="s">
        <v>265</v>
      </c>
      <c r="D9862" s="21">
        <f t="shared" si="308"/>
        <v>0</v>
      </c>
      <c r="E9862" s="24">
        <f t="shared" si="309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0</v>
      </c>
      <c r="O9862" s="107">
        <v>0</v>
      </c>
      <c r="P9862" s="105">
        <v>0</v>
      </c>
      <c r="Q9862" s="105">
        <v>0</v>
      </c>
      <c r="R9862" s="106">
        <v>0</v>
      </c>
      <c r="S9862" s="107">
        <v>0</v>
      </c>
      <c r="T9862" s="105">
        <v>0</v>
      </c>
      <c r="U9862" s="105">
        <v>0</v>
      </c>
      <c r="V9862" s="106">
        <v>0</v>
      </c>
      <c r="W9862" s="107">
        <v>0</v>
      </c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1715</v>
      </c>
      <c r="B9863" s="111" t="s">
        <v>266</v>
      </c>
      <c r="C9863" s="112" t="s">
        <v>267</v>
      </c>
      <c r="D9863" s="21">
        <f t="shared" si="308"/>
        <v>0</v>
      </c>
      <c r="E9863" s="24">
        <f t="shared" si="309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1715</v>
      </c>
      <c r="B9864" s="111" t="s">
        <v>268</v>
      </c>
      <c r="C9864" s="112" t="s">
        <v>269</v>
      </c>
      <c r="D9864" s="21">
        <f t="shared" si="308"/>
        <v>0</v>
      </c>
      <c r="E9864" s="24">
        <f t="shared" si="309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>
        <v>0</v>
      </c>
      <c r="K9864" s="107">
        <v>0</v>
      </c>
      <c r="L9864" s="105">
        <v>0</v>
      </c>
      <c r="M9864" s="105">
        <v>0</v>
      </c>
      <c r="N9864" s="106">
        <v>0</v>
      </c>
      <c r="O9864" s="107">
        <v>0</v>
      </c>
      <c r="P9864" s="105">
        <v>0</v>
      </c>
      <c r="Q9864" s="105">
        <v>0</v>
      </c>
      <c r="R9864" s="106">
        <v>0</v>
      </c>
      <c r="S9864" s="107">
        <v>0</v>
      </c>
      <c r="T9864" s="105">
        <v>0</v>
      </c>
      <c r="U9864" s="105">
        <v>0</v>
      </c>
      <c r="V9864" s="106">
        <v>0</v>
      </c>
      <c r="W9864" s="107">
        <v>0</v>
      </c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1715</v>
      </c>
      <c r="B9865" s="111" t="s">
        <v>270</v>
      </c>
      <c r="C9865" s="112" t="s">
        <v>271</v>
      </c>
      <c r="D9865" s="21">
        <f t="shared" si="308"/>
        <v>0</v>
      </c>
      <c r="E9865" s="24">
        <f t="shared" si="309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>
        <v>0</v>
      </c>
      <c r="Q9865" s="105">
        <v>0</v>
      </c>
      <c r="R9865" s="106">
        <v>0</v>
      </c>
      <c r="S9865" s="107">
        <v>0</v>
      </c>
      <c r="T9865" s="105">
        <v>0</v>
      </c>
      <c r="U9865" s="105">
        <v>0</v>
      </c>
      <c r="V9865" s="106">
        <v>0</v>
      </c>
      <c r="W9865" s="107">
        <v>0</v>
      </c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1715</v>
      </c>
      <c r="B9866" s="111" t="s">
        <v>272</v>
      </c>
      <c r="C9866" s="112" t="s">
        <v>273</v>
      </c>
      <c r="D9866" s="21">
        <f t="shared" si="308"/>
        <v>0</v>
      </c>
      <c r="E9866" s="24">
        <f t="shared" si="309"/>
        <v>0</v>
      </c>
      <c r="F9866" s="104"/>
      <c r="G9866" s="104"/>
      <c r="H9866" s="113"/>
      <c r="I9866" s="113"/>
      <c r="J9866" s="106"/>
      <c r="K9866" s="107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1715</v>
      </c>
      <c r="B9867" s="111" t="s">
        <v>274</v>
      </c>
      <c r="C9867" s="112" t="s">
        <v>275</v>
      </c>
      <c r="D9867" s="21">
        <f t="shared" si="308"/>
        <v>0</v>
      </c>
      <c r="E9867" s="24">
        <f t="shared" si="309"/>
        <v>0</v>
      </c>
      <c r="F9867" s="104">
        <v>0</v>
      </c>
      <c r="G9867" s="104">
        <v>0</v>
      </c>
      <c r="H9867" s="105">
        <v>0</v>
      </c>
      <c r="I9867" s="105">
        <v>0</v>
      </c>
      <c r="J9867" s="31">
        <v>0</v>
      </c>
      <c r="K9867" s="32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>
        <v>0</v>
      </c>
      <c r="Q9867" s="113">
        <v>0</v>
      </c>
      <c r="R9867" s="106">
        <v>0</v>
      </c>
      <c r="S9867" s="107">
        <v>0</v>
      </c>
      <c r="T9867" s="105">
        <v>0</v>
      </c>
      <c r="U9867" s="105">
        <v>0</v>
      </c>
      <c r="V9867" s="106">
        <v>0</v>
      </c>
      <c r="W9867" s="107">
        <v>0</v>
      </c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1715</v>
      </c>
      <c r="B9868" s="111" t="s">
        <v>276</v>
      </c>
      <c r="C9868" s="112" t="s">
        <v>277</v>
      </c>
      <c r="D9868" s="21">
        <f t="shared" si="308"/>
        <v>0</v>
      </c>
      <c r="E9868" s="24">
        <f t="shared" si="309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1715</v>
      </c>
      <c r="B9869" s="111" t="s">
        <v>278</v>
      </c>
      <c r="C9869" s="112" t="s">
        <v>279</v>
      </c>
      <c r="D9869" s="21">
        <f t="shared" si="308"/>
        <v>0</v>
      </c>
      <c r="E9869" s="24">
        <f t="shared" si="309"/>
        <v>0</v>
      </c>
      <c r="F9869" s="104"/>
      <c r="G9869" s="104"/>
      <c r="H9869" s="113"/>
      <c r="I9869" s="113"/>
      <c r="J9869" s="106"/>
      <c r="K9869" s="107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1715</v>
      </c>
      <c r="B9870" s="111" t="s">
        <v>280</v>
      </c>
      <c r="C9870" s="112" t="s">
        <v>1566</v>
      </c>
      <c r="D9870" s="21">
        <f t="shared" si="308"/>
        <v>0</v>
      </c>
      <c r="E9870" s="24">
        <f t="shared" si="309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1715</v>
      </c>
      <c r="B9871" s="111" t="s">
        <v>281</v>
      </c>
      <c r="C9871" s="112" t="s">
        <v>282</v>
      </c>
      <c r="D9871" s="21">
        <f t="shared" si="308"/>
        <v>0</v>
      </c>
      <c r="E9871" s="24">
        <f t="shared" si="309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>
        <v>0</v>
      </c>
      <c r="Q9871" s="113">
        <v>0</v>
      </c>
      <c r="R9871" s="31">
        <v>0</v>
      </c>
      <c r="S9871" s="32">
        <v>0</v>
      </c>
      <c r="T9871" s="113">
        <v>0</v>
      </c>
      <c r="U9871" s="113">
        <v>0</v>
      </c>
      <c r="V9871" s="31">
        <v>0</v>
      </c>
      <c r="W9871" s="32">
        <v>0</v>
      </c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1715</v>
      </c>
      <c r="B9872" s="111" t="s">
        <v>283</v>
      </c>
      <c r="C9872" s="112" t="s">
        <v>284</v>
      </c>
      <c r="D9872" s="21">
        <f t="shared" si="308"/>
        <v>0</v>
      </c>
      <c r="E9872" s="24">
        <f t="shared" si="309"/>
        <v>0</v>
      </c>
      <c r="F9872" s="104"/>
      <c r="G9872" s="104"/>
      <c r="H9872" s="105"/>
      <c r="I9872" s="105"/>
      <c r="J9872" s="31"/>
      <c r="K9872" s="32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1715</v>
      </c>
      <c r="B9873" s="111" t="s">
        <v>285</v>
      </c>
      <c r="C9873" s="112" t="s">
        <v>286</v>
      </c>
      <c r="D9873" s="21">
        <f t="shared" si="308"/>
        <v>0</v>
      </c>
      <c r="E9873" s="24">
        <f t="shared" si="309"/>
        <v>0</v>
      </c>
      <c r="F9873" s="104">
        <v>0</v>
      </c>
      <c r="G9873" s="104">
        <v>0</v>
      </c>
      <c r="H9873" s="113">
        <v>0</v>
      </c>
      <c r="I9873" s="113">
        <v>0</v>
      </c>
      <c r="J9873" s="106">
        <v>0</v>
      </c>
      <c r="K9873" s="107">
        <v>0</v>
      </c>
      <c r="L9873" s="113">
        <v>0</v>
      </c>
      <c r="M9873" s="113">
        <v>0</v>
      </c>
      <c r="N9873" s="31">
        <v>0</v>
      </c>
      <c r="O9873" s="32">
        <v>0</v>
      </c>
      <c r="P9873" s="105">
        <v>0</v>
      </c>
      <c r="Q9873" s="105">
        <v>0</v>
      </c>
      <c r="R9873" s="31">
        <v>0</v>
      </c>
      <c r="S9873" s="32">
        <v>0</v>
      </c>
      <c r="T9873" s="113">
        <v>0</v>
      </c>
      <c r="U9873" s="113">
        <v>0</v>
      </c>
      <c r="V9873" s="31">
        <v>0</v>
      </c>
      <c r="W9873" s="32">
        <v>0</v>
      </c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1715</v>
      </c>
      <c r="B9874" s="111" t="s">
        <v>287</v>
      </c>
      <c r="C9874" s="112" t="s">
        <v>288</v>
      </c>
      <c r="D9874" s="21">
        <f t="shared" si="308"/>
        <v>0</v>
      </c>
      <c r="E9874" s="24">
        <f t="shared" si="309"/>
        <v>0</v>
      </c>
      <c r="F9874" s="104"/>
      <c r="G9874" s="104"/>
      <c r="H9874" s="105"/>
      <c r="I9874" s="105"/>
      <c r="J9874" s="31"/>
      <c r="K9874" s="32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1715</v>
      </c>
      <c r="B9875" s="111" t="s">
        <v>289</v>
      </c>
      <c r="C9875" s="112" t="s">
        <v>290</v>
      </c>
      <c r="D9875" s="21">
        <f t="shared" si="308"/>
        <v>0</v>
      </c>
      <c r="E9875" s="24">
        <f t="shared" si="309"/>
        <v>0</v>
      </c>
      <c r="F9875" s="104"/>
      <c r="G9875" s="104"/>
      <c r="H9875" s="113"/>
      <c r="I9875" s="113"/>
      <c r="J9875" s="106"/>
      <c r="K9875" s="107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1715</v>
      </c>
      <c r="B9876" s="111" t="s">
        <v>291</v>
      </c>
      <c r="C9876" s="112" t="s">
        <v>1567</v>
      </c>
      <c r="D9876" s="21">
        <f t="shared" si="308"/>
        <v>0</v>
      </c>
      <c r="E9876" s="24">
        <f t="shared" si="309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1715</v>
      </c>
      <c r="B9877" s="111" t="s">
        <v>292</v>
      </c>
      <c r="C9877" s="112" t="s">
        <v>293</v>
      </c>
      <c r="D9877" s="21">
        <f t="shared" si="308"/>
        <v>0</v>
      </c>
      <c r="E9877" s="24">
        <f t="shared" si="309"/>
        <v>0</v>
      </c>
      <c r="F9877" s="104"/>
      <c r="G9877" s="104"/>
      <c r="H9877" s="105"/>
      <c r="I9877" s="105"/>
      <c r="J9877" s="31"/>
      <c r="K9877" s="32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1715</v>
      </c>
      <c r="B9878" s="111" t="s">
        <v>294</v>
      </c>
      <c r="C9878" s="112" t="s">
        <v>295</v>
      </c>
      <c r="D9878" s="21">
        <f t="shared" si="308"/>
        <v>0</v>
      </c>
      <c r="E9878" s="24">
        <f t="shared" si="309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1715</v>
      </c>
      <c r="B9879" s="111" t="s">
        <v>296</v>
      </c>
      <c r="C9879" s="112" t="s">
        <v>1568</v>
      </c>
      <c r="D9879" s="21">
        <f t="shared" si="308"/>
        <v>0</v>
      </c>
      <c r="E9879" s="24">
        <f t="shared" si="309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1715</v>
      </c>
      <c r="B9880" s="111" t="s">
        <v>297</v>
      </c>
      <c r="C9880" s="112" t="s">
        <v>298</v>
      </c>
      <c r="D9880" s="21">
        <f t="shared" si="308"/>
        <v>0</v>
      </c>
      <c r="E9880" s="24">
        <f t="shared" si="309"/>
        <v>0</v>
      </c>
      <c r="F9880" s="104"/>
      <c r="G9880" s="104"/>
      <c r="H9880" s="113"/>
      <c r="I9880" s="113"/>
      <c r="J9880" s="106"/>
      <c r="K9880" s="107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1715</v>
      </c>
      <c r="B9881" s="111" t="s">
        <v>299</v>
      </c>
      <c r="C9881" s="112" t="s">
        <v>300</v>
      </c>
      <c r="D9881" s="21">
        <f t="shared" si="308"/>
        <v>0</v>
      </c>
      <c r="E9881" s="24">
        <f t="shared" si="309"/>
        <v>0</v>
      </c>
      <c r="F9881" s="104"/>
      <c r="G9881" s="104"/>
      <c r="H9881" s="105"/>
      <c r="I9881" s="105"/>
      <c r="J9881" s="31"/>
      <c r="K9881" s="32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1715</v>
      </c>
      <c r="B9882" s="111" t="s">
        <v>301</v>
      </c>
      <c r="C9882" s="112" t="s">
        <v>1569</v>
      </c>
      <c r="D9882" s="21">
        <f t="shared" si="308"/>
        <v>0</v>
      </c>
      <c r="E9882" s="24">
        <f t="shared" si="309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1715</v>
      </c>
      <c r="B9883" s="111" t="s">
        <v>302</v>
      </c>
      <c r="C9883" s="112" t="s">
        <v>303</v>
      </c>
      <c r="D9883" s="21">
        <f t="shared" si="308"/>
        <v>0</v>
      </c>
      <c r="E9883" s="24">
        <f t="shared" si="309"/>
        <v>0</v>
      </c>
      <c r="F9883" s="104"/>
      <c r="G9883" s="104"/>
      <c r="H9883" s="113"/>
      <c r="I9883" s="113"/>
      <c r="J9883" s="106"/>
      <c r="K9883" s="107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1715</v>
      </c>
      <c r="B9884" s="111" t="s">
        <v>304</v>
      </c>
      <c r="C9884" s="112" t="s">
        <v>305</v>
      </c>
      <c r="D9884" s="21">
        <f t="shared" si="308"/>
        <v>0</v>
      </c>
      <c r="E9884" s="24">
        <f t="shared" si="309"/>
        <v>0</v>
      </c>
      <c r="F9884" s="104"/>
      <c r="G9884" s="104"/>
      <c r="H9884" s="105"/>
      <c r="I9884" s="105"/>
      <c r="J9884" s="31"/>
      <c r="K9884" s="32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1715</v>
      </c>
      <c r="B9885" s="111" t="s">
        <v>306</v>
      </c>
      <c r="C9885" s="112" t="s">
        <v>307</v>
      </c>
      <c r="D9885" s="21">
        <f t="shared" si="308"/>
        <v>0</v>
      </c>
      <c r="E9885" s="24">
        <f t="shared" si="309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1715</v>
      </c>
      <c r="B9886" s="111" t="s">
        <v>308</v>
      </c>
      <c r="C9886" s="112" t="s">
        <v>309</v>
      </c>
      <c r="D9886" s="21">
        <f t="shared" si="308"/>
        <v>408100</v>
      </c>
      <c r="E9886" s="24">
        <f t="shared" si="309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106">
        <v>0</v>
      </c>
      <c r="K9886" s="107">
        <v>0</v>
      </c>
      <c r="L9886" s="113">
        <v>0</v>
      </c>
      <c r="M9886" s="113">
        <v>0</v>
      </c>
      <c r="N9886" s="31">
        <v>0</v>
      </c>
      <c r="O9886" s="32">
        <v>0</v>
      </c>
      <c r="P9886" s="105">
        <v>0</v>
      </c>
      <c r="Q9886" s="105">
        <v>0</v>
      </c>
      <c r="R9886" s="31">
        <v>92300</v>
      </c>
      <c r="S9886" s="32">
        <v>0</v>
      </c>
      <c r="T9886" s="113">
        <v>96000</v>
      </c>
      <c r="U9886" s="113">
        <v>0</v>
      </c>
      <c r="V9886" s="31">
        <v>0</v>
      </c>
      <c r="W9886" s="32">
        <v>0</v>
      </c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1715</v>
      </c>
      <c r="B9887" s="111" t="s">
        <v>310</v>
      </c>
      <c r="C9887" s="112" t="s">
        <v>311</v>
      </c>
      <c r="D9887" s="21">
        <f t="shared" si="308"/>
        <v>65142</v>
      </c>
      <c r="E9887" s="24">
        <f t="shared" si="309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>
        <v>0</v>
      </c>
      <c r="Q9887" s="113">
        <v>0</v>
      </c>
      <c r="R9887" s="31">
        <v>0</v>
      </c>
      <c r="S9887" s="32">
        <v>0</v>
      </c>
      <c r="T9887" s="113">
        <v>0</v>
      </c>
      <c r="U9887" s="113">
        <v>0</v>
      </c>
      <c r="V9887" s="31">
        <v>0</v>
      </c>
      <c r="W9887" s="32">
        <v>0</v>
      </c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1715</v>
      </c>
      <c r="B9888" s="111" t="s">
        <v>312</v>
      </c>
      <c r="C9888" s="112" t="s">
        <v>313</v>
      </c>
      <c r="D9888" s="21">
        <f t="shared" si="308"/>
        <v>0</v>
      </c>
      <c r="E9888" s="24">
        <f t="shared" si="309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65142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>
        <v>0</v>
      </c>
      <c r="Q9888" s="113">
        <v>0</v>
      </c>
      <c r="R9888" s="31">
        <v>0</v>
      </c>
      <c r="S9888" s="32">
        <v>0</v>
      </c>
      <c r="T9888" s="113">
        <v>0</v>
      </c>
      <c r="U9888" s="113">
        <v>0</v>
      </c>
      <c r="V9888" s="31">
        <v>0</v>
      </c>
      <c r="W9888" s="32">
        <v>0</v>
      </c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1715</v>
      </c>
      <c r="B9889" s="111" t="s">
        <v>314</v>
      </c>
      <c r="C9889" s="112" t="s">
        <v>315</v>
      </c>
      <c r="D9889" s="21">
        <f t="shared" si="308"/>
        <v>0</v>
      </c>
      <c r="E9889" s="24">
        <f t="shared" si="309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31">
        <v>0</v>
      </c>
      <c r="K9889" s="32">
        <v>0</v>
      </c>
      <c r="L9889" s="105">
        <v>0</v>
      </c>
      <c r="M9889" s="105">
        <v>0</v>
      </c>
      <c r="N9889" s="106">
        <v>0</v>
      </c>
      <c r="O9889" s="107">
        <v>0</v>
      </c>
      <c r="P9889" s="113">
        <v>0</v>
      </c>
      <c r="Q9889" s="113">
        <v>0</v>
      </c>
      <c r="R9889" s="106">
        <v>0</v>
      </c>
      <c r="S9889" s="107">
        <v>0</v>
      </c>
      <c r="T9889" s="105">
        <v>0</v>
      </c>
      <c r="U9889" s="105">
        <v>0</v>
      </c>
      <c r="V9889" s="106">
        <v>0</v>
      </c>
      <c r="W9889" s="107">
        <v>0</v>
      </c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1715</v>
      </c>
      <c r="B9890" s="111" t="s">
        <v>316</v>
      </c>
      <c r="C9890" s="112" t="s">
        <v>317</v>
      </c>
      <c r="D9890" s="21">
        <f t="shared" si="308"/>
        <v>0</v>
      </c>
      <c r="E9890" s="24">
        <f t="shared" si="309"/>
        <v>0</v>
      </c>
      <c r="F9890" s="104">
        <v>0</v>
      </c>
      <c r="G9890" s="104">
        <v>0</v>
      </c>
      <c r="H9890" s="113">
        <v>0</v>
      </c>
      <c r="I9890" s="113">
        <v>0</v>
      </c>
      <c r="J9890" s="106">
        <v>0</v>
      </c>
      <c r="K9890" s="107">
        <v>0</v>
      </c>
      <c r="L9890" s="113">
        <v>0</v>
      </c>
      <c r="M9890" s="113">
        <v>0</v>
      </c>
      <c r="N9890" s="31">
        <v>0</v>
      </c>
      <c r="O9890" s="32">
        <v>0</v>
      </c>
      <c r="P9890" s="105">
        <v>0</v>
      </c>
      <c r="Q9890" s="105">
        <v>0</v>
      </c>
      <c r="R9890" s="31">
        <v>0</v>
      </c>
      <c r="S9890" s="32">
        <v>0</v>
      </c>
      <c r="T9890" s="113">
        <v>0</v>
      </c>
      <c r="U9890" s="113">
        <v>0</v>
      </c>
      <c r="V9890" s="31">
        <v>0</v>
      </c>
      <c r="W9890" s="32">
        <v>0</v>
      </c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1715</v>
      </c>
      <c r="B9891" s="111" t="s">
        <v>318</v>
      </c>
      <c r="C9891" s="112" t="s">
        <v>319</v>
      </c>
      <c r="D9891" s="21">
        <f t="shared" si="308"/>
        <v>0</v>
      </c>
      <c r="E9891" s="24">
        <f t="shared" si="309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1715</v>
      </c>
      <c r="B9892" s="111" t="s">
        <v>320</v>
      </c>
      <c r="C9892" s="112" t="s">
        <v>321</v>
      </c>
      <c r="D9892" s="21">
        <f t="shared" si="308"/>
        <v>1790200</v>
      </c>
      <c r="E9892" s="24">
        <f t="shared" si="309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>
        <v>0</v>
      </c>
      <c r="K9892" s="32">
        <v>0</v>
      </c>
      <c r="L9892" s="113">
        <v>75000</v>
      </c>
      <c r="M9892" s="113">
        <v>0</v>
      </c>
      <c r="N9892" s="31">
        <v>280000</v>
      </c>
      <c r="O9892" s="32">
        <v>0</v>
      </c>
      <c r="P9892" s="113">
        <v>850200</v>
      </c>
      <c r="Q9892" s="113">
        <v>0</v>
      </c>
      <c r="R9892" s="31">
        <v>0</v>
      </c>
      <c r="S9892" s="32">
        <v>0</v>
      </c>
      <c r="T9892" s="113">
        <v>450000</v>
      </c>
      <c r="U9892" s="113">
        <v>0</v>
      </c>
      <c r="V9892" s="31">
        <v>120000</v>
      </c>
      <c r="W9892" s="32">
        <v>0</v>
      </c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1715</v>
      </c>
      <c r="B9893" s="111" t="s">
        <v>322</v>
      </c>
      <c r="C9893" s="112" t="s">
        <v>323</v>
      </c>
      <c r="D9893" s="21">
        <f t="shared" si="308"/>
        <v>165080</v>
      </c>
      <c r="E9893" s="24">
        <f t="shared" si="309"/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0</v>
      </c>
      <c r="K9893" s="32">
        <v>0</v>
      </c>
      <c r="L9893" s="113">
        <v>0</v>
      </c>
      <c r="M9893" s="113">
        <v>0</v>
      </c>
      <c r="N9893" s="31">
        <v>101500</v>
      </c>
      <c r="O9893" s="32">
        <v>0</v>
      </c>
      <c r="P9893" s="113">
        <v>0</v>
      </c>
      <c r="Q9893" s="113">
        <v>0</v>
      </c>
      <c r="R9893" s="31">
        <v>0</v>
      </c>
      <c r="S9893" s="32">
        <v>0</v>
      </c>
      <c r="T9893" s="113">
        <v>0</v>
      </c>
      <c r="U9893" s="113">
        <v>0</v>
      </c>
      <c r="V9893" s="31">
        <v>63580</v>
      </c>
      <c r="W9893" s="32">
        <v>0</v>
      </c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1715</v>
      </c>
      <c r="B9894" s="111" t="s">
        <v>324</v>
      </c>
      <c r="C9894" s="112" t="s">
        <v>325</v>
      </c>
      <c r="D9894" s="21">
        <f t="shared" si="308"/>
        <v>14000</v>
      </c>
      <c r="E9894" s="24">
        <f t="shared" si="30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>
        <v>0</v>
      </c>
      <c r="Q9894" s="113">
        <v>0</v>
      </c>
      <c r="R9894" s="31">
        <v>0</v>
      </c>
      <c r="S9894" s="32">
        <v>0</v>
      </c>
      <c r="T9894" s="113">
        <v>0</v>
      </c>
      <c r="U9894" s="113">
        <v>0</v>
      </c>
      <c r="V9894" s="31">
        <v>0</v>
      </c>
      <c r="W9894" s="32">
        <v>0</v>
      </c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1715</v>
      </c>
      <c r="B9895" s="111" t="s">
        <v>326</v>
      </c>
      <c r="C9895" s="112" t="s">
        <v>327</v>
      </c>
      <c r="D9895" s="21">
        <f t="shared" si="308"/>
        <v>0</v>
      </c>
      <c r="E9895" s="24">
        <f t="shared" si="309"/>
        <v>18806.669999999998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>
        <v>0</v>
      </c>
      <c r="Q9895" s="113">
        <v>0</v>
      </c>
      <c r="R9895" s="31">
        <v>0</v>
      </c>
      <c r="S9895" s="32">
        <v>0</v>
      </c>
      <c r="T9895" s="113">
        <v>0</v>
      </c>
      <c r="U9895" s="113">
        <v>0</v>
      </c>
      <c r="V9895" s="31">
        <v>0</v>
      </c>
      <c r="W9895" s="32">
        <v>0</v>
      </c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1715</v>
      </c>
      <c r="B9896" s="111" t="s">
        <v>328</v>
      </c>
      <c r="C9896" s="112" t="s">
        <v>329</v>
      </c>
      <c r="D9896" s="21">
        <f t="shared" si="308"/>
        <v>0</v>
      </c>
      <c r="E9896" s="24">
        <f t="shared" si="309"/>
        <v>160900.91</v>
      </c>
      <c r="F9896" s="104">
        <v>0</v>
      </c>
      <c r="G9896" s="104">
        <v>20024.02</v>
      </c>
      <c r="H9896" s="105">
        <v>0</v>
      </c>
      <c r="I9896" s="105">
        <v>17445.05</v>
      </c>
      <c r="J9896" s="31">
        <v>0</v>
      </c>
      <c r="K9896" s="32">
        <v>18806.669999999998</v>
      </c>
      <c r="L9896" s="105">
        <v>0</v>
      </c>
      <c r="M9896" s="105">
        <v>18806.669999999998</v>
      </c>
      <c r="N9896" s="106">
        <v>0</v>
      </c>
      <c r="O9896" s="107">
        <v>16986.669999999998</v>
      </c>
      <c r="P9896" s="113">
        <v>0</v>
      </c>
      <c r="Q9896" s="113">
        <v>18806.07</v>
      </c>
      <c r="R9896" s="106">
        <v>0</v>
      </c>
      <c r="S9896" s="107">
        <v>18806.07</v>
      </c>
      <c r="T9896" s="105">
        <v>0</v>
      </c>
      <c r="U9896" s="105">
        <v>26667.46</v>
      </c>
      <c r="V9896" s="106">
        <v>0</v>
      </c>
      <c r="W9896" s="107">
        <v>23358.9</v>
      </c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1715</v>
      </c>
      <c r="B9897" s="111" t="s">
        <v>330</v>
      </c>
      <c r="C9897" s="112" t="s">
        <v>331</v>
      </c>
      <c r="D9897" s="21">
        <f t="shared" si="308"/>
        <v>0</v>
      </c>
      <c r="E9897" s="24">
        <f t="shared" si="309"/>
        <v>1127.8900000000001</v>
      </c>
      <c r="F9897" s="104">
        <v>0</v>
      </c>
      <c r="G9897" s="104">
        <v>0</v>
      </c>
      <c r="H9897" s="105">
        <v>0</v>
      </c>
      <c r="I9897" s="105">
        <v>0</v>
      </c>
      <c r="J9897" s="106">
        <v>0</v>
      </c>
      <c r="K9897" s="107">
        <v>0</v>
      </c>
      <c r="L9897" s="105">
        <v>0</v>
      </c>
      <c r="M9897" s="105">
        <v>0</v>
      </c>
      <c r="N9897" s="106">
        <v>0</v>
      </c>
      <c r="O9897" s="107">
        <v>0</v>
      </c>
      <c r="P9897" s="105">
        <v>0</v>
      </c>
      <c r="Q9897" s="105">
        <v>0</v>
      </c>
      <c r="R9897" s="106">
        <v>0</v>
      </c>
      <c r="S9897" s="107">
        <v>0</v>
      </c>
      <c r="T9897" s="105">
        <v>0</v>
      </c>
      <c r="U9897" s="105">
        <v>0</v>
      </c>
      <c r="V9897" s="106">
        <v>0</v>
      </c>
      <c r="W9897" s="107">
        <v>0</v>
      </c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1715</v>
      </c>
      <c r="B9898" s="111" t="s">
        <v>332</v>
      </c>
      <c r="C9898" s="112" t="s">
        <v>333</v>
      </c>
      <c r="D9898" s="21">
        <f t="shared" si="308"/>
        <v>0</v>
      </c>
      <c r="E9898" s="24">
        <f t="shared" si="309"/>
        <v>77718.2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>
        <v>0</v>
      </c>
      <c r="K9898" s="107">
        <v>1127.8900000000001</v>
      </c>
      <c r="L9898" s="105">
        <v>0</v>
      </c>
      <c r="M9898" s="105">
        <v>1127.8900000000001</v>
      </c>
      <c r="N9898" s="106">
        <v>0</v>
      </c>
      <c r="O9898" s="107">
        <v>1127.8900000000001</v>
      </c>
      <c r="P9898" s="105">
        <v>0</v>
      </c>
      <c r="Q9898" s="105">
        <v>2234.41</v>
      </c>
      <c r="R9898" s="106">
        <v>0</v>
      </c>
      <c r="S9898" s="107">
        <v>2234.41</v>
      </c>
      <c r="T9898" s="105">
        <v>0</v>
      </c>
      <c r="U9898" s="105">
        <v>54463.64</v>
      </c>
      <c r="V9898" s="106">
        <v>0</v>
      </c>
      <c r="W9898" s="107">
        <v>2162.33</v>
      </c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1715</v>
      </c>
      <c r="B9899" s="111" t="s">
        <v>334</v>
      </c>
      <c r="C9899" s="112" t="s">
        <v>335</v>
      </c>
      <c r="D9899" s="21">
        <f t="shared" si="308"/>
        <v>0</v>
      </c>
      <c r="E9899" s="24">
        <f t="shared" si="309"/>
        <v>73388.890000000014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>
        <v>0</v>
      </c>
      <c r="K9899" s="107">
        <v>9161.2199999999993</v>
      </c>
      <c r="L9899" s="105">
        <v>0</v>
      </c>
      <c r="M9899" s="105">
        <v>9161.2199999999993</v>
      </c>
      <c r="N9899" s="106">
        <v>0</v>
      </c>
      <c r="O9899" s="107">
        <v>8274.65</v>
      </c>
      <c r="P9899" s="105">
        <v>0</v>
      </c>
      <c r="Q9899" s="105">
        <v>9149.4</v>
      </c>
      <c r="R9899" s="106">
        <v>0</v>
      </c>
      <c r="S9899" s="107">
        <v>9149.4</v>
      </c>
      <c r="T9899" s="105">
        <v>0</v>
      </c>
      <c r="U9899" s="105">
        <v>8501.98</v>
      </c>
      <c r="V9899" s="106">
        <v>0</v>
      </c>
      <c r="W9899" s="107">
        <v>8540.99</v>
      </c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1715</v>
      </c>
      <c r="B9900" s="111" t="s">
        <v>336</v>
      </c>
      <c r="C9900" s="112" t="s">
        <v>337</v>
      </c>
      <c r="D9900" s="21">
        <f t="shared" si="308"/>
        <v>0</v>
      </c>
      <c r="E9900" s="24">
        <f t="shared" si="309"/>
        <v>14953.650000000001</v>
      </c>
      <c r="F9900" s="104">
        <v>0</v>
      </c>
      <c r="G9900" s="104">
        <v>2768.77</v>
      </c>
      <c r="H9900" s="113">
        <v>0</v>
      </c>
      <c r="I9900" s="113">
        <v>0</v>
      </c>
      <c r="J9900" s="106">
        <v>0</v>
      </c>
      <c r="K9900" s="107">
        <v>2768.77</v>
      </c>
      <c r="L9900" s="113">
        <v>0</v>
      </c>
      <c r="M9900" s="113">
        <v>2768.77</v>
      </c>
      <c r="N9900" s="31">
        <v>0</v>
      </c>
      <c r="O9900" s="32">
        <v>2500.8200000000002</v>
      </c>
      <c r="P9900" s="105">
        <v>0</v>
      </c>
      <c r="Q9900" s="105">
        <v>2768.77</v>
      </c>
      <c r="R9900" s="31">
        <v>0</v>
      </c>
      <c r="S9900" s="32">
        <v>2768.77</v>
      </c>
      <c r="T9900" s="113">
        <v>0</v>
      </c>
      <c r="U9900" s="113">
        <v>732.54</v>
      </c>
      <c r="V9900" s="31">
        <v>0</v>
      </c>
      <c r="W9900" s="32">
        <v>645.21</v>
      </c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1715</v>
      </c>
      <c r="B9901" s="111" t="s">
        <v>338</v>
      </c>
      <c r="C9901" s="112" t="s">
        <v>339</v>
      </c>
      <c r="D9901" s="21">
        <f t="shared" si="308"/>
        <v>0</v>
      </c>
      <c r="E9901" s="24">
        <f t="shared" si="309"/>
        <v>243228.79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1715</v>
      </c>
      <c r="B9902" s="111" t="s">
        <v>340</v>
      </c>
      <c r="C9902" s="112" t="s">
        <v>341</v>
      </c>
      <c r="D9902" s="21">
        <f t="shared" si="308"/>
        <v>0</v>
      </c>
      <c r="E9902" s="24">
        <f t="shared" si="309"/>
        <v>2023904.13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>
        <v>0</v>
      </c>
      <c r="K9902" s="32">
        <v>243228.79</v>
      </c>
      <c r="L9902" s="113">
        <v>0</v>
      </c>
      <c r="M9902" s="113">
        <v>243228.79</v>
      </c>
      <c r="N9902" s="31">
        <v>0</v>
      </c>
      <c r="O9902" s="32">
        <v>223065.87</v>
      </c>
      <c r="P9902" s="113">
        <v>0</v>
      </c>
      <c r="Q9902" s="113">
        <v>253702.48</v>
      </c>
      <c r="R9902" s="31">
        <v>0</v>
      </c>
      <c r="S9902" s="32">
        <v>253702.48</v>
      </c>
      <c r="T9902" s="113">
        <v>0</v>
      </c>
      <c r="U9902" s="113">
        <v>264570.59999999998</v>
      </c>
      <c r="V9902" s="31">
        <v>0</v>
      </c>
      <c r="W9902" s="32">
        <v>254314.31</v>
      </c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1715</v>
      </c>
      <c r="B9903" s="111" t="s">
        <v>342</v>
      </c>
      <c r="C9903" s="112" t="s">
        <v>343</v>
      </c>
      <c r="D9903" s="21">
        <f t="shared" si="308"/>
        <v>0</v>
      </c>
      <c r="E9903" s="24">
        <f t="shared" si="309"/>
        <v>190740.72999999998</v>
      </c>
      <c r="F9903" s="104">
        <v>0</v>
      </c>
      <c r="G9903" s="104">
        <v>37551.42</v>
      </c>
      <c r="H9903" s="113">
        <v>0</v>
      </c>
      <c r="I9903" s="113">
        <v>6099.38</v>
      </c>
      <c r="J9903" s="31">
        <v>0</v>
      </c>
      <c r="K9903" s="32">
        <v>23882.74</v>
      </c>
      <c r="L9903" s="113">
        <v>0</v>
      </c>
      <c r="M9903" s="113">
        <v>23882.74</v>
      </c>
      <c r="N9903" s="31">
        <v>0</v>
      </c>
      <c r="O9903" s="32">
        <v>20050.560000000001</v>
      </c>
      <c r="P9903" s="113">
        <v>0</v>
      </c>
      <c r="Q9903" s="113">
        <v>25071.35</v>
      </c>
      <c r="R9903" s="31">
        <v>0</v>
      </c>
      <c r="S9903" s="32">
        <v>25071.35</v>
      </c>
      <c r="T9903" s="113">
        <v>0</v>
      </c>
      <c r="U9903" s="113">
        <v>12147.15</v>
      </c>
      <c r="V9903" s="31">
        <v>0</v>
      </c>
      <c r="W9903" s="32">
        <v>23796.68</v>
      </c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1715</v>
      </c>
      <c r="B9904" s="111" t="s">
        <v>344</v>
      </c>
      <c r="C9904" s="112" t="s">
        <v>345</v>
      </c>
      <c r="D9904" s="21">
        <f t="shared" si="308"/>
        <v>0</v>
      </c>
      <c r="E9904" s="24">
        <f t="shared" si="309"/>
        <v>104472.91999999998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>
        <v>0</v>
      </c>
      <c r="K9904" s="32">
        <v>17070.099999999999</v>
      </c>
      <c r="L9904" s="113">
        <v>0</v>
      </c>
      <c r="M9904" s="113">
        <v>17070.099999999999</v>
      </c>
      <c r="N9904" s="31">
        <v>0</v>
      </c>
      <c r="O9904" s="32">
        <v>9153.32</v>
      </c>
      <c r="P9904" s="113">
        <v>0</v>
      </c>
      <c r="Q9904" s="113">
        <v>10529.37</v>
      </c>
      <c r="R9904" s="31">
        <v>0</v>
      </c>
      <c r="S9904" s="32">
        <v>10529.37</v>
      </c>
      <c r="T9904" s="113">
        <v>0</v>
      </c>
      <c r="U9904" s="113">
        <v>11639.97</v>
      </c>
      <c r="V9904" s="31">
        <v>0</v>
      </c>
      <c r="W9904" s="32">
        <v>9976.43</v>
      </c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1715</v>
      </c>
      <c r="B9905" s="111" t="s">
        <v>346</v>
      </c>
      <c r="C9905" s="112" t="s">
        <v>347</v>
      </c>
      <c r="D9905" s="21">
        <f t="shared" si="308"/>
        <v>0</v>
      </c>
      <c r="E9905" s="24">
        <f t="shared" si="309"/>
        <v>39667.679999999993</v>
      </c>
      <c r="F9905" s="104">
        <v>0</v>
      </c>
      <c r="G9905" s="104">
        <v>22328.39</v>
      </c>
      <c r="H9905" s="113">
        <v>0</v>
      </c>
      <c r="I9905" s="113">
        <v>2453.69</v>
      </c>
      <c r="J9905" s="31">
        <v>0</v>
      </c>
      <c r="K9905" s="32">
        <v>2535.46</v>
      </c>
      <c r="L9905" s="113">
        <v>0</v>
      </c>
      <c r="M9905" s="113">
        <v>2535.46</v>
      </c>
      <c r="N9905" s="31">
        <v>0</v>
      </c>
      <c r="O9905" s="32">
        <v>2290.09</v>
      </c>
      <c r="P9905" s="113">
        <v>0</v>
      </c>
      <c r="Q9905" s="113">
        <v>2535.46</v>
      </c>
      <c r="R9905" s="31">
        <v>0</v>
      </c>
      <c r="S9905" s="32">
        <v>2535.46</v>
      </c>
      <c r="T9905" s="113">
        <v>0</v>
      </c>
      <c r="U9905" s="113">
        <v>2535.46</v>
      </c>
      <c r="V9905" s="31">
        <v>0</v>
      </c>
      <c r="W9905" s="32">
        <v>2453.67</v>
      </c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1715</v>
      </c>
      <c r="B9906" s="111" t="s">
        <v>348</v>
      </c>
      <c r="C9906" s="112" t="s">
        <v>349</v>
      </c>
      <c r="D9906" s="21">
        <f t="shared" si="308"/>
        <v>0</v>
      </c>
      <c r="E9906" s="24">
        <f t="shared" si="30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1715</v>
      </c>
      <c r="B9907" s="111" t="s">
        <v>350</v>
      </c>
      <c r="C9907" s="112" t="s">
        <v>351</v>
      </c>
      <c r="D9907" s="21">
        <f t="shared" si="308"/>
        <v>0</v>
      </c>
      <c r="E9907" s="24">
        <f t="shared" si="30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1715</v>
      </c>
      <c r="B9908" s="111" t="s">
        <v>352</v>
      </c>
      <c r="C9908" s="112" t="s">
        <v>353</v>
      </c>
      <c r="D9908" s="21">
        <f t="shared" si="308"/>
        <v>0</v>
      </c>
      <c r="E9908" s="24">
        <f t="shared" si="30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>
        <v>0</v>
      </c>
      <c r="K9908" s="32">
        <v>0</v>
      </c>
      <c r="L9908" s="113">
        <v>0</v>
      </c>
      <c r="M9908" s="113">
        <v>0</v>
      </c>
      <c r="N9908" s="31">
        <v>0</v>
      </c>
      <c r="O9908" s="32">
        <v>0</v>
      </c>
      <c r="P9908" s="113">
        <v>0</v>
      </c>
      <c r="Q9908" s="113">
        <v>0</v>
      </c>
      <c r="R9908" s="31">
        <v>0</v>
      </c>
      <c r="S9908" s="32">
        <v>0</v>
      </c>
      <c r="T9908" s="113">
        <v>0</v>
      </c>
      <c r="U9908" s="113">
        <v>0</v>
      </c>
      <c r="V9908" s="31">
        <v>0</v>
      </c>
      <c r="W9908" s="32">
        <v>0</v>
      </c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1715</v>
      </c>
      <c r="B9909" s="111" t="s">
        <v>354</v>
      </c>
      <c r="C9909" s="112" t="s">
        <v>355</v>
      </c>
      <c r="D9909" s="21">
        <f t="shared" si="308"/>
        <v>0</v>
      </c>
      <c r="E9909" s="24">
        <f t="shared" si="30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1715</v>
      </c>
      <c r="B9910" s="111" t="s">
        <v>356</v>
      </c>
      <c r="C9910" s="112" t="s">
        <v>357</v>
      </c>
      <c r="D9910" s="21">
        <f t="shared" si="308"/>
        <v>0</v>
      </c>
      <c r="E9910" s="24">
        <f t="shared" si="30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>
        <v>0</v>
      </c>
      <c r="K9910" s="32">
        <v>0</v>
      </c>
      <c r="L9910" s="113">
        <v>0</v>
      </c>
      <c r="M9910" s="113">
        <v>0</v>
      </c>
      <c r="N9910" s="31">
        <v>0</v>
      </c>
      <c r="O9910" s="32">
        <v>0</v>
      </c>
      <c r="P9910" s="113">
        <v>0</v>
      </c>
      <c r="Q9910" s="113">
        <v>0</v>
      </c>
      <c r="R9910" s="31">
        <v>0</v>
      </c>
      <c r="S9910" s="32">
        <v>0</v>
      </c>
      <c r="T9910" s="113">
        <v>0</v>
      </c>
      <c r="U9910" s="113">
        <v>0</v>
      </c>
      <c r="V9910" s="31">
        <v>0</v>
      </c>
      <c r="W9910" s="32">
        <v>0</v>
      </c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1715</v>
      </c>
      <c r="B9911" s="111" t="s">
        <v>358</v>
      </c>
      <c r="C9911" s="112" t="s">
        <v>359</v>
      </c>
      <c r="D9911" s="21">
        <f t="shared" si="308"/>
        <v>0</v>
      </c>
      <c r="E9911" s="24">
        <f t="shared" si="30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1715</v>
      </c>
      <c r="B9912" s="111" t="s">
        <v>360</v>
      </c>
      <c r="C9912" s="112" t="s">
        <v>361</v>
      </c>
      <c r="D9912" s="21">
        <f t="shared" si="308"/>
        <v>0</v>
      </c>
      <c r="E9912" s="24">
        <f t="shared" si="30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1715</v>
      </c>
      <c r="B9913" s="111" t="s">
        <v>362</v>
      </c>
      <c r="C9913" s="112" t="s">
        <v>363</v>
      </c>
      <c r="D9913" s="21">
        <f t="shared" si="308"/>
        <v>0</v>
      </c>
      <c r="E9913" s="24">
        <f t="shared" si="30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1715</v>
      </c>
      <c r="B9914" s="111" t="s">
        <v>364</v>
      </c>
      <c r="C9914" s="112" t="s">
        <v>365</v>
      </c>
      <c r="D9914" s="21">
        <f t="shared" si="308"/>
        <v>0</v>
      </c>
      <c r="E9914" s="24">
        <f t="shared" si="30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1715</v>
      </c>
      <c r="B9915" s="111" t="s">
        <v>366</v>
      </c>
      <c r="C9915" s="112" t="s">
        <v>367</v>
      </c>
      <c r="D9915" s="21">
        <f t="shared" si="308"/>
        <v>0</v>
      </c>
      <c r="E9915" s="24">
        <f t="shared" si="30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1715</v>
      </c>
      <c r="B9916" s="111" t="s">
        <v>368</v>
      </c>
      <c r="C9916" s="112" t="s">
        <v>369</v>
      </c>
      <c r="D9916" s="21">
        <f t="shared" si="308"/>
        <v>0</v>
      </c>
      <c r="E9916" s="24">
        <f t="shared" si="30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1715</v>
      </c>
      <c r="B9917" s="111" t="s">
        <v>370</v>
      </c>
      <c r="C9917" s="112" t="s">
        <v>371</v>
      </c>
      <c r="D9917" s="21">
        <f t="shared" si="308"/>
        <v>0</v>
      </c>
      <c r="E9917" s="24">
        <f t="shared" si="30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1715</v>
      </c>
      <c r="B9918" s="111" t="s">
        <v>372</v>
      </c>
      <c r="C9918" s="112" t="s">
        <v>373</v>
      </c>
      <c r="D9918" s="21">
        <f t="shared" si="308"/>
        <v>0</v>
      </c>
      <c r="E9918" s="24">
        <f t="shared" si="30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1715</v>
      </c>
      <c r="B9919" s="111" t="s">
        <v>374</v>
      </c>
      <c r="C9919" s="112" t="s">
        <v>375</v>
      </c>
      <c r="D9919" s="21">
        <f t="shared" si="308"/>
        <v>0</v>
      </c>
      <c r="E9919" s="24">
        <f t="shared" si="30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1715</v>
      </c>
      <c r="B9920" s="111" t="s">
        <v>376</v>
      </c>
      <c r="C9920" s="112" t="s">
        <v>377</v>
      </c>
      <c r="D9920" s="21">
        <f t="shared" si="308"/>
        <v>0</v>
      </c>
      <c r="E9920" s="24">
        <f t="shared" si="30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1715</v>
      </c>
      <c r="B9921" s="111" t="s">
        <v>378</v>
      </c>
      <c r="C9921" s="112" t="s">
        <v>379</v>
      </c>
      <c r="D9921" s="21">
        <f t="shared" si="308"/>
        <v>0</v>
      </c>
      <c r="E9921" s="24">
        <f t="shared" si="30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1715</v>
      </c>
      <c r="B9922" s="111" t="s">
        <v>380</v>
      </c>
      <c r="C9922" s="112" t="s">
        <v>381</v>
      </c>
      <c r="D9922" s="21">
        <f t="shared" si="308"/>
        <v>0</v>
      </c>
      <c r="E9922" s="24">
        <f t="shared" si="30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1715</v>
      </c>
      <c r="B9923" s="111" t="s">
        <v>382</v>
      </c>
      <c r="C9923" s="112" t="s">
        <v>383</v>
      </c>
      <c r="D9923" s="21">
        <f t="shared" ref="D9923:D9986" si="310">F9923+H9923+J9924+L9923+N9923+P9923+R9923+T9923+V9923+X9923+Z9923+AB9923</f>
        <v>0</v>
      </c>
      <c r="E9923" s="24">
        <f t="shared" ref="E9923:E9986" si="311">G9923+I9923+K9924+M9923+O9923+Q9923+S9923+U9923+W9923+Y9923+AA9923+AC9923</f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1715</v>
      </c>
      <c r="B9924" s="111" t="s">
        <v>384</v>
      </c>
      <c r="C9924" s="112" t="s">
        <v>1570</v>
      </c>
      <c r="D9924" s="21">
        <f t="shared" si="310"/>
        <v>0</v>
      </c>
      <c r="E9924" s="24">
        <f t="shared" si="311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1715</v>
      </c>
      <c r="B9925" s="111" t="s">
        <v>386</v>
      </c>
      <c r="C9925" s="112" t="s">
        <v>1664</v>
      </c>
      <c r="D9925" s="21">
        <f t="shared" si="310"/>
        <v>0</v>
      </c>
      <c r="E9925" s="24">
        <f t="shared" si="311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1715</v>
      </c>
      <c r="B9926" s="111" t="s">
        <v>388</v>
      </c>
      <c r="C9926" s="112" t="s">
        <v>1665</v>
      </c>
      <c r="D9926" s="21">
        <f t="shared" si="310"/>
        <v>0</v>
      </c>
      <c r="E9926" s="24">
        <f t="shared" si="311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1715</v>
      </c>
      <c r="B9927" s="111" t="s">
        <v>390</v>
      </c>
      <c r="C9927" s="112" t="s">
        <v>391</v>
      </c>
      <c r="D9927" s="21">
        <f t="shared" si="310"/>
        <v>0</v>
      </c>
      <c r="E9927" s="24">
        <f t="shared" si="311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1715</v>
      </c>
      <c r="B9928" s="111" t="s">
        <v>392</v>
      </c>
      <c r="C9928" s="112" t="s">
        <v>393</v>
      </c>
      <c r="D9928" s="21">
        <f t="shared" si="310"/>
        <v>0</v>
      </c>
      <c r="E9928" s="24">
        <f t="shared" si="311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1715</v>
      </c>
      <c r="B9929" s="111" t="s">
        <v>394</v>
      </c>
      <c r="C9929" s="112" t="s">
        <v>395</v>
      </c>
      <c r="D9929" s="21">
        <f t="shared" si="310"/>
        <v>0</v>
      </c>
      <c r="E9929" s="24">
        <f t="shared" si="311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1715</v>
      </c>
      <c r="B9930" s="111" t="s">
        <v>396</v>
      </c>
      <c r="C9930" s="112" t="s">
        <v>397</v>
      </c>
      <c r="D9930" s="21">
        <f t="shared" si="310"/>
        <v>0</v>
      </c>
      <c r="E9930" s="24">
        <f t="shared" si="311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1715</v>
      </c>
      <c r="B9931" s="111" t="s">
        <v>398</v>
      </c>
      <c r="C9931" s="112" t="s">
        <v>1571</v>
      </c>
      <c r="D9931" s="21">
        <f t="shared" si="310"/>
        <v>0</v>
      </c>
      <c r="E9931" s="24">
        <f t="shared" si="311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1715</v>
      </c>
      <c r="B9932" s="111" t="s">
        <v>400</v>
      </c>
      <c r="C9932" s="112" t="s">
        <v>1666</v>
      </c>
      <c r="D9932" s="21">
        <f t="shared" si="310"/>
        <v>0</v>
      </c>
      <c r="E9932" s="24">
        <f t="shared" si="311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1715</v>
      </c>
      <c r="B9933" s="111" t="s">
        <v>402</v>
      </c>
      <c r="C9933" s="112" t="s">
        <v>403</v>
      </c>
      <c r="D9933" s="21">
        <f t="shared" si="310"/>
        <v>0</v>
      </c>
      <c r="E9933" s="24">
        <f t="shared" si="311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1715</v>
      </c>
      <c r="B9934" s="111" t="s">
        <v>404</v>
      </c>
      <c r="C9934" s="112" t="s">
        <v>1572</v>
      </c>
      <c r="D9934" s="21">
        <f t="shared" si="310"/>
        <v>0</v>
      </c>
      <c r="E9934" s="24">
        <f t="shared" si="311"/>
        <v>0</v>
      </c>
      <c r="F9934" s="104"/>
      <c r="G9934" s="104"/>
      <c r="H9934" s="105"/>
      <c r="I9934" s="105"/>
      <c r="J9934" s="31"/>
      <c r="K9934" s="32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1715</v>
      </c>
      <c r="B9935" s="111" t="s">
        <v>406</v>
      </c>
      <c r="C9935" s="112" t="s">
        <v>1573</v>
      </c>
      <c r="D9935" s="21">
        <f t="shared" si="310"/>
        <v>0</v>
      </c>
      <c r="E9935" s="24">
        <f t="shared" si="311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1715</v>
      </c>
      <c r="B9936" s="111" t="s">
        <v>408</v>
      </c>
      <c r="C9936" s="112" t="s">
        <v>1574</v>
      </c>
      <c r="D9936" s="21">
        <f t="shared" si="310"/>
        <v>0</v>
      </c>
      <c r="E9936" s="24">
        <f t="shared" si="311"/>
        <v>0</v>
      </c>
      <c r="F9936" s="104"/>
      <c r="G9936" s="104"/>
      <c r="H9936" s="113"/>
      <c r="I9936" s="113"/>
      <c r="J9936" s="106"/>
      <c r="K9936" s="107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1715</v>
      </c>
      <c r="B9937" s="111" t="s">
        <v>410</v>
      </c>
      <c r="C9937" s="112" t="s">
        <v>1575</v>
      </c>
      <c r="D9937" s="21">
        <f t="shared" si="310"/>
        <v>152350</v>
      </c>
      <c r="E9937" s="24">
        <f t="shared" si="311"/>
        <v>828709.9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1715</v>
      </c>
      <c r="B9938" s="111" t="s">
        <v>412</v>
      </c>
      <c r="C9938" s="112" t="s">
        <v>413</v>
      </c>
      <c r="D9938" s="21">
        <f t="shared" si="310"/>
        <v>6237518.8399999999</v>
      </c>
      <c r="E9938" s="24">
        <f t="shared" si="311"/>
        <v>5401263.4199999999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>
        <v>152350</v>
      </c>
      <c r="K9938" s="32">
        <v>828709.9</v>
      </c>
      <c r="L9938" s="113">
        <v>1156980.23</v>
      </c>
      <c r="M9938" s="113">
        <v>319060.18</v>
      </c>
      <c r="N9938" s="31">
        <v>0</v>
      </c>
      <c r="O9938" s="32">
        <v>786115.2</v>
      </c>
      <c r="P9938" s="113">
        <v>970409.9</v>
      </c>
      <c r="Q9938" s="113">
        <v>453842.63</v>
      </c>
      <c r="R9938" s="31">
        <v>874430.5</v>
      </c>
      <c r="S9938" s="32">
        <v>666006.89</v>
      </c>
      <c r="T9938" s="113">
        <v>1226526.67</v>
      </c>
      <c r="U9938" s="113">
        <v>463933.3</v>
      </c>
      <c r="V9938" s="31">
        <v>405430.34</v>
      </c>
      <c r="W9938" s="32">
        <v>1195065</v>
      </c>
      <c r="X9938" s="113"/>
      <c r="Y9938" s="113"/>
      <c r="Z9938" s="31"/>
      <c r="AA9938" s="32"/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1715</v>
      </c>
      <c r="B9939" s="111" t="s">
        <v>414</v>
      </c>
      <c r="C9939" s="112" t="s">
        <v>415</v>
      </c>
      <c r="D9939" s="21">
        <f t="shared" si="310"/>
        <v>3076165.61</v>
      </c>
      <c r="E9939" s="24">
        <f t="shared" si="311"/>
        <v>3085170.8699999996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31">
        <v>243800</v>
      </c>
      <c r="K9939" s="32">
        <v>168704</v>
      </c>
      <c r="L9939" s="105">
        <v>418319.66</v>
      </c>
      <c r="M9939" s="105">
        <v>634310.75</v>
      </c>
      <c r="N9939" s="106">
        <v>261571</v>
      </c>
      <c r="O9939" s="107">
        <v>158575.79999999999</v>
      </c>
      <c r="P9939" s="113">
        <v>672478.3</v>
      </c>
      <c r="Q9939" s="113">
        <v>277117.18</v>
      </c>
      <c r="R9939" s="106">
        <v>165951.5</v>
      </c>
      <c r="S9939" s="107">
        <v>339282.96</v>
      </c>
      <c r="T9939" s="105">
        <v>145901.44</v>
      </c>
      <c r="U9939" s="105">
        <v>349079.01</v>
      </c>
      <c r="V9939" s="106">
        <v>426216.04</v>
      </c>
      <c r="W9939" s="107">
        <v>238149.06</v>
      </c>
      <c r="X9939" s="105"/>
      <c r="Y9939" s="105"/>
      <c r="Z9939" s="106"/>
      <c r="AA9939" s="107"/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1715</v>
      </c>
      <c r="B9940" s="111" t="s">
        <v>416</v>
      </c>
      <c r="C9940" s="112" t="s">
        <v>417</v>
      </c>
      <c r="D9940" s="21">
        <f t="shared" si="310"/>
        <v>3119710.8</v>
      </c>
      <c r="E9940" s="24">
        <f t="shared" si="311"/>
        <v>2457286.9299999997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106">
        <v>273460</v>
      </c>
      <c r="K9940" s="107">
        <v>324590</v>
      </c>
      <c r="L9940" s="113">
        <v>336155</v>
      </c>
      <c r="M9940" s="113">
        <v>249660</v>
      </c>
      <c r="N9940" s="31">
        <v>379420</v>
      </c>
      <c r="O9940" s="32">
        <v>331116.79999999999</v>
      </c>
      <c r="P9940" s="105">
        <v>346661.8</v>
      </c>
      <c r="Q9940" s="105">
        <v>218020</v>
      </c>
      <c r="R9940" s="31">
        <v>201214</v>
      </c>
      <c r="S9940" s="32">
        <v>327232</v>
      </c>
      <c r="T9940" s="113">
        <v>119355</v>
      </c>
      <c r="U9940" s="113">
        <v>212440</v>
      </c>
      <c r="V9940" s="31">
        <v>169960</v>
      </c>
      <c r="W9940" s="32">
        <v>188105</v>
      </c>
      <c r="X9940" s="113"/>
      <c r="Y9940" s="113"/>
      <c r="Z9940" s="31"/>
      <c r="AA9940" s="32"/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1715</v>
      </c>
      <c r="B9941" s="111" t="s">
        <v>418</v>
      </c>
      <c r="C9941" s="112" t="s">
        <v>419</v>
      </c>
      <c r="D9941" s="21">
        <f t="shared" si="310"/>
        <v>3977098.43</v>
      </c>
      <c r="E9941" s="24">
        <f t="shared" si="311"/>
        <v>3139203.48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>
        <v>761005</v>
      </c>
      <c r="K9941" s="32">
        <v>467507.33</v>
      </c>
      <c r="L9941" s="113">
        <v>1148466</v>
      </c>
      <c r="M9941" s="113">
        <v>505275.35</v>
      </c>
      <c r="N9941" s="31">
        <v>254793</v>
      </c>
      <c r="O9941" s="32">
        <v>275517.23</v>
      </c>
      <c r="P9941" s="113">
        <v>338158</v>
      </c>
      <c r="Q9941" s="113">
        <v>314970.73</v>
      </c>
      <c r="R9941" s="31">
        <v>643127.81000000006</v>
      </c>
      <c r="S9941" s="32">
        <v>424774.12</v>
      </c>
      <c r="T9941" s="113">
        <v>215291.5</v>
      </c>
      <c r="U9941" s="113">
        <v>307332</v>
      </c>
      <c r="V9941" s="31">
        <v>320044.2</v>
      </c>
      <c r="W9941" s="32">
        <v>243180.73</v>
      </c>
      <c r="X9941" s="113"/>
      <c r="Y9941" s="113"/>
      <c r="Z9941" s="31"/>
      <c r="AA9941" s="32"/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1715</v>
      </c>
      <c r="B9942" s="111" t="s">
        <v>420</v>
      </c>
      <c r="C9942" s="112" t="s">
        <v>421</v>
      </c>
      <c r="D9942" s="21">
        <f t="shared" si="310"/>
        <v>1977277.49</v>
      </c>
      <c r="E9942" s="24">
        <f t="shared" si="311"/>
        <v>1677188.8800000001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>
        <v>394614.92</v>
      </c>
      <c r="K9942" s="32">
        <v>320830.36</v>
      </c>
      <c r="L9942" s="113">
        <v>173512.93</v>
      </c>
      <c r="M9942" s="113">
        <v>104215.75</v>
      </c>
      <c r="N9942" s="31">
        <v>108905.5</v>
      </c>
      <c r="O9942" s="32">
        <v>271986.89</v>
      </c>
      <c r="P9942" s="113">
        <v>109600</v>
      </c>
      <c r="Q9942" s="113">
        <v>83742.58</v>
      </c>
      <c r="R9942" s="31">
        <v>148472.16</v>
      </c>
      <c r="S9942" s="32">
        <v>164063.07</v>
      </c>
      <c r="T9942" s="113">
        <v>118857.5</v>
      </c>
      <c r="U9942" s="113">
        <v>277754.43</v>
      </c>
      <c r="V9942" s="31">
        <v>111720.83</v>
      </c>
      <c r="W9942" s="32">
        <v>79145.72</v>
      </c>
      <c r="X9942" s="113"/>
      <c r="Y9942" s="113"/>
      <c r="Z9942" s="31"/>
      <c r="AA9942" s="32"/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1715</v>
      </c>
      <c r="B9943" s="111" t="s">
        <v>422</v>
      </c>
      <c r="C9943" s="112" t="s">
        <v>423</v>
      </c>
      <c r="D9943" s="21">
        <f t="shared" si="310"/>
        <v>2108452</v>
      </c>
      <c r="E9943" s="24">
        <f t="shared" si="311"/>
        <v>1946257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>
        <v>47489</v>
      </c>
      <c r="K9943" s="32">
        <v>85962</v>
      </c>
      <c r="L9943" s="113">
        <v>20110</v>
      </c>
      <c r="M9943" s="113">
        <v>31380</v>
      </c>
      <c r="N9943" s="31">
        <v>305892</v>
      </c>
      <c r="O9943" s="32">
        <v>284198</v>
      </c>
      <c r="P9943" s="113">
        <v>354289</v>
      </c>
      <c r="Q9943" s="113">
        <v>467268</v>
      </c>
      <c r="R9943" s="31">
        <v>223868</v>
      </c>
      <c r="S9943" s="32">
        <v>100140</v>
      </c>
      <c r="T9943" s="113">
        <v>68500</v>
      </c>
      <c r="U9943" s="113">
        <v>593878</v>
      </c>
      <c r="V9943" s="31">
        <v>650938</v>
      </c>
      <c r="W9943" s="32">
        <v>281552</v>
      </c>
      <c r="X9943" s="113"/>
      <c r="Y9943" s="113"/>
      <c r="Z9943" s="31"/>
      <c r="AA9943" s="32"/>
      <c r="AB9943" s="113"/>
      <c r="AC9943" s="113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1715</v>
      </c>
      <c r="B9944" s="111" t="s">
        <v>424</v>
      </c>
      <c r="C9944" s="112" t="s">
        <v>425</v>
      </c>
      <c r="D9944" s="21">
        <f t="shared" si="310"/>
        <v>1050848</v>
      </c>
      <c r="E9944" s="24">
        <f t="shared" si="311"/>
        <v>1050848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>
        <v>0</v>
      </c>
      <c r="O9944" s="32">
        <v>415800</v>
      </c>
      <c r="P9944" s="113">
        <v>0</v>
      </c>
      <c r="Q9944" s="113">
        <v>0</v>
      </c>
      <c r="R9944" s="31">
        <v>0</v>
      </c>
      <c r="S9944" s="32">
        <v>146000</v>
      </c>
      <c r="T9944" s="113">
        <v>146000</v>
      </c>
      <c r="U9944" s="113">
        <v>0</v>
      </c>
      <c r="V9944" s="31">
        <v>415800</v>
      </c>
      <c r="W9944" s="32">
        <v>0</v>
      </c>
      <c r="X9944" s="113"/>
      <c r="Y9944" s="113"/>
      <c r="Z9944" s="31"/>
      <c r="AA9944" s="32"/>
      <c r="AB9944" s="113"/>
      <c r="AC9944" s="113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1715</v>
      </c>
      <c r="B9945" s="111" t="s">
        <v>426</v>
      </c>
      <c r="C9945" s="112" t="s">
        <v>427</v>
      </c>
      <c r="D9945" s="21">
        <f t="shared" si="310"/>
        <v>0</v>
      </c>
      <c r="E9945" s="24">
        <f t="shared" si="311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1715</v>
      </c>
      <c r="B9946" s="111" t="s">
        <v>428</v>
      </c>
      <c r="C9946" s="112" t="s">
        <v>429</v>
      </c>
      <c r="D9946" s="21">
        <f t="shared" si="310"/>
        <v>0</v>
      </c>
      <c r="E9946" s="24">
        <f t="shared" si="311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1715</v>
      </c>
      <c r="B9947" s="111" t="s">
        <v>430</v>
      </c>
      <c r="C9947" s="112" t="s">
        <v>431</v>
      </c>
      <c r="D9947" s="21">
        <f t="shared" si="310"/>
        <v>34265</v>
      </c>
      <c r="E9947" s="24">
        <f t="shared" si="311"/>
        <v>92569.42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1715</v>
      </c>
      <c r="B9948" s="111" t="s">
        <v>432</v>
      </c>
      <c r="C9948" s="112" t="s">
        <v>433</v>
      </c>
      <c r="D9948" s="21">
        <f t="shared" si="310"/>
        <v>422005.4</v>
      </c>
      <c r="E9948" s="24">
        <f t="shared" si="311"/>
        <v>353569.63</v>
      </c>
      <c r="F9948" s="104"/>
      <c r="G9948" s="104"/>
      <c r="H9948" s="113">
        <v>41871.07</v>
      </c>
      <c r="I9948" s="113">
        <v>36461.31</v>
      </c>
      <c r="J9948" s="31">
        <v>0</v>
      </c>
      <c r="K9948" s="32">
        <v>18564.5</v>
      </c>
      <c r="L9948" s="113">
        <v>53231.65</v>
      </c>
      <c r="M9948" s="113">
        <v>127851.6</v>
      </c>
      <c r="N9948" s="31">
        <v>0</v>
      </c>
      <c r="O9948" s="32">
        <v>51078.35</v>
      </c>
      <c r="P9948" s="113">
        <v>73997.73</v>
      </c>
      <c r="Q9948" s="113">
        <v>81940</v>
      </c>
      <c r="R9948" s="31">
        <v>126466</v>
      </c>
      <c r="S9948" s="32">
        <v>20347.8</v>
      </c>
      <c r="T9948" s="113">
        <v>50548.95</v>
      </c>
      <c r="U9948" s="113">
        <v>22818.57</v>
      </c>
      <c r="V9948" s="31">
        <v>75890</v>
      </c>
      <c r="W9948" s="32">
        <v>13072</v>
      </c>
      <c r="X9948" s="113"/>
      <c r="Y9948" s="113"/>
      <c r="Z9948" s="31"/>
      <c r="AA9948" s="32"/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1715</v>
      </c>
      <c r="B9949" s="111" t="s">
        <v>434</v>
      </c>
      <c r="C9949" s="112" t="s">
        <v>435</v>
      </c>
      <c r="D9949" s="21">
        <f t="shared" si="310"/>
        <v>0</v>
      </c>
      <c r="E9949" s="24">
        <f t="shared" si="311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1715</v>
      </c>
      <c r="B9950" s="111" t="s">
        <v>436</v>
      </c>
      <c r="C9950" s="112" t="s">
        <v>437</v>
      </c>
      <c r="D9950" s="21">
        <f t="shared" si="310"/>
        <v>66035</v>
      </c>
      <c r="E9950" s="24">
        <f t="shared" si="311"/>
        <v>99304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1715</v>
      </c>
      <c r="B9951" s="111" t="s">
        <v>438</v>
      </c>
      <c r="C9951" s="112" t="s">
        <v>1576</v>
      </c>
      <c r="D9951" s="21">
        <f t="shared" si="310"/>
        <v>386534</v>
      </c>
      <c r="E9951" s="24">
        <f t="shared" si="311"/>
        <v>389926.5</v>
      </c>
      <c r="F9951" s="104"/>
      <c r="G9951" s="104"/>
      <c r="H9951" s="105">
        <v>0</v>
      </c>
      <c r="I9951" s="105">
        <v>53830</v>
      </c>
      <c r="J9951" s="31">
        <v>0</v>
      </c>
      <c r="K9951" s="32">
        <v>61029</v>
      </c>
      <c r="L9951" s="105">
        <v>92105</v>
      </c>
      <c r="M9951" s="105">
        <v>63480</v>
      </c>
      <c r="N9951" s="106">
        <v>0</v>
      </c>
      <c r="O9951" s="107">
        <v>49640</v>
      </c>
      <c r="P9951" s="113">
        <v>124509</v>
      </c>
      <c r="Q9951" s="113">
        <v>43580</v>
      </c>
      <c r="R9951" s="106">
        <v>82760</v>
      </c>
      <c r="S9951" s="107">
        <v>43990</v>
      </c>
      <c r="T9951" s="105">
        <v>59960</v>
      </c>
      <c r="U9951" s="105">
        <v>71631.5</v>
      </c>
      <c r="V9951" s="106">
        <v>27200</v>
      </c>
      <c r="W9951" s="107">
        <v>63775</v>
      </c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1715</v>
      </c>
      <c r="B9952" s="111" t="s">
        <v>439</v>
      </c>
      <c r="C9952" s="112" t="s">
        <v>1577</v>
      </c>
      <c r="D9952" s="21">
        <f t="shared" si="310"/>
        <v>0</v>
      </c>
      <c r="E9952" s="24">
        <f t="shared" si="311"/>
        <v>0</v>
      </c>
      <c r="F9952" s="104"/>
      <c r="G9952" s="104"/>
      <c r="H9952" s="113"/>
      <c r="I9952" s="113"/>
      <c r="J9952" s="106"/>
      <c r="K9952" s="107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1715</v>
      </c>
      <c r="B9953" s="111" t="s">
        <v>440</v>
      </c>
      <c r="C9953" s="112" t="s">
        <v>441</v>
      </c>
      <c r="D9953" s="21">
        <f t="shared" si="310"/>
        <v>0</v>
      </c>
      <c r="E9953" s="24">
        <f t="shared" si="311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1715</v>
      </c>
      <c r="B9954" s="111" t="s">
        <v>442</v>
      </c>
      <c r="C9954" s="112" t="s">
        <v>443</v>
      </c>
      <c r="D9954" s="21">
        <f t="shared" si="310"/>
        <v>0</v>
      </c>
      <c r="E9954" s="24">
        <f t="shared" si="311"/>
        <v>0</v>
      </c>
      <c r="F9954" s="104"/>
      <c r="G9954" s="104"/>
      <c r="H9954" s="105"/>
      <c r="I9954" s="105"/>
      <c r="J9954" s="31"/>
      <c r="K9954" s="32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1715</v>
      </c>
      <c r="B9955" s="111" t="s">
        <v>1578</v>
      </c>
      <c r="C9955" s="112" t="s">
        <v>1579</v>
      </c>
      <c r="D9955" s="21">
        <f t="shared" si="310"/>
        <v>0</v>
      </c>
      <c r="E9955" s="24">
        <f t="shared" si="311"/>
        <v>0</v>
      </c>
      <c r="F9955" s="104"/>
      <c r="G9955" s="104"/>
      <c r="H9955" s="113"/>
      <c r="I9955" s="113"/>
      <c r="J9955" s="106"/>
      <c r="K9955" s="107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1715</v>
      </c>
      <c r="B9956" s="111" t="s">
        <v>444</v>
      </c>
      <c r="C9956" s="112" t="s">
        <v>445</v>
      </c>
      <c r="D9956" s="21">
        <f t="shared" si="310"/>
        <v>1250800</v>
      </c>
      <c r="E9956" s="24">
        <f t="shared" si="311"/>
        <v>890800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>
        <v>60000</v>
      </c>
      <c r="M9956" s="113">
        <v>75000</v>
      </c>
      <c r="N9956" s="31">
        <v>295000</v>
      </c>
      <c r="O9956" s="32">
        <v>280000</v>
      </c>
      <c r="P9956" s="113">
        <v>275000</v>
      </c>
      <c r="Q9956" s="113">
        <v>425000</v>
      </c>
      <c r="R9956" s="31">
        <v>150000</v>
      </c>
      <c r="S9956" s="32">
        <v>0</v>
      </c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1715</v>
      </c>
      <c r="B9957" s="111" t="s">
        <v>446</v>
      </c>
      <c r="C9957" s="112" t="s">
        <v>447</v>
      </c>
      <c r="D9957" s="21">
        <f t="shared" si="310"/>
        <v>0</v>
      </c>
      <c r="E9957" s="24">
        <f t="shared" si="311"/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1715</v>
      </c>
      <c r="B9958" s="111" t="s">
        <v>448</v>
      </c>
      <c r="C9958" s="112" t="s">
        <v>449</v>
      </c>
      <c r="D9958" s="21">
        <f t="shared" si="310"/>
        <v>0</v>
      </c>
      <c r="E9958" s="24">
        <f t="shared" si="31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1715</v>
      </c>
      <c r="B9959" s="111" t="s">
        <v>450</v>
      </c>
      <c r="C9959" s="112" t="s">
        <v>1580</v>
      </c>
      <c r="D9959" s="21">
        <f t="shared" si="310"/>
        <v>0</v>
      </c>
      <c r="E9959" s="24">
        <f t="shared" si="31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1715</v>
      </c>
      <c r="B9960" s="111" t="s">
        <v>452</v>
      </c>
      <c r="C9960" s="112" t="s">
        <v>453</v>
      </c>
      <c r="D9960" s="21">
        <f t="shared" si="310"/>
        <v>0</v>
      </c>
      <c r="E9960" s="24">
        <f t="shared" si="31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1715</v>
      </c>
      <c r="B9961" s="111" t="s">
        <v>454</v>
      </c>
      <c r="C9961" s="112" t="s">
        <v>1581</v>
      </c>
      <c r="D9961" s="21">
        <f t="shared" si="310"/>
        <v>0</v>
      </c>
      <c r="E9961" s="24">
        <f t="shared" si="311"/>
        <v>0</v>
      </c>
      <c r="F9961" s="104"/>
      <c r="G9961" s="104"/>
      <c r="H9961" s="105"/>
      <c r="I9961" s="105"/>
      <c r="J9961" s="31"/>
      <c r="K9961" s="32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1715</v>
      </c>
      <c r="B9962" s="111" t="s">
        <v>456</v>
      </c>
      <c r="C9962" s="112" t="s">
        <v>1582</v>
      </c>
      <c r="D9962" s="21">
        <f t="shared" si="310"/>
        <v>0</v>
      </c>
      <c r="E9962" s="24">
        <f t="shared" si="311"/>
        <v>0</v>
      </c>
      <c r="F9962" s="104"/>
      <c r="G9962" s="104"/>
      <c r="H9962" s="113"/>
      <c r="I9962" s="113"/>
      <c r="J9962" s="106"/>
      <c r="K9962" s="107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1715</v>
      </c>
      <c r="B9963" s="111" t="s">
        <v>458</v>
      </c>
      <c r="C9963" s="112" t="s">
        <v>459</v>
      </c>
      <c r="D9963" s="21">
        <f t="shared" si="310"/>
        <v>0</v>
      </c>
      <c r="E9963" s="24">
        <f t="shared" si="31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1715</v>
      </c>
      <c r="B9964" s="111" t="s">
        <v>460</v>
      </c>
      <c r="C9964" s="112" t="s">
        <v>461</v>
      </c>
      <c r="D9964" s="21">
        <f t="shared" si="310"/>
        <v>0</v>
      </c>
      <c r="E9964" s="24">
        <f t="shared" si="311"/>
        <v>0</v>
      </c>
      <c r="F9964" s="104"/>
      <c r="G9964" s="104"/>
      <c r="H9964" s="105"/>
      <c r="I9964" s="105"/>
      <c r="J9964" s="31"/>
      <c r="K9964" s="32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1715</v>
      </c>
      <c r="B9965" s="111" t="s">
        <v>462</v>
      </c>
      <c r="C9965" s="112" t="s">
        <v>463</v>
      </c>
      <c r="D9965" s="21">
        <f t="shared" si="310"/>
        <v>40000</v>
      </c>
      <c r="E9965" s="24">
        <f t="shared" si="31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1715</v>
      </c>
      <c r="B9966" s="111" t="s">
        <v>464</v>
      </c>
      <c r="C9966" s="112" t="s">
        <v>465</v>
      </c>
      <c r="D9966" s="21">
        <f t="shared" si="310"/>
        <v>0</v>
      </c>
      <c r="E9966" s="24">
        <f t="shared" si="31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1715</v>
      </c>
      <c r="B9967" s="111" t="s">
        <v>466</v>
      </c>
      <c r="C9967" s="112" t="s">
        <v>467</v>
      </c>
      <c r="D9967" s="21">
        <f t="shared" si="310"/>
        <v>0</v>
      </c>
      <c r="E9967" s="24">
        <f t="shared" si="31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1715</v>
      </c>
      <c r="B9968" s="111" t="s">
        <v>468</v>
      </c>
      <c r="C9968" s="112" t="s">
        <v>469</v>
      </c>
      <c r="D9968" s="21">
        <f t="shared" si="310"/>
        <v>0</v>
      </c>
      <c r="E9968" s="24">
        <f t="shared" si="311"/>
        <v>0</v>
      </c>
      <c r="F9968" s="104"/>
      <c r="G9968" s="104"/>
      <c r="H9968" s="113"/>
      <c r="I9968" s="113"/>
      <c r="J9968" s="106"/>
      <c r="K9968" s="107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1715</v>
      </c>
      <c r="B9969" s="111" t="s">
        <v>470</v>
      </c>
      <c r="C9969" s="112" t="s">
        <v>471</v>
      </c>
      <c r="D9969" s="21">
        <f t="shared" si="310"/>
        <v>0</v>
      </c>
      <c r="E9969" s="24">
        <f t="shared" si="311"/>
        <v>0</v>
      </c>
      <c r="F9969" s="104"/>
      <c r="G9969" s="104"/>
      <c r="H9969" s="105"/>
      <c r="I9969" s="105"/>
      <c r="J9969" s="31"/>
      <c r="K9969" s="32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1715</v>
      </c>
      <c r="B9970" s="111" t="s">
        <v>472</v>
      </c>
      <c r="C9970" s="112" t="s">
        <v>473</v>
      </c>
      <c r="D9970" s="21">
        <f t="shared" si="310"/>
        <v>0</v>
      </c>
      <c r="E9970" s="24">
        <f t="shared" si="311"/>
        <v>0</v>
      </c>
      <c r="F9970" s="104"/>
      <c r="G9970" s="104"/>
      <c r="H9970" s="113"/>
      <c r="I9970" s="113"/>
      <c r="J9970" s="106"/>
      <c r="K9970" s="107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1715</v>
      </c>
      <c r="B9971" s="111" t="s">
        <v>474</v>
      </c>
      <c r="C9971" s="112" t="s">
        <v>475</v>
      </c>
      <c r="D9971" s="21">
        <f t="shared" si="310"/>
        <v>0</v>
      </c>
      <c r="E9971" s="24">
        <f t="shared" si="31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1715</v>
      </c>
      <c r="B9972" s="111" t="s">
        <v>476</v>
      </c>
      <c r="C9972" s="112" t="s">
        <v>477</v>
      </c>
      <c r="D9972" s="21">
        <f t="shared" si="310"/>
        <v>0</v>
      </c>
      <c r="E9972" s="24">
        <f t="shared" si="31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1715</v>
      </c>
      <c r="B9973" s="111" t="s">
        <v>478</v>
      </c>
      <c r="C9973" s="112" t="s">
        <v>479</v>
      </c>
      <c r="D9973" s="21">
        <f t="shared" si="310"/>
        <v>0</v>
      </c>
      <c r="E9973" s="24">
        <f t="shared" si="31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1715</v>
      </c>
      <c r="B9974" s="111" t="s">
        <v>480</v>
      </c>
      <c r="C9974" s="112" t="s">
        <v>481</v>
      </c>
      <c r="D9974" s="21">
        <f t="shared" si="310"/>
        <v>0</v>
      </c>
      <c r="E9974" s="24">
        <f t="shared" si="31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1715</v>
      </c>
      <c r="B9975" s="111" t="s">
        <v>482</v>
      </c>
      <c r="C9975" s="112" t="s">
        <v>483</v>
      </c>
      <c r="D9975" s="21">
        <f t="shared" si="310"/>
        <v>0</v>
      </c>
      <c r="E9975" s="24">
        <f t="shared" si="311"/>
        <v>40000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1715</v>
      </c>
      <c r="B9976" s="111" t="s">
        <v>484</v>
      </c>
      <c r="C9976" s="112" t="s">
        <v>485</v>
      </c>
      <c r="D9976" s="21">
        <f t="shared" si="310"/>
        <v>1108327.5</v>
      </c>
      <c r="E9976" s="24">
        <f t="shared" si="311"/>
        <v>1068272.5</v>
      </c>
      <c r="F9976" s="104">
        <v>0</v>
      </c>
      <c r="G9976" s="104">
        <v>0</v>
      </c>
      <c r="H9976" s="105">
        <v>30000</v>
      </c>
      <c r="I9976" s="105">
        <v>0</v>
      </c>
      <c r="J9976" s="31">
        <v>0</v>
      </c>
      <c r="K9976" s="32">
        <v>40000</v>
      </c>
      <c r="L9976" s="105">
        <v>40000</v>
      </c>
      <c r="M9976" s="105">
        <v>50000</v>
      </c>
      <c r="N9976" s="106">
        <v>50000</v>
      </c>
      <c r="O9976" s="107">
        <v>50000</v>
      </c>
      <c r="P9976" s="113">
        <v>50000</v>
      </c>
      <c r="Q9976" s="113">
        <v>60000</v>
      </c>
      <c r="R9976" s="106">
        <v>60000</v>
      </c>
      <c r="S9976" s="107">
        <v>60000</v>
      </c>
      <c r="T9976" s="105">
        <v>60000</v>
      </c>
      <c r="U9976" s="105">
        <v>50000</v>
      </c>
      <c r="V9976" s="106">
        <v>50000</v>
      </c>
      <c r="W9976" s="107">
        <v>50000</v>
      </c>
      <c r="X9976" s="105"/>
      <c r="Y9976" s="105"/>
      <c r="Z9976" s="106"/>
      <c r="AA9976" s="107"/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1715</v>
      </c>
      <c r="B9977" s="111" t="s">
        <v>486</v>
      </c>
      <c r="C9977" s="112" t="s">
        <v>1583</v>
      </c>
      <c r="D9977" s="21">
        <f t="shared" si="310"/>
        <v>6054760</v>
      </c>
      <c r="E9977" s="24">
        <f t="shared" si="311"/>
        <v>6030567.5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>
        <v>768327.5</v>
      </c>
      <c r="K9977" s="107">
        <v>748272.5</v>
      </c>
      <c r="L9977" s="105">
        <v>748272.5</v>
      </c>
      <c r="M9977" s="105">
        <v>838962.5</v>
      </c>
      <c r="N9977" s="106">
        <v>838962.5</v>
      </c>
      <c r="O9977" s="107">
        <v>631262.5</v>
      </c>
      <c r="P9977" s="105">
        <v>631262.5</v>
      </c>
      <c r="Q9977" s="105">
        <v>668547.5</v>
      </c>
      <c r="R9977" s="106">
        <v>668547.5</v>
      </c>
      <c r="S9977" s="107">
        <v>943135</v>
      </c>
      <c r="T9977" s="105">
        <v>943135</v>
      </c>
      <c r="U9977" s="105">
        <v>707720</v>
      </c>
      <c r="V9977" s="106">
        <v>707720</v>
      </c>
      <c r="W9977" s="107">
        <v>635742.5</v>
      </c>
      <c r="X9977" s="105"/>
      <c r="Y9977" s="105"/>
      <c r="Z9977" s="106"/>
      <c r="AA9977" s="107"/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1715</v>
      </c>
      <c r="B9978" s="111" t="s">
        <v>488</v>
      </c>
      <c r="C9978" s="112" t="s">
        <v>489</v>
      </c>
      <c r="D9978" s="21">
        <f t="shared" si="310"/>
        <v>369200</v>
      </c>
      <c r="E9978" s="24">
        <f t="shared" si="311"/>
        <v>337560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>
        <v>41490</v>
      </c>
      <c r="K9978" s="107">
        <v>44310</v>
      </c>
      <c r="L9978" s="105">
        <v>44310</v>
      </c>
      <c r="M9978" s="105">
        <v>49660</v>
      </c>
      <c r="N9978" s="106">
        <v>49660</v>
      </c>
      <c r="O9978" s="107">
        <v>47390</v>
      </c>
      <c r="P9978" s="105">
        <v>47390</v>
      </c>
      <c r="Q9978" s="105">
        <v>41820</v>
      </c>
      <c r="R9978" s="106">
        <v>41820</v>
      </c>
      <c r="S9978" s="107">
        <v>44500</v>
      </c>
      <c r="T9978" s="105">
        <v>44500</v>
      </c>
      <c r="U9978" s="105">
        <v>42430</v>
      </c>
      <c r="V9978" s="106">
        <v>42430</v>
      </c>
      <c r="W9978" s="107">
        <v>22140</v>
      </c>
      <c r="X9978" s="105"/>
      <c r="Y9978" s="105"/>
      <c r="Z9978" s="106"/>
      <c r="AA9978" s="107"/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1715</v>
      </c>
      <c r="B9979" s="111" t="s">
        <v>490</v>
      </c>
      <c r="C9979" s="112" t="s">
        <v>1584</v>
      </c>
      <c r="D9979" s="21">
        <f t="shared" si="310"/>
        <v>42320</v>
      </c>
      <c r="E9979" s="24">
        <f t="shared" si="311"/>
        <v>41950</v>
      </c>
      <c r="F9979" s="104">
        <v>4000</v>
      </c>
      <c r="G9979" s="104">
        <v>4500</v>
      </c>
      <c r="H9979" s="105">
        <v>4500</v>
      </c>
      <c r="I9979" s="105">
        <v>4500</v>
      </c>
      <c r="J9979" s="106">
        <v>4500</v>
      </c>
      <c r="K9979" s="107">
        <v>5370</v>
      </c>
      <c r="L9979" s="105">
        <v>5370</v>
      </c>
      <c r="M9979" s="105">
        <v>6000</v>
      </c>
      <c r="N9979" s="106">
        <v>6000</v>
      </c>
      <c r="O9979" s="107">
        <v>6000</v>
      </c>
      <c r="P9979" s="105">
        <v>6000</v>
      </c>
      <c r="Q9979" s="105">
        <v>6000</v>
      </c>
      <c r="R9979" s="106">
        <v>6000</v>
      </c>
      <c r="S9979" s="107">
        <v>5950</v>
      </c>
      <c r="T9979" s="105">
        <v>5950</v>
      </c>
      <c r="U9979" s="105">
        <v>4500</v>
      </c>
      <c r="V9979" s="106">
        <v>4500</v>
      </c>
      <c r="W9979" s="107">
        <v>4500</v>
      </c>
      <c r="X9979" s="105"/>
      <c r="Y9979" s="105"/>
      <c r="Z9979" s="106"/>
      <c r="AA9979" s="107"/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1715</v>
      </c>
      <c r="B9980" s="111" t="s">
        <v>492</v>
      </c>
      <c r="C9980" s="112" t="s">
        <v>493</v>
      </c>
      <c r="D9980" s="21">
        <f t="shared" si="310"/>
        <v>111700</v>
      </c>
      <c r="E9980" s="24">
        <f t="shared" si="311"/>
        <v>151400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1715</v>
      </c>
      <c r="B9981" s="111" t="s">
        <v>494</v>
      </c>
      <c r="C9981" s="112" t="s">
        <v>495</v>
      </c>
      <c r="D9981" s="21">
        <f t="shared" si="310"/>
        <v>3651300</v>
      </c>
      <c r="E9981" s="24">
        <f t="shared" si="311"/>
        <v>3746600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>
        <v>111700</v>
      </c>
      <c r="K9981" s="107">
        <v>151400</v>
      </c>
      <c r="L9981" s="105">
        <v>1072700</v>
      </c>
      <c r="M9981" s="105">
        <v>458500</v>
      </c>
      <c r="N9981" s="106">
        <v>157500</v>
      </c>
      <c r="O9981" s="107">
        <v>458600</v>
      </c>
      <c r="P9981" s="105">
        <v>160800</v>
      </c>
      <c r="Q9981" s="105">
        <v>467100</v>
      </c>
      <c r="R9981" s="106">
        <v>467100</v>
      </c>
      <c r="S9981" s="107">
        <v>461700</v>
      </c>
      <c r="T9981" s="105">
        <v>762700</v>
      </c>
      <c r="U9981" s="105">
        <v>465500</v>
      </c>
      <c r="V9981" s="106">
        <v>465500</v>
      </c>
      <c r="W9981" s="107">
        <v>519700</v>
      </c>
      <c r="X9981" s="105"/>
      <c r="Y9981" s="105"/>
      <c r="Z9981" s="106"/>
      <c r="AA9981" s="107"/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1715</v>
      </c>
      <c r="B9982" s="111" t="s">
        <v>496</v>
      </c>
      <c r="C9982" s="112" t="s">
        <v>497</v>
      </c>
      <c r="D9982" s="21">
        <f t="shared" si="310"/>
        <v>155115.85999999999</v>
      </c>
      <c r="E9982" s="24">
        <f t="shared" si="311"/>
        <v>24280</v>
      </c>
      <c r="F9982" s="104"/>
      <c r="G9982" s="104"/>
      <c r="H9982" s="113"/>
      <c r="I9982" s="113"/>
      <c r="J9982" s="106"/>
      <c r="K9982" s="107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1715</v>
      </c>
      <c r="B9983" s="111" t="s">
        <v>498</v>
      </c>
      <c r="C9983" s="112" t="s">
        <v>461</v>
      </c>
      <c r="D9983" s="21">
        <f t="shared" si="310"/>
        <v>1227131.95</v>
      </c>
      <c r="E9983" s="24">
        <f t="shared" si="311"/>
        <v>1213345.3499999999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>
        <v>155115.85999999999</v>
      </c>
      <c r="K9983" s="32">
        <v>24280</v>
      </c>
      <c r="L9983" s="113">
        <v>108174.52</v>
      </c>
      <c r="M9983" s="113">
        <v>117595.14</v>
      </c>
      <c r="N9983" s="31">
        <v>112074.92</v>
      </c>
      <c r="O9983" s="32">
        <v>115652.68</v>
      </c>
      <c r="P9983" s="113">
        <v>20318.71</v>
      </c>
      <c r="Q9983" s="113">
        <v>115880</v>
      </c>
      <c r="R9983" s="31">
        <v>273359.77</v>
      </c>
      <c r="S9983" s="32">
        <v>178718.58</v>
      </c>
      <c r="T9983" s="113">
        <v>208697.33</v>
      </c>
      <c r="U9983" s="113">
        <v>193136.49</v>
      </c>
      <c r="V9983" s="31">
        <v>193000.91</v>
      </c>
      <c r="W9983" s="32">
        <v>173863.35</v>
      </c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1715</v>
      </c>
      <c r="B9984" s="111" t="s">
        <v>499</v>
      </c>
      <c r="C9984" s="112" t="s">
        <v>500</v>
      </c>
      <c r="D9984" s="21">
        <f t="shared" si="310"/>
        <v>0</v>
      </c>
      <c r="E9984" s="24">
        <f t="shared" si="311"/>
        <v>0</v>
      </c>
      <c r="F9984" s="104"/>
      <c r="G9984" s="104"/>
      <c r="H9984" s="105"/>
      <c r="I9984" s="105"/>
      <c r="J9984" s="31"/>
      <c r="K9984" s="32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1715</v>
      </c>
      <c r="B9985" s="111" t="s">
        <v>501</v>
      </c>
      <c r="C9985" s="112" t="s">
        <v>502</v>
      </c>
      <c r="D9985" s="21">
        <f t="shared" si="310"/>
        <v>311</v>
      </c>
      <c r="E9985" s="24">
        <f t="shared" si="31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1715</v>
      </c>
      <c r="B9986" s="111" t="s">
        <v>503</v>
      </c>
      <c r="C9986" s="112" t="s">
        <v>504</v>
      </c>
      <c r="D9986" s="21">
        <f t="shared" si="310"/>
        <v>22124</v>
      </c>
      <c r="E9986" s="24">
        <f t="shared" si="311"/>
        <v>123380</v>
      </c>
      <c r="F9986" s="104">
        <v>250</v>
      </c>
      <c r="G9986" s="104">
        <v>1828</v>
      </c>
      <c r="H9986" s="105">
        <v>50</v>
      </c>
      <c r="I9986" s="105">
        <v>3028</v>
      </c>
      <c r="J9986" s="106">
        <v>311</v>
      </c>
      <c r="K9986" s="107">
        <v>0</v>
      </c>
      <c r="L9986" s="105">
        <v>810</v>
      </c>
      <c r="M9986" s="105">
        <v>58200</v>
      </c>
      <c r="N9986" s="106">
        <v>650</v>
      </c>
      <c r="O9986" s="107">
        <v>0</v>
      </c>
      <c r="P9986" s="105">
        <v>4261</v>
      </c>
      <c r="Q9986" s="105">
        <v>21936</v>
      </c>
      <c r="R9986" s="106">
        <v>6612</v>
      </c>
      <c r="S9986" s="107">
        <v>27420</v>
      </c>
      <c r="T9986" s="105">
        <v>6466</v>
      </c>
      <c r="U9986" s="105">
        <v>0</v>
      </c>
      <c r="V9986" s="106">
        <v>3025</v>
      </c>
      <c r="W9986" s="107">
        <v>10968</v>
      </c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1715</v>
      </c>
      <c r="B9987" s="111" t="s">
        <v>505</v>
      </c>
      <c r="C9987" s="112" t="s">
        <v>506</v>
      </c>
      <c r="D9987" s="21">
        <f t="shared" ref="D9987:D10050" si="312">F9987+H9987+J9988+L9987+N9987+P9987+R9987+T9987+V9987+X9987+Z9987+AB9987</f>
        <v>12780</v>
      </c>
      <c r="E9987" s="24">
        <f t="shared" ref="E9987:E10050" si="313">G9987+I9987+K9988+M9987+O9987+Q9987+S9987+U9987+W9987+Y9987+AA9987+AC9987</f>
        <v>0</v>
      </c>
      <c r="F9987" s="104"/>
      <c r="G9987" s="104"/>
      <c r="H9987" s="113"/>
      <c r="I9987" s="113"/>
      <c r="J9987" s="106"/>
      <c r="K9987" s="107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1715</v>
      </c>
      <c r="B9988" s="111" t="s">
        <v>507</v>
      </c>
      <c r="C9988" s="112" t="s">
        <v>508</v>
      </c>
      <c r="D9988" s="21">
        <f t="shared" si="312"/>
        <v>29856.07</v>
      </c>
      <c r="E9988" s="24">
        <f t="shared" si="313"/>
        <v>169632</v>
      </c>
      <c r="F9988" s="104">
        <v>29856.07</v>
      </c>
      <c r="G9988" s="104">
        <v>0</v>
      </c>
      <c r="H9988" s="113">
        <v>0</v>
      </c>
      <c r="I9988" s="113">
        <v>0</v>
      </c>
      <c r="J9988" s="31">
        <v>12780</v>
      </c>
      <c r="K9988" s="32">
        <v>0</v>
      </c>
      <c r="L9988" s="113">
        <v>0</v>
      </c>
      <c r="M9988" s="113">
        <v>0</v>
      </c>
      <c r="N9988" s="31">
        <v>0</v>
      </c>
      <c r="O9988" s="32">
        <v>0</v>
      </c>
      <c r="P9988" s="113">
        <v>0</v>
      </c>
      <c r="Q9988" s="113">
        <v>169632</v>
      </c>
      <c r="R9988" s="31">
        <v>0</v>
      </c>
      <c r="S9988" s="32">
        <v>0</v>
      </c>
      <c r="T9988" s="113">
        <v>0</v>
      </c>
      <c r="U9988" s="113">
        <v>0</v>
      </c>
      <c r="V9988" s="31">
        <v>0</v>
      </c>
      <c r="W9988" s="32">
        <v>0</v>
      </c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1715</v>
      </c>
      <c r="B9989" s="111" t="s">
        <v>509</v>
      </c>
      <c r="C9989" s="112" t="s">
        <v>510</v>
      </c>
      <c r="D9989" s="21">
        <f t="shared" si="312"/>
        <v>65380</v>
      </c>
      <c r="E9989" s="24">
        <f t="shared" si="313"/>
        <v>45120.14</v>
      </c>
      <c r="F9989" s="104">
        <v>65380</v>
      </c>
      <c r="G9989" s="104">
        <v>28288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>
        <v>0</v>
      </c>
      <c r="Q9989" s="113">
        <v>0</v>
      </c>
      <c r="R9989" s="31">
        <v>0</v>
      </c>
      <c r="S9989" s="32">
        <v>0</v>
      </c>
      <c r="T9989" s="113">
        <v>0</v>
      </c>
      <c r="U9989" s="113">
        <v>10000</v>
      </c>
      <c r="V9989" s="31">
        <v>0</v>
      </c>
      <c r="W9989" s="32">
        <v>0</v>
      </c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1715</v>
      </c>
      <c r="B9990" s="111" t="s">
        <v>511</v>
      </c>
      <c r="C9990" s="112" t="s">
        <v>512</v>
      </c>
      <c r="D9990" s="21">
        <f t="shared" si="312"/>
        <v>0</v>
      </c>
      <c r="E9990" s="24">
        <f t="shared" si="313"/>
        <v>0</v>
      </c>
      <c r="F9990" s="104">
        <v>0</v>
      </c>
      <c r="G9990" s="104">
        <v>0</v>
      </c>
      <c r="H9990" s="113">
        <v>0</v>
      </c>
      <c r="I9990" s="113">
        <v>0</v>
      </c>
      <c r="J9990" s="31">
        <v>0</v>
      </c>
      <c r="K9990" s="32">
        <v>6832.14</v>
      </c>
      <c r="L9990" s="113">
        <v>0</v>
      </c>
      <c r="M9990" s="113">
        <v>0</v>
      </c>
      <c r="N9990" s="31">
        <v>0</v>
      </c>
      <c r="O9990" s="32">
        <v>0</v>
      </c>
      <c r="P9990" s="113">
        <v>0</v>
      </c>
      <c r="Q9990" s="113">
        <v>0</v>
      </c>
      <c r="R9990" s="31">
        <v>0</v>
      </c>
      <c r="S9990" s="32">
        <v>0</v>
      </c>
      <c r="T9990" s="113">
        <v>0</v>
      </c>
      <c r="U9990" s="113">
        <v>0</v>
      </c>
      <c r="V9990" s="31">
        <v>0</v>
      </c>
      <c r="W9990" s="32">
        <v>0</v>
      </c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1715</v>
      </c>
      <c r="B9991" s="111" t="s">
        <v>513</v>
      </c>
      <c r="C9991" s="112" t="s">
        <v>514</v>
      </c>
      <c r="D9991" s="21">
        <f t="shared" si="312"/>
        <v>0</v>
      </c>
      <c r="E9991" s="24">
        <f t="shared" si="313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1715</v>
      </c>
      <c r="B9992" s="111" t="s">
        <v>515</v>
      </c>
      <c r="C9992" s="112" t="s">
        <v>516</v>
      </c>
      <c r="D9992" s="21">
        <f t="shared" si="312"/>
        <v>0</v>
      </c>
      <c r="E9992" s="24">
        <f t="shared" si="313"/>
        <v>0</v>
      </c>
      <c r="F9992" s="104">
        <v>0</v>
      </c>
      <c r="G9992" s="104">
        <v>0</v>
      </c>
      <c r="H9992" s="105">
        <v>0</v>
      </c>
      <c r="I9992" s="105">
        <v>0</v>
      </c>
      <c r="J9992" s="31">
        <v>0</v>
      </c>
      <c r="K9992" s="32">
        <v>0</v>
      </c>
      <c r="L9992" s="105">
        <v>0</v>
      </c>
      <c r="M9992" s="105">
        <v>0</v>
      </c>
      <c r="N9992" s="106">
        <v>0</v>
      </c>
      <c r="O9992" s="107">
        <v>0</v>
      </c>
      <c r="P9992" s="113">
        <v>0</v>
      </c>
      <c r="Q9992" s="113">
        <v>0</v>
      </c>
      <c r="R9992" s="106">
        <v>0</v>
      </c>
      <c r="S9992" s="107">
        <v>0</v>
      </c>
      <c r="T9992" s="105">
        <v>0</v>
      </c>
      <c r="U9992" s="105">
        <v>0</v>
      </c>
      <c r="V9992" s="106">
        <v>0</v>
      </c>
      <c r="W9992" s="107">
        <v>0</v>
      </c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1715</v>
      </c>
      <c r="B9993" s="111" t="s">
        <v>517</v>
      </c>
      <c r="C9993" s="112" t="s">
        <v>518</v>
      </c>
      <c r="D9993" s="21">
        <f t="shared" si="312"/>
        <v>25578.16</v>
      </c>
      <c r="E9993" s="24">
        <f t="shared" si="313"/>
        <v>15699.09</v>
      </c>
      <c r="F9993" s="104"/>
      <c r="G9993" s="104"/>
      <c r="H9993" s="113"/>
      <c r="I9993" s="113"/>
      <c r="J9993" s="106"/>
      <c r="K9993" s="107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1715</v>
      </c>
      <c r="B9994" s="111" t="s">
        <v>519</v>
      </c>
      <c r="C9994" s="112" t="s">
        <v>520</v>
      </c>
      <c r="D9994" s="21">
        <f t="shared" si="312"/>
        <v>257456.13999999998</v>
      </c>
      <c r="E9994" s="24">
        <f t="shared" si="313"/>
        <v>261709.79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31">
        <v>25578.16</v>
      </c>
      <c r="K9994" s="32">
        <v>15699.09</v>
      </c>
      <c r="L9994" s="105">
        <v>23499.09</v>
      </c>
      <c r="M9994" s="105">
        <v>33515.089999999997</v>
      </c>
      <c r="N9994" s="106">
        <v>33515</v>
      </c>
      <c r="O9994" s="107">
        <v>22813.49</v>
      </c>
      <c r="P9994" s="113">
        <v>22813.49</v>
      </c>
      <c r="Q9994" s="113">
        <v>38105.79</v>
      </c>
      <c r="R9994" s="106">
        <v>38105.79</v>
      </c>
      <c r="S9994" s="107">
        <v>30819.73</v>
      </c>
      <c r="T9994" s="105">
        <v>30819.73</v>
      </c>
      <c r="U9994" s="105">
        <v>29651.77</v>
      </c>
      <c r="V9994" s="106">
        <v>21851.77</v>
      </c>
      <c r="W9994" s="107">
        <v>33267.51</v>
      </c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1715</v>
      </c>
      <c r="B9995" s="111" t="s">
        <v>521</v>
      </c>
      <c r="C9995" s="112" t="s">
        <v>1585</v>
      </c>
      <c r="D9995" s="21">
        <f t="shared" si="312"/>
        <v>0</v>
      </c>
      <c r="E9995" s="24">
        <f t="shared" si="313"/>
        <v>0</v>
      </c>
      <c r="F9995" s="104"/>
      <c r="G9995" s="104"/>
      <c r="H9995" s="113"/>
      <c r="I9995" s="113"/>
      <c r="J9995" s="106"/>
      <c r="K9995" s="107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1715</v>
      </c>
      <c r="B9996" s="111" t="s">
        <v>522</v>
      </c>
      <c r="C9996" s="112" t="s">
        <v>1586</v>
      </c>
      <c r="D9996" s="21">
        <f t="shared" si="312"/>
        <v>11711</v>
      </c>
      <c r="E9996" s="24">
        <f t="shared" si="313"/>
        <v>36470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1715</v>
      </c>
      <c r="B9997" s="111" t="s">
        <v>523</v>
      </c>
      <c r="C9997" s="112" t="s">
        <v>1667</v>
      </c>
      <c r="D9997" s="21">
        <f t="shared" si="312"/>
        <v>139805</v>
      </c>
      <c r="E9997" s="24">
        <f t="shared" si="313"/>
        <v>118969</v>
      </c>
      <c r="F9997" s="104">
        <v>11082</v>
      </c>
      <c r="G9997" s="104">
        <v>11125</v>
      </c>
      <c r="H9997" s="105">
        <v>11125</v>
      </c>
      <c r="I9997" s="105">
        <v>11711</v>
      </c>
      <c r="J9997" s="31">
        <v>11711</v>
      </c>
      <c r="K9997" s="32">
        <v>36470</v>
      </c>
      <c r="L9997" s="105">
        <v>36470</v>
      </c>
      <c r="M9997" s="105">
        <v>17820</v>
      </c>
      <c r="N9997" s="106">
        <v>17820</v>
      </c>
      <c r="O9997" s="107">
        <v>2967</v>
      </c>
      <c r="P9997" s="113">
        <v>2967</v>
      </c>
      <c r="Q9997" s="113">
        <v>3145</v>
      </c>
      <c r="R9997" s="106">
        <v>3145</v>
      </c>
      <c r="S9997" s="107">
        <v>29108</v>
      </c>
      <c r="T9997" s="105">
        <v>29108</v>
      </c>
      <c r="U9997" s="105">
        <v>28088</v>
      </c>
      <c r="V9997" s="106">
        <v>28088</v>
      </c>
      <c r="W9997" s="107">
        <v>15005</v>
      </c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1715</v>
      </c>
      <c r="B9998" s="111" t="s">
        <v>524</v>
      </c>
      <c r="C9998" s="112" t="s">
        <v>525</v>
      </c>
      <c r="D9998" s="21">
        <f t="shared" si="312"/>
        <v>30405991.82</v>
      </c>
      <c r="E9998" s="24">
        <f t="shared" si="313"/>
        <v>31066391.82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>
        <v>7436481.1399999997</v>
      </c>
      <c r="M9998" s="105">
        <v>7436481.1399999997</v>
      </c>
      <c r="N9998" s="106">
        <v>7436481.1399999997</v>
      </c>
      <c r="O9998" s="107">
        <v>7436481.1399999997</v>
      </c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1715</v>
      </c>
      <c r="B9999" s="111" t="s">
        <v>526</v>
      </c>
      <c r="C9999" s="112" t="s">
        <v>527</v>
      </c>
      <c r="D9999" s="21">
        <f t="shared" si="312"/>
        <v>722787.24</v>
      </c>
      <c r="E9999" s="24">
        <f t="shared" si="313"/>
        <v>2200</v>
      </c>
      <c r="F9999" s="104"/>
      <c r="G9999" s="104"/>
      <c r="H9999" s="105"/>
      <c r="I9999" s="105"/>
      <c r="J9999" s="106">
        <v>0</v>
      </c>
      <c r="K9999" s="107">
        <v>660400</v>
      </c>
      <c r="L9999" s="105">
        <v>662600</v>
      </c>
      <c r="M9999" s="105">
        <v>2200</v>
      </c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1715</v>
      </c>
      <c r="B10000" s="111" t="s">
        <v>528</v>
      </c>
      <c r="C10000" s="112" t="s">
        <v>529</v>
      </c>
      <c r="D10000" s="21">
        <f t="shared" si="312"/>
        <v>1985023.6400000001</v>
      </c>
      <c r="E10000" s="24">
        <f t="shared" si="313"/>
        <v>1062300</v>
      </c>
      <c r="F10000" s="104"/>
      <c r="G10000" s="104"/>
      <c r="H10000" s="105">
        <v>118426.34</v>
      </c>
      <c r="I10000" s="105">
        <v>1062300</v>
      </c>
      <c r="J10000" s="106">
        <v>60187.24</v>
      </c>
      <c r="K10000" s="107">
        <v>0</v>
      </c>
      <c r="L10000" s="105">
        <v>69445.53</v>
      </c>
      <c r="M10000" s="105">
        <v>0</v>
      </c>
      <c r="N10000" s="106">
        <v>75715.39</v>
      </c>
      <c r="O10000" s="107">
        <v>0</v>
      </c>
      <c r="P10000" s="105">
        <v>71451.320000000007</v>
      </c>
      <c r="Q10000" s="105">
        <v>0</v>
      </c>
      <c r="R10000" s="106">
        <v>85239.64</v>
      </c>
      <c r="S10000" s="107">
        <v>0</v>
      </c>
      <c r="T10000" s="105">
        <v>77000.38</v>
      </c>
      <c r="U10000" s="105">
        <v>0</v>
      </c>
      <c r="V10000" s="106">
        <v>68455.039999999994</v>
      </c>
      <c r="W10000" s="107">
        <v>0</v>
      </c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1715</v>
      </c>
      <c r="B10001" s="111" t="s">
        <v>530</v>
      </c>
      <c r="C10001" s="112" t="s">
        <v>531</v>
      </c>
      <c r="D10001" s="21">
        <f t="shared" si="312"/>
        <v>1785388</v>
      </c>
      <c r="E10001" s="24">
        <f t="shared" si="313"/>
        <v>3204678</v>
      </c>
      <c r="F10001" s="104"/>
      <c r="G10001" s="104"/>
      <c r="H10001" s="105">
        <v>0</v>
      </c>
      <c r="I10001" s="105">
        <v>3204678</v>
      </c>
      <c r="J10001" s="106">
        <v>1419290</v>
      </c>
      <c r="K10001" s="107">
        <v>0</v>
      </c>
      <c r="L10001" s="105">
        <v>218470</v>
      </c>
      <c r="M10001" s="105">
        <v>0</v>
      </c>
      <c r="N10001" s="106">
        <v>0</v>
      </c>
      <c r="O10001" s="107">
        <v>0</v>
      </c>
      <c r="P10001" s="105">
        <v>0</v>
      </c>
      <c r="Q10001" s="105">
        <v>0</v>
      </c>
      <c r="R10001" s="106">
        <v>0</v>
      </c>
      <c r="S10001" s="107">
        <v>0</v>
      </c>
      <c r="T10001" s="105">
        <v>1566918</v>
      </c>
      <c r="U10001" s="105">
        <v>0</v>
      </c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1715</v>
      </c>
      <c r="B10002" s="111" t="s">
        <v>532</v>
      </c>
      <c r="C10002" s="112" t="s">
        <v>533</v>
      </c>
      <c r="D10002" s="21">
        <f t="shared" si="312"/>
        <v>0</v>
      </c>
      <c r="E10002" s="24">
        <f t="shared" si="313"/>
        <v>0</v>
      </c>
      <c r="F10002" s="104"/>
      <c r="G10002" s="104"/>
      <c r="H10002" s="113"/>
      <c r="I10002" s="113"/>
      <c r="J10002" s="106"/>
      <c r="K10002" s="107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1715</v>
      </c>
      <c r="B10003" s="111" t="s">
        <v>534</v>
      </c>
      <c r="C10003" s="112" t="s">
        <v>535</v>
      </c>
      <c r="D10003" s="21">
        <f t="shared" si="312"/>
        <v>0</v>
      </c>
      <c r="E10003" s="24">
        <f t="shared" si="313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1715</v>
      </c>
      <c r="B10004" s="111" t="s">
        <v>536</v>
      </c>
      <c r="C10004" s="112" t="s">
        <v>537</v>
      </c>
      <c r="D10004" s="21">
        <f t="shared" si="312"/>
        <v>0</v>
      </c>
      <c r="E10004" s="24">
        <f t="shared" si="313"/>
        <v>4765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1715</v>
      </c>
      <c r="B10005" s="111" t="s">
        <v>538</v>
      </c>
      <c r="C10005" s="112" t="s">
        <v>1668</v>
      </c>
      <c r="D10005" s="21">
        <f t="shared" si="312"/>
        <v>85500</v>
      </c>
      <c r="E10005" s="24">
        <f t="shared" si="313"/>
        <v>102500</v>
      </c>
      <c r="F10005" s="104">
        <v>0</v>
      </c>
      <c r="G10005" s="104">
        <v>1160</v>
      </c>
      <c r="H10005" s="105">
        <v>0</v>
      </c>
      <c r="I10005" s="105">
        <v>260</v>
      </c>
      <c r="J10005" s="31">
        <v>0</v>
      </c>
      <c r="K10005" s="32">
        <v>4765</v>
      </c>
      <c r="L10005" s="105">
        <v>85500</v>
      </c>
      <c r="M10005" s="105">
        <v>92500</v>
      </c>
      <c r="N10005" s="106">
        <v>0</v>
      </c>
      <c r="O10005" s="107">
        <v>0</v>
      </c>
      <c r="P10005" s="113">
        <v>0</v>
      </c>
      <c r="Q10005" s="113">
        <v>3120</v>
      </c>
      <c r="R10005" s="106">
        <v>0</v>
      </c>
      <c r="S10005" s="107">
        <v>3900</v>
      </c>
      <c r="T10005" s="105">
        <v>0</v>
      </c>
      <c r="U10005" s="105">
        <v>0</v>
      </c>
      <c r="V10005" s="106">
        <v>0</v>
      </c>
      <c r="W10005" s="107">
        <v>1560</v>
      </c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1715</v>
      </c>
      <c r="B10006" s="111" t="s">
        <v>539</v>
      </c>
      <c r="C10006" s="112" t="s">
        <v>540</v>
      </c>
      <c r="D10006" s="21">
        <f t="shared" si="312"/>
        <v>0</v>
      </c>
      <c r="E10006" s="24">
        <f t="shared" si="313"/>
        <v>41500</v>
      </c>
      <c r="F10006" s="104">
        <v>0</v>
      </c>
      <c r="G10006" s="104">
        <v>700</v>
      </c>
      <c r="H10006" s="113">
        <v>0</v>
      </c>
      <c r="I10006" s="113">
        <v>700</v>
      </c>
      <c r="J10006" s="106">
        <v>0</v>
      </c>
      <c r="K10006" s="107">
        <v>0</v>
      </c>
      <c r="L10006" s="113">
        <v>0</v>
      </c>
      <c r="M10006" s="113">
        <v>17000</v>
      </c>
      <c r="N10006" s="31">
        <v>0</v>
      </c>
      <c r="O10006" s="32">
        <v>0</v>
      </c>
      <c r="P10006" s="105">
        <v>0</v>
      </c>
      <c r="Q10006" s="105">
        <v>8400</v>
      </c>
      <c r="R10006" s="31">
        <v>0</v>
      </c>
      <c r="S10006" s="32">
        <v>10500</v>
      </c>
      <c r="T10006" s="113">
        <v>0</v>
      </c>
      <c r="U10006" s="113">
        <v>0</v>
      </c>
      <c r="V10006" s="31">
        <v>0</v>
      </c>
      <c r="W10006" s="32">
        <v>4200</v>
      </c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1715</v>
      </c>
      <c r="B10007" s="111" t="s">
        <v>541</v>
      </c>
      <c r="C10007" s="112" t="s">
        <v>542</v>
      </c>
      <c r="D10007" s="21">
        <f t="shared" si="312"/>
        <v>0</v>
      </c>
      <c r="E10007" s="24">
        <f t="shared" si="313"/>
        <v>24720</v>
      </c>
      <c r="F10007" s="104">
        <v>0</v>
      </c>
      <c r="G10007" s="104">
        <v>412</v>
      </c>
      <c r="H10007" s="113">
        <v>0</v>
      </c>
      <c r="I10007" s="113">
        <v>412</v>
      </c>
      <c r="J10007" s="31">
        <v>0</v>
      </c>
      <c r="K10007" s="32">
        <v>0</v>
      </c>
      <c r="L10007" s="113">
        <v>0</v>
      </c>
      <c r="M10007" s="113">
        <v>10300</v>
      </c>
      <c r="N10007" s="31">
        <v>0</v>
      </c>
      <c r="O10007" s="32">
        <v>0</v>
      </c>
      <c r="P10007" s="113">
        <v>0</v>
      </c>
      <c r="Q10007" s="113">
        <v>4944</v>
      </c>
      <c r="R10007" s="31">
        <v>0</v>
      </c>
      <c r="S10007" s="32">
        <v>6180</v>
      </c>
      <c r="T10007" s="113">
        <v>0</v>
      </c>
      <c r="U10007" s="113">
        <v>0</v>
      </c>
      <c r="V10007" s="31">
        <v>0</v>
      </c>
      <c r="W10007" s="32">
        <v>2472</v>
      </c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1715</v>
      </c>
      <c r="B10008" s="111" t="s">
        <v>543</v>
      </c>
      <c r="C10008" s="112" t="s">
        <v>544</v>
      </c>
      <c r="D10008" s="21">
        <f t="shared" si="312"/>
        <v>0</v>
      </c>
      <c r="E10008" s="24">
        <f t="shared" si="313"/>
        <v>0</v>
      </c>
      <c r="F10008" s="104"/>
      <c r="G10008" s="104"/>
      <c r="H10008" s="105"/>
      <c r="I10008" s="105"/>
      <c r="J10008" s="31"/>
      <c r="K10008" s="32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1715</v>
      </c>
      <c r="B10009" s="111" t="s">
        <v>545</v>
      </c>
      <c r="C10009" s="112" t="s">
        <v>546</v>
      </c>
      <c r="D10009" s="21">
        <f t="shared" si="312"/>
        <v>0</v>
      </c>
      <c r="E10009" s="24">
        <f t="shared" si="313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1715</v>
      </c>
      <c r="B10010" s="111" t="s">
        <v>547</v>
      </c>
      <c r="C10010" s="112" t="s">
        <v>548</v>
      </c>
      <c r="D10010" s="21">
        <f t="shared" si="312"/>
        <v>0</v>
      </c>
      <c r="E10010" s="24">
        <f t="shared" si="313"/>
        <v>0</v>
      </c>
      <c r="F10010" s="104"/>
      <c r="G10010" s="104"/>
      <c r="H10010" s="113"/>
      <c r="I10010" s="113"/>
      <c r="J10010" s="106"/>
      <c r="K10010" s="107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1715</v>
      </c>
      <c r="B10011" s="111" t="s">
        <v>549</v>
      </c>
      <c r="C10011" s="112" t="s">
        <v>550</v>
      </c>
      <c r="D10011" s="21">
        <f t="shared" si="312"/>
        <v>71500</v>
      </c>
      <c r="E10011" s="24">
        <f t="shared" si="313"/>
        <v>20790</v>
      </c>
      <c r="F10011" s="104">
        <v>0</v>
      </c>
      <c r="G10011" s="104">
        <v>0</v>
      </c>
      <c r="H10011" s="113">
        <v>47000</v>
      </c>
      <c r="I10011" s="113">
        <v>0</v>
      </c>
      <c r="J10011" s="31">
        <v>0</v>
      </c>
      <c r="K10011" s="32">
        <v>0</v>
      </c>
      <c r="L10011" s="113">
        <v>0</v>
      </c>
      <c r="M10011" s="113">
        <v>20790</v>
      </c>
      <c r="N10011" s="31">
        <v>24500</v>
      </c>
      <c r="O10011" s="32">
        <v>0</v>
      </c>
      <c r="P10011" s="113">
        <v>0</v>
      </c>
      <c r="Q10011" s="113">
        <v>0</v>
      </c>
      <c r="R10011" s="31">
        <v>0</v>
      </c>
      <c r="S10011" s="32">
        <v>0</v>
      </c>
      <c r="T10011" s="113">
        <v>0</v>
      </c>
      <c r="U10011" s="113">
        <v>0</v>
      </c>
      <c r="V10011" s="31">
        <v>0</v>
      </c>
      <c r="W10011" s="32">
        <v>0</v>
      </c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1715</v>
      </c>
      <c r="B10012" s="111" t="s">
        <v>551</v>
      </c>
      <c r="C10012" s="112" t="s">
        <v>552</v>
      </c>
      <c r="D10012" s="21">
        <f t="shared" si="312"/>
        <v>0</v>
      </c>
      <c r="E10012" s="24">
        <f t="shared" si="313"/>
        <v>0</v>
      </c>
      <c r="F10012" s="104"/>
      <c r="G10012" s="104"/>
      <c r="H10012" s="105"/>
      <c r="I10012" s="105"/>
      <c r="J10012" s="31"/>
      <c r="K10012" s="32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1715</v>
      </c>
      <c r="B10013" s="111" t="s">
        <v>553</v>
      </c>
      <c r="C10013" s="112" t="s">
        <v>554</v>
      </c>
      <c r="D10013" s="21">
        <f t="shared" si="312"/>
        <v>0</v>
      </c>
      <c r="E10013" s="24">
        <f t="shared" si="313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1715</v>
      </c>
      <c r="B10014" s="111" t="s">
        <v>555</v>
      </c>
      <c r="C10014" s="112" t="s">
        <v>556</v>
      </c>
      <c r="D10014" s="21">
        <f t="shared" si="312"/>
        <v>0</v>
      </c>
      <c r="E10014" s="24">
        <f t="shared" si="313"/>
        <v>0</v>
      </c>
      <c r="F10014" s="104"/>
      <c r="G10014" s="104"/>
      <c r="H10014" s="113"/>
      <c r="I10014" s="113"/>
      <c r="J10014" s="106"/>
      <c r="K10014" s="107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1715</v>
      </c>
      <c r="B10015" s="111" t="s">
        <v>557</v>
      </c>
      <c r="C10015" s="112" t="s">
        <v>558</v>
      </c>
      <c r="D10015" s="21">
        <f t="shared" si="312"/>
        <v>0</v>
      </c>
      <c r="E10015" s="24">
        <f t="shared" si="313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1715</v>
      </c>
      <c r="B10016" s="111" t="s">
        <v>559</v>
      </c>
      <c r="C10016" s="112" t="s">
        <v>560</v>
      </c>
      <c r="D10016" s="21">
        <f t="shared" si="312"/>
        <v>0</v>
      </c>
      <c r="E10016" s="24">
        <f t="shared" si="313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1715</v>
      </c>
      <c r="B10017" s="111" t="s">
        <v>561</v>
      </c>
      <c r="C10017" s="112" t="s">
        <v>562</v>
      </c>
      <c r="D10017" s="21">
        <f t="shared" si="312"/>
        <v>0</v>
      </c>
      <c r="E10017" s="24">
        <f t="shared" si="313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1715</v>
      </c>
      <c r="B10018" s="111" t="s">
        <v>563</v>
      </c>
      <c r="C10018" s="112" t="s">
        <v>564</v>
      </c>
      <c r="D10018" s="21">
        <f t="shared" si="312"/>
        <v>0</v>
      </c>
      <c r="E10018" s="24">
        <f t="shared" si="313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1715</v>
      </c>
      <c r="B10019" s="111" t="s">
        <v>565</v>
      </c>
      <c r="C10019" s="112" t="s">
        <v>566</v>
      </c>
      <c r="D10019" s="21">
        <f t="shared" si="312"/>
        <v>0</v>
      </c>
      <c r="E10019" s="24">
        <f t="shared" si="313"/>
        <v>0</v>
      </c>
      <c r="F10019" s="104"/>
      <c r="G10019" s="104"/>
      <c r="H10019" s="105"/>
      <c r="I10019" s="105"/>
      <c r="J10019" s="31"/>
      <c r="K10019" s="32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1715</v>
      </c>
      <c r="B10020" s="111" t="s">
        <v>567</v>
      </c>
      <c r="C10020" s="112" t="s">
        <v>568</v>
      </c>
      <c r="D10020" s="21">
        <f t="shared" si="312"/>
        <v>0</v>
      </c>
      <c r="E10020" s="24">
        <f t="shared" si="313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1715</v>
      </c>
      <c r="B10021" s="111" t="s">
        <v>569</v>
      </c>
      <c r="C10021" s="112" t="s">
        <v>570</v>
      </c>
      <c r="D10021" s="21">
        <f t="shared" si="312"/>
        <v>0</v>
      </c>
      <c r="E10021" s="24">
        <f t="shared" si="313"/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106">
        <v>0</v>
      </c>
      <c r="K10021" s="107">
        <v>0</v>
      </c>
      <c r="L10021" s="113">
        <v>0</v>
      </c>
      <c r="M10021" s="113">
        <v>0</v>
      </c>
      <c r="N10021" s="31">
        <v>0</v>
      </c>
      <c r="O10021" s="32">
        <v>0</v>
      </c>
      <c r="P10021" s="105">
        <v>0</v>
      </c>
      <c r="Q10021" s="105">
        <v>0</v>
      </c>
      <c r="R10021" s="31">
        <v>0</v>
      </c>
      <c r="S10021" s="32">
        <v>0</v>
      </c>
      <c r="T10021" s="113">
        <v>0</v>
      </c>
      <c r="U10021" s="113">
        <v>0</v>
      </c>
      <c r="V10021" s="31">
        <v>0</v>
      </c>
      <c r="W10021" s="32">
        <v>0</v>
      </c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1715</v>
      </c>
      <c r="B10022" s="111" t="s">
        <v>571</v>
      </c>
      <c r="C10022" s="112" t="s">
        <v>572</v>
      </c>
      <c r="D10022" s="21">
        <f t="shared" si="312"/>
        <v>0</v>
      </c>
      <c r="E10022" s="24">
        <f t="shared" si="31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1715</v>
      </c>
      <c r="B10023" s="111" t="s">
        <v>573</v>
      </c>
      <c r="C10023" s="112" t="s">
        <v>574</v>
      </c>
      <c r="D10023" s="21">
        <f t="shared" si="312"/>
        <v>0</v>
      </c>
      <c r="E10023" s="24">
        <f t="shared" si="31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1715</v>
      </c>
      <c r="B10024" s="111" t="s">
        <v>575</v>
      </c>
      <c r="C10024" s="112" t="s">
        <v>576</v>
      </c>
      <c r="D10024" s="21">
        <f t="shared" si="312"/>
        <v>0</v>
      </c>
      <c r="E10024" s="24">
        <f t="shared" si="31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1715</v>
      </c>
      <c r="B10025" s="111" t="s">
        <v>577</v>
      </c>
      <c r="C10025" s="112" t="s">
        <v>1587</v>
      </c>
      <c r="D10025" s="21">
        <f t="shared" si="312"/>
        <v>0</v>
      </c>
      <c r="E10025" s="24">
        <f t="shared" si="31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1715</v>
      </c>
      <c r="B10026" s="111" t="s">
        <v>578</v>
      </c>
      <c r="C10026" s="112" t="s">
        <v>579</v>
      </c>
      <c r="D10026" s="21">
        <f t="shared" si="312"/>
        <v>0</v>
      </c>
      <c r="E10026" s="24">
        <f t="shared" si="31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>
        <v>0</v>
      </c>
      <c r="Q10026" s="113">
        <v>0</v>
      </c>
      <c r="R10026" s="31">
        <v>0</v>
      </c>
      <c r="S10026" s="32">
        <v>0</v>
      </c>
      <c r="T10026" s="113">
        <v>0</v>
      </c>
      <c r="U10026" s="113">
        <v>0</v>
      </c>
      <c r="V10026" s="31">
        <v>0</v>
      </c>
      <c r="W10026" s="32">
        <v>0</v>
      </c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1715</v>
      </c>
      <c r="B10027" s="111" t="s">
        <v>580</v>
      </c>
      <c r="C10027" s="112" t="s">
        <v>581</v>
      </c>
      <c r="D10027" s="21">
        <f t="shared" si="312"/>
        <v>931822.73</v>
      </c>
      <c r="E10027" s="24">
        <f t="shared" si="313"/>
        <v>1220035.42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>
        <v>0</v>
      </c>
      <c r="K10027" s="32">
        <v>0</v>
      </c>
      <c r="L10027" s="113">
        <v>41788.5</v>
      </c>
      <c r="M10027" s="113">
        <v>905</v>
      </c>
      <c r="N10027" s="31">
        <v>2150</v>
      </c>
      <c r="O10027" s="32">
        <v>2150</v>
      </c>
      <c r="P10027" s="113">
        <v>168897.23</v>
      </c>
      <c r="Q10027" s="113">
        <v>0</v>
      </c>
      <c r="R10027" s="31">
        <v>0</v>
      </c>
      <c r="S10027" s="32">
        <v>0</v>
      </c>
      <c r="T10027" s="113">
        <v>0</v>
      </c>
      <c r="U10027" s="113">
        <v>0</v>
      </c>
      <c r="V10027" s="31">
        <v>0</v>
      </c>
      <c r="W10027" s="32">
        <v>0</v>
      </c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1715</v>
      </c>
      <c r="B10028" s="111" t="s">
        <v>582</v>
      </c>
      <c r="C10028" s="112" t="s">
        <v>1588</v>
      </c>
      <c r="D10028" s="21">
        <f t="shared" si="312"/>
        <v>385530.7</v>
      </c>
      <c r="E10028" s="24">
        <f t="shared" si="31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>
        <v>0</v>
      </c>
      <c r="K10028" s="32">
        <v>0</v>
      </c>
      <c r="L10028" s="113">
        <v>0</v>
      </c>
      <c r="M10028" s="113">
        <v>0</v>
      </c>
      <c r="N10028" s="31">
        <v>0</v>
      </c>
      <c r="O10028" s="32">
        <v>0</v>
      </c>
      <c r="P10028" s="113">
        <v>0</v>
      </c>
      <c r="Q10028" s="113">
        <v>0</v>
      </c>
      <c r="R10028" s="31">
        <v>0</v>
      </c>
      <c r="S10028" s="32">
        <v>0</v>
      </c>
      <c r="T10028" s="113">
        <v>385530.7</v>
      </c>
      <c r="U10028" s="113">
        <v>0</v>
      </c>
      <c r="V10028" s="31">
        <v>0</v>
      </c>
      <c r="W10028" s="32">
        <v>0</v>
      </c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1715</v>
      </c>
      <c r="B10029" s="111" t="s">
        <v>583</v>
      </c>
      <c r="C10029" s="112" t="s">
        <v>584</v>
      </c>
      <c r="D10029" s="21">
        <f t="shared" si="312"/>
        <v>0</v>
      </c>
      <c r="E10029" s="24">
        <f t="shared" si="31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>
        <v>0</v>
      </c>
      <c r="Q10029" s="113">
        <v>0</v>
      </c>
      <c r="R10029" s="31">
        <v>0</v>
      </c>
      <c r="S10029" s="32">
        <v>0</v>
      </c>
      <c r="T10029" s="113">
        <v>0</v>
      </c>
      <c r="U10029" s="113">
        <v>0</v>
      </c>
      <c r="V10029" s="31">
        <v>0</v>
      </c>
      <c r="W10029" s="32">
        <v>0</v>
      </c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1715</v>
      </c>
      <c r="B10030" s="111" t="s">
        <v>585</v>
      </c>
      <c r="C10030" s="112" t="s">
        <v>586</v>
      </c>
      <c r="D10030" s="21">
        <f t="shared" si="312"/>
        <v>0</v>
      </c>
      <c r="E10030" s="24">
        <f t="shared" si="31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1715</v>
      </c>
      <c r="B10031" s="111" t="s">
        <v>587</v>
      </c>
      <c r="C10031" s="112" t="s">
        <v>588</v>
      </c>
      <c r="D10031" s="21">
        <f t="shared" si="312"/>
        <v>0</v>
      </c>
      <c r="E10031" s="24">
        <f t="shared" si="31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1715</v>
      </c>
      <c r="B10032" s="111" t="s">
        <v>589</v>
      </c>
      <c r="C10032" s="112" t="s">
        <v>590</v>
      </c>
      <c r="D10032" s="21">
        <f t="shared" si="312"/>
        <v>0</v>
      </c>
      <c r="E10032" s="24">
        <f t="shared" si="31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1715</v>
      </c>
      <c r="B10033" s="111" t="s">
        <v>591</v>
      </c>
      <c r="C10033" s="112" t="s">
        <v>592</v>
      </c>
      <c r="D10033" s="21">
        <f t="shared" si="312"/>
        <v>0</v>
      </c>
      <c r="E10033" s="24">
        <f t="shared" si="313"/>
        <v>0</v>
      </c>
      <c r="F10033" s="104"/>
      <c r="G10033" s="104"/>
      <c r="H10033" s="105"/>
      <c r="I10033" s="105"/>
      <c r="J10033" s="31"/>
      <c r="K10033" s="32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1715</v>
      </c>
      <c r="B10034" s="111" t="s">
        <v>593</v>
      </c>
      <c r="C10034" s="112" t="s">
        <v>1589</v>
      </c>
      <c r="D10034" s="21">
        <f t="shared" si="312"/>
        <v>0</v>
      </c>
      <c r="E10034" s="24">
        <f t="shared" si="313"/>
        <v>0</v>
      </c>
      <c r="F10034" s="104"/>
      <c r="G10034" s="104"/>
      <c r="H10034" s="113"/>
      <c r="I10034" s="113"/>
      <c r="J10034" s="106"/>
      <c r="K10034" s="107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1715</v>
      </c>
      <c r="B10035" s="111" t="s">
        <v>594</v>
      </c>
      <c r="C10035" s="112" t="s">
        <v>595</v>
      </c>
      <c r="D10035" s="21">
        <f t="shared" si="312"/>
        <v>0</v>
      </c>
      <c r="E10035" s="24">
        <f t="shared" si="313"/>
        <v>0</v>
      </c>
      <c r="F10035" s="104"/>
      <c r="G10035" s="104"/>
      <c r="H10035" s="105"/>
      <c r="I10035" s="105"/>
      <c r="J10035" s="31"/>
      <c r="K10035" s="32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1715</v>
      </c>
      <c r="B10036" s="111" t="s">
        <v>596</v>
      </c>
      <c r="C10036" s="112" t="s">
        <v>597</v>
      </c>
      <c r="D10036" s="21">
        <f t="shared" si="312"/>
        <v>0</v>
      </c>
      <c r="E10036" s="24">
        <f t="shared" si="313"/>
        <v>0</v>
      </c>
      <c r="F10036" s="104"/>
      <c r="G10036" s="104"/>
      <c r="H10036" s="113"/>
      <c r="I10036" s="113"/>
      <c r="J10036" s="106"/>
      <c r="K10036" s="107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1715</v>
      </c>
      <c r="B10037" s="111" t="s">
        <v>598</v>
      </c>
      <c r="C10037" s="112" t="s">
        <v>599</v>
      </c>
      <c r="D10037" s="21">
        <f t="shared" si="312"/>
        <v>0</v>
      </c>
      <c r="E10037" s="24">
        <f t="shared" si="31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1715</v>
      </c>
      <c r="B10038" s="111" t="s">
        <v>600</v>
      </c>
      <c r="C10038" s="112" t="s">
        <v>601</v>
      </c>
      <c r="D10038" s="21">
        <f t="shared" si="312"/>
        <v>0</v>
      </c>
      <c r="E10038" s="24">
        <f t="shared" si="31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1715</v>
      </c>
      <c r="B10039" s="111" t="s">
        <v>602</v>
      </c>
      <c r="C10039" s="112" t="s">
        <v>1669</v>
      </c>
      <c r="D10039" s="21">
        <f t="shared" si="312"/>
        <v>0</v>
      </c>
      <c r="E10039" s="24">
        <f t="shared" si="31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1715</v>
      </c>
      <c r="B10040" s="111" t="s">
        <v>1590</v>
      </c>
      <c r="C10040" s="112" t="s">
        <v>1591</v>
      </c>
      <c r="D10040" s="21">
        <f t="shared" si="312"/>
        <v>0</v>
      </c>
      <c r="E10040" s="24">
        <f t="shared" si="31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1715</v>
      </c>
      <c r="B10041" s="111" t="s">
        <v>603</v>
      </c>
      <c r="C10041" s="112" t="s">
        <v>604</v>
      </c>
      <c r="D10041" s="21">
        <f t="shared" si="312"/>
        <v>0</v>
      </c>
      <c r="E10041" s="24">
        <f t="shared" si="31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1715</v>
      </c>
      <c r="B10042" s="111" t="s">
        <v>605</v>
      </c>
      <c r="C10042" s="112" t="s">
        <v>606</v>
      </c>
      <c r="D10042" s="21">
        <f t="shared" si="312"/>
        <v>0</v>
      </c>
      <c r="E10042" s="24">
        <f t="shared" si="31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1715</v>
      </c>
      <c r="B10043" s="111" t="s">
        <v>607</v>
      </c>
      <c r="C10043" s="112" t="s">
        <v>608</v>
      </c>
      <c r="D10043" s="21">
        <f t="shared" si="312"/>
        <v>0</v>
      </c>
      <c r="E10043" s="24">
        <f t="shared" si="31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1715</v>
      </c>
      <c r="B10044" s="111" t="s">
        <v>609</v>
      </c>
      <c r="C10044" s="112" t="s">
        <v>610</v>
      </c>
      <c r="D10044" s="21">
        <f t="shared" si="312"/>
        <v>0</v>
      </c>
      <c r="E10044" s="24">
        <f t="shared" si="313"/>
        <v>0</v>
      </c>
      <c r="F10044" s="104"/>
      <c r="G10044" s="104"/>
      <c r="H10044" s="105"/>
      <c r="I10044" s="105"/>
      <c r="J10044" s="31"/>
      <c r="K10044" s="32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1715</v>
      </c>
      <c r="B10045" s="111" t="s">
        <v>611</v>
      </c>
      <c r="C10045" s="112" t="s">
        <v>612</v>
      </c>
      <c r="D10045" s="21">
        <f t="shared" si="312"/>
        <v>0</v>
      </c>
      <c r="E10045" s="24">
        <f t="shared" si="31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1715</v>
      </c>
      <c r="B10046" s="111" t="s">
        <v>613</v>
      </c>
      <c r="C10046" s="112" t="s">
        <v>614</v>
      </c>
      <c r="D10046" s="21">
        <f t="shared" si="312"/>
        <v>0</v>
      </c>
      <c r="E10046" s="24">
        <f t="shared" si="313"/>
        <v>0</v>
      </c>
      <c r="F10046" s="104"/>
      <c r="G10046" s="104"/>
      <c r="H10046" s="113"/>
      <c r="I10046" s="113"/>
      <c r="J10046" s="106"/>
      <c r="K10046" s="107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1715</v>
      </c>
      <c r="B10047" s="111" t="s">
        <v>615</v>
      </c>
      <c r="C10047" s="112" t="s">
        <v>616</v>
      </c>
      <c r="D10047" s="21">
        <f t="shared" si="312"/>
        <v>0</v>
      </c>
      <c r="E10047" s="24">
        <f t="shared" si="31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1715</v>
      </c>
      <c r="B10048" s="111" t="s">
        <v>617</v>
      </c>
      <c r="C10048" s="112" t="s">
        <v>618</v>
      </c>
      <c r="D10048" s="21">
        <f t="shared" si="312"/>
        <v>0</v>
      </c>
      <c r="E10048" s="24">
        <f t="shared" si="313"/>
        <v>0</v>
      </c>
      <c r="F10048" s="104"/>
      <c r="G10048" s="104"/>
      <c r="H10048" s="105"/>
      <c r="I10048" s="105"/>
      <c r="J10048" s="31"/>
      <c r="K10048" s="32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1715</v>
      </c>
      <c r="B10049" s="111" t="s">
        <v>619</v>
      </c>
      <c r="C10049" s="112" t="s">
        <v>620</v>
      </c>
      <c r="D10049" s="21">
        <f t="shared" si="312"/>
        <v>0</v>
      </c>
      <c r="E10049" s="24">
        <f t="shared" si="313"/>
        <v>83636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>
        <v>0</v>
      </c>
      <c r="W10049" s="107">
        <v>74686</v>
      </c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1715</v>
      </c>
      <c r="B10050" s="111" t="s">
        <v>621</v>
      </c>
      <c r="C10050" s="112" t="s">
        <v>622</v>
      </c>
      <c r="D10050" s="21">
        <f t="shared" si="312"/>
        <v>0</v>
      </c>
      <c r="E10050" s="24">
        <f t="shared" si="313"/>
        <v>63600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>
        <v>0</v>
      </c>
      <c r="K10050" s="107">
        <v>8950</v>
      </c>
      <c r="L10050" s="105">
        <v>0</v>
      </c>
      <c r="M10050" s="105">
        <v>7320</v>
      </c>
      <c r="N10050" s="106">
        <v>0</v>
      </c>
      <c r="O10050" s="107">
        <v>13430</v>
      </c>
      <c r="P10050" s="105">
        <v>0</v>
      </c>
      <c r="Q10050" s="105">
        <v>8900</v>
      </c>
      <c r="R10050" s="106">
        <v>0</v>
      </c>
      <c r="S10050" s="107">
        <v>2500</v>
      </c>
      <c r="T10050" s="105">
        <v>0</v>
      </c>
      <c r="U10050" s="105">
        <v>7200</v>
      </c>
      <c r="V10050" s="106">
        <v>0</v>
      </c>
      <c r="W10050" s="107">
        <v>1750</v>
      </c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1715</v>
      </c>
      <c r="B10051" s="111" t="s">
        <v>623</v>
      </c>
      <c r="C10051" s="112" t="s">
        <v>624</v>
      </c>
      <c r="D10051" s="21">
        <f t="shared" ref="D10051:D10114" si="314">F10051+H10051+J10052+L10051+N10051+P10051+R10051+T10051+V10051+X10051+Z10051+AB10051</f>
        <v>0</v>
      </c>
      <c r="E10051" s="24">
        <f t="shared" ref="E10051:E10114" si="315">G10051+I10051+K10052+M10051+O10051+Q10051+S10051+U10051+W10051+Y10051+AA10051+AC10051</f>
        <v>0</v>
      </c>
      <c r="F10051" s="104"/>
      <c r="G10051" s="104"/>
      <c r="H10051" s="113"/>
      <c r="I10051" s="113"/>
      <c r="J10051" s="106"/>
      <c r="K10051" s="107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1715</v>
      </c>
      <c r="B10052" s="111" t="s">
        <v>625</v>
      </c>
      <c r="C10052" s="112" t="s">
        <v>626</v>
      </c>
      <c r="D10052" s="21">
        <f t="shared" si="314"/>
        <v>0</v>
      </c>
      <c r="E10052" s="24">
        <f t="shared" si="315"/>
        <v>17405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1715</v>
      </c>
      <c r="B10053" s="111" t="s">
        <v>627</v>
      </c>
      <c r="C10053" s="112" t="s">
        <v>628</v>
      </c>
      <c r="D10053" s="21">
        <f t="shared" si="314"/>
        <v>37426</v>
      </c>
      <c r="E10053" s="24">
        <f t="shared" si="315"/>
        <v>175914</v>
      </c>
      <c r="F10053" s="104"/>
      <c r="G10053" s="104"/>
      <c r="H10053" s="113">
        <v>0</v>
      </c>
      <c r="I10053" s="113">
        <v>23402</v>
      </c>
      <c r="J10053" s="31">
        <v>0</v>
      </c>
      <c r="K10053" s="32">
        <v>17405</v>
      </c>
      <c r="L10053" s="113">
        <v>0</v>
      </c>
      <c r="M10053" s="113">
        <v>0</v>
      </c>
      <c r="N10053" s="31">
        <v>0</v>
      </c>
      <c r="O10053" s="32">
        <v>0</v>
      </c>
      <c r="P10053" s="113">
        <v>0</v>
      </c>
      <c r="Q10053" s="113">
        <v>0</v>
      </c>
      <c r="R10053" s="31">
        <v>0</v>
      </c>
      <c r="S10053" s="32">
        <v>0</v>
      </c>
      <c r="T10053" s="113">
        <v>0</v>
      </c>
      <c r="U10053" s="113">
        <v>0</v>
      </c>
      <c r="V10053" s="31">
        <v>0</v>
      </c>
      <c r="W10053" s="32">
        <v>0</v>
      </c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1715</v>
      </c>
      <c r="B10054" s="111" t="s">
        <v>629</v>
      </c>
      <c r="C10054" s="112" t="s">
        <v>630</v>
      </c>
      <c r="D10054" s="21">
        <f t="shared" si="314"/>
        <v>255235.8</v>
      </c>
      <c r="E10054" s="24">
        <f t="shared" si="315"/>
        <v>1641738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>
        <v>37426</v>
      </c>
      <c r="K10054" s="32">
        <v>152512</v>
      </c>
      <c r="L10054" s="113">
        <v>13416.5</v>
      </c>
      <c r="M10054" s="113">
        <v>249679</v>
      </c>
      <c r="N10054" s="31">
        <v>34495</v>
      </c>
      <c r="O10054" s="32">
        <v>194514</v>
      </c>
      <c r="P10054" s="113">
        <v>9993</v>
      </c>
      <c r="Q10054" s="113">
        <v>260560</v>
      </c>
      <c r="R10054" s="31">
        <v>76944.3</v>
      </c>
      <c r="S10054" s="32">
        <v>184240</v>
      </c>
      <c r="T10054" s="113">
        <v>97904</v>
      </c>
      <c r="U10054" s="113">
        <v>174779</v>
      </c>
      <c r="V10054" s="31">
        <v>22483</v>
      </c>
      <c r="W10054" s="32">
        <v>164719</v>
      </c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1715</v>
      </c>
      <c r="B10055" s="111" t="s">
        <v>631</v>
      </c>
      <c r="C10055" s="112" t="s">
        <v>632</v>
      </c>
      <c r="D10055" s="21">
        <f t="shared" si="314"/>
        <v>36130</v>
      </c>
      <c r="E10055" s="24">
        <f t="shared" si="315"/>
        <v>631238</v>
      </c>
      <c r="F10055" s="104">
        <v>0</v>
      </c>
      <c r="G10055" s="104">
        <v>115891</v>
      </c>
      <c r="H10055" s="113">
        <v>0</v>
      </c>
      <c r="I10055" s="113">
        <v>84682</v>
      </c>
      <c r="J10055" s="31">
        <v>0</v>
      </c>
      <c r="K10055" s="32">
        <v>91559</v>
      </c>
      <c r="L10055" s="113">
        <v>0</v>
      </c>
      <c r="M10055" s="113">
        <v>51976</v>
      </c>
      <c r="N10055" s="31">
        <v>0</v>
      </c>
      <c r="O10055" s="32">
        <v>93201</v>
      </c>
      <c r="P10055" s="113">
        <v>0</v>
      </c>
      <c r="Q10055" s="113">
        <v>79801</v>
      </c>
      <c r="R10055" s="31">
        <v>0</v>
      </c>
      <c r="S10055" s="32">
        <v>92895</v>
      </c>
      <c r="T10055" s="113">
        <v>36130</v>
      </c>
      <c r="U10055" s="113">
        <v>58233</v>
      </c>
      <c r="V10055" s="31">
        <v>0</v>
      </c>
      <c r="W10055" s="32">
        <v>54559</v>
      </c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1715</v>
      </c>
      <c r="B10056" s="111" t="s">
        <v>633</v>
      </c>
      <c r="C10056" s="112" t="s">
        <v>1592</v>
      </c>
      <c r="D10056" s="21">
        <f t="shared" si="314"/>
        <v>0</v>
      </c>
      <c r="E10056" s="24">
        <f t="shared" si="315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1715</v>
      </c>
      <c r="B10057" s="111" t="s">
        <v>634</v>
      </c>
      <c r="C10057" s="112" t="s">
        <v>1593</v>
      </c>
      <c r="D10057" s="21">
        <f t="shared" si="314"/>
        <v>0</v>
      </c>
      <c r="E10057" s="24">
        <f t="shared" si="315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1715</v>
      </c>
      <c r="B10058" s="111" t="s">
        <v>635</v>
      </c>
      <c r="C10058" s="112" t="s">
        <v>636</v>
      </c>
      <c r="D10058" s="21">
        <f t="shared" si="314"/>
        <v>0</v>
      </c>
      <c r="E10058" s="24">
        <f t="shared" si="315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1715</v>
      </c>
      <c r="B10059" s="111" t="s">
        <v>637</v>
      </c>
      <c r="C10059" s="112" t="s">
        <v>638</v>
      </c>
      <c r="D10059" s="21">
        <f t="shared" si="314"/>
        <v>0</v>
      </c>
      <c r="E10059" s="24">
        <f t="shared" si="315"/>
        <v>218353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1715</v>
      </c>
      <c r="B10060" s="111" t="s">
        <v>639</v>
      </c>
      <c r="C10060" s="112" t="s">
        <v>640</v>
      </c>
      <c r="D10060" s="21">
        <f t="shared" si="314"/>
        <v>14910</v>
      </c>
      <c r="E10060" s="24">
        <f t="shared" si="315"/>
        <v>1862917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>
        <v>0</v>
      </c>
      <c r="K10060" s="32">
        <v>218353</v>
      </c>
      <c r="L10060" s="113">
        <v>13058</v>
      </c>
      <c r="M10060" s="113">
        <v>231275</v>
      </c>
      <c r="N10060" s="31">
        <v>0</v>
      </c>
      <c r="O10060" s="32">
        <v>205529</v>
      </c>
      <c r="P10060" s="113">
        <v>0</v>
      </c>
      <c r="Q10060" s="113">
        <v>211407</v>
      </c>
      <c r="R10060" s="31">
        <v>0</v>
      </c>
      <c r="S10060" s="32">
        <v>178892</v>
      </c>
      <c r="T10060" s="113">
        <v>0</v>
      </c>
      <c r="U10060" s="113">
        <v>220975</v>
      </c>
      <c r="V10060" s="31">
        <v>0</v>
      </c>
      <c r="W10060" s="32">
        <v>176578</v>
      </c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1715</v>
      </c>
      <c r="B10061" s="111" t="s">
        <v>641</v>
      </c>
      <c r="C10061" s="112" t="s">
        <v>642</v>
      </c>
      <c r="D10061" s="21">
        <f t="shared" si="314"/>
        <v>12669.96</v>
      </c>
      <c r="E10061" s="24">
        <f t="shared" si="315"/>
        <v>1074863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>
        <v>0</v>
      </c>
      <c r="K10061" s="32">
        <v>194376</v>
      </c>
      <c r="L10061" s="113">
        <v>0</v>
      </c>
      <c r="M10061" s="113">
        <v>120262</v>
      </c>
      <c r="N10061" s="31">
        <v>0</v>
      </c>
      <c r="O10061" s="32">
        <v>60211</v>
      </c>
      <c r="P10061" s="113">
        <v>0</v>
      </c>
      <c r="Q10061" s="113">
        <v>172450</v>
      </c>
      <c r="R10061" s="31">
        <v>0</v>
      </c>
      <c r="S10061" s="32">
        <v>122459</v>
      </c>
      <c r="T10061" s="113">
        <v>0</v>
      </c>
      <c r="U10061" s="113">
        <v>118327</v>
      </c>
      <c r="V10061" s="31">
        <v>0</v>
      </c>
      <c r="W10061" s="32">
        <v>106905</v>
      </c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1715</v>
      </c>
      <c r="B10062" s="111" t="s">
        <v>643</v>
      </c>
      <c r="C10062" s="112" t="s">
        <v>644</v>
      </c>
      <c r="D10062" s="21">
        <f t="shared" si="314"/>
        <v>542807.48</v>
      </c>
      <c r="E10062" s="24">
        <f t="shared" si="315"/>
        <v>8786.3799999999992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>
        <v>12669.96</v>
      </c>
      <c r="K10062" s="32">
        <v>0</v>
      </c>
      <c r="L10062" s="113">
        <v>0</v>
      </c>
      <c r="M10062" s="113">
        <v>0</v>
      </c>
      <c r="N10062" s="31">
        <v>54221.18</v>
      </c>
      <c r="O10062" s="32">
        <v>0</v>
      </c>
      <c r="P10062" s="113">
        <v>7390.88</v>
      </c>
      <c r="Q10062" s="113">
        <v>0</v>
      </c>
      <c r="R10062" s="31">
        <v>28702.89</v>
      </c>
      <c r="S10062" s="32">
        <v>0</v>
      </c>
      <c r="T10062" s="113">
        <v>391812.06</v>
      </c>
      <c r="U10062" s="113">
        <v>0</v>
      </c>
      <c r="V10062" s="31">
        <v>15614.61</v>
      </c>
      <c r="W10062" s="32">
        <v>0</v>
      </c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1715</v>
      </c>
      <c r="B10063" s="111" t="s">
        <v>645</v>
      </c>
      <c r="C10063" s="112" t="s">
        <v>646</v>
      </c>
      <c r="D10063" s="21">
        <f t="shared" si="314"/>
        <v>0</v>
      </c>
      <c r="E10063" s="24">
        <f t="shared" si="315"/>
        <v>91889.9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>
        <v>0</v>
      </c>
      <c r="K10063" s="32">
        <v>8786.3799999999992</v>
      </c>
      <c r="L10063" s="113">
        <v>0</v>
      </c>
      <c r="M10063" s="113">
        <v>0</v>
      </c>
      <c r="N10063" s="31">
        <v>0</v>
      </c>
      <c r="O10063" s="32">
        <v>0</v>
      </c>
      <c r="P10063" s="113">
        <v>0</v>
      </c>
      <c r="Q10063" s="113">
        <v>8769.6</v>
      </c>
      <c r="R10063" s="31">
        <v>0</v>
      </c>
      <c r="S10063" s="32">
        <v>8676.11</v>
      </c>
      <c r="T10063" s="113">
        <v>0</v>
      </c>
      <c r="U10063" s="113">
        <v>6086.4</v>
      </c>
      <c r="V10063" s="31">
        <v>0</v>
      </c>
      <c r="W10063" s="32">
        <v>15488.82</v>
      </c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1715</v>
      </c>
      <c r="B10064" s="111" t="s">
        <v>647</v>
      </c>
      <c r="C10064" s="112" t="s">
        <v>648</v>
      </c>
      <c r="D10064" s="21">
        <f t="shared" si="314"/>
        <v>0</v>
      </c>
      <c r="E10064" s="24">
        <f t="shared" si="315"/>
        <v>74503</v>
      </c>
      <c r="F10064" s="104">
        <v>0</v>
      </c>
      <c r="G10064" s="104">
        <v>2180</v>
      </c>
      <c r="H10064" s="113">
        <v>0</v>
      </c>
      <c r="I10064" s="113">
        <v>12508</v>
      </c>
      <c r="J10064" s="31">
        <v>0</v>
      </c>
      <c r="K10064" s="32">
        <v>8605</v>
      </c>
      <c r="L10064" s="113">
        <v>0</v>
      </c>
      <c r="M10064" s="113">
        <v>11769</v>
      </c>
      <c r="N10064" s="31">
        <v>0</v>
      </c>
      <c r="O10064" s="32">
        <v>12037</v>
      </c>
      <c r="P10064" s="113">
        <v>0</v>
      </c>
      <c r="Q10064" s="113">
        <v>6577</v>
      </c>
      <c r="R10064" s="31">
        <v>0</v>
      </c>
      <c r="S10064" s="32">
        <v>7323</v>
      </c>
      <c r="T10064" s="113">
        <v>0</v>
      </c>
      <c r="U10064" s="113">
        <v>8328</v>
      </c>
      <c r="V10064" s="31">
        <v>0</v>
      </c>
      <c r="W10064" s="32">
        <v>10699</v>
      </c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1715</v>
      </c>
      <c r="B10065" s="111" t="s">
        <v>649</v>
      </c>
      <c r="C10065" s="112" t="s">
        <v>650</v>
      </c>
      <c r="D10065" s="21">
        <f t="shared" si="314"/>
        <v>0</v>
      </c>
      <c r="E10065" s="24">
        <f t="shared" si="315"/>
        <v>155049</v>
      </c>
      <c r="F10065" s="104"/>
      <c r="G10065" s="104"/>
      <c r="H10065" s="113"/>
      <c r="I10065" s="113"/>
      <c r="J10065" s="31">
        <v>0</v>
      </c>
      <c r="K10065" s="32">
        <v>3082</v>
      </c>
      <c r="L10065" s="113">
        <v>0</v>
      </c>
      <c r="M10065" s="113">
        <v>7308</v>
      </c>
      <c r="N10065" s="31">
        <v>0</v>
      </c>
      <c r="O10065" s="32">
        <v>3050</v>
      </c>
      <c r="P10065" s="113">
        <v>0</v>
      </c>
      <c r="Q10065" s="113">
        <v>0</v>
      </c>
      <c r="R10065" s="31">
        <v>0</v>
      </c>
      <c r="S10065" s="32">
        <v>15499</v>
      </c>
      <c r="T10065" s="113">
        <v>0</v>
      </c>
      <c r="U10065" s="113">
        <v>50619</v>
      </c>
      <c r="V10065" s="31">
        <v>0</v>
      </c>
      <c r="W10065" s="32">
        <v>22827</v>
      </c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1715</v>
      </c>
      <c r="B10066" s="111" t="s">
        <v>651</v>
      </c>
      <c r="C10066" s="112" t="s">
        <v>652</v>
      </c>
      <c r="D10066" s="21">
        <f t="shared" si="314"/>
        <v>0</v>
      </c>
      <c r="E10066" s="24">
        <f t="shared" si="315"/>
        <v>347590</v>
      </c>
      <c r="F10066" s="104">
        <v>0</v>
      </c>
      <c r="G10066" s="104">
        <v>39979</v>
      </c>
      <c r="H10066" s="105">
        <v>0</v>
      </c>
      <c r="I10066" s="105">
        <v>51472</v>
      </c>
      <c r="J10066" s="31">
        <v>0</v>
      </c>
      <c r="K10066" s="32">
        <v>55746</v>
      </c>
      <c r="L10066" s="105">
        <v>0</v>
      </c>
      <c r="M10066" s="105">
        <v>37818</v>
      </c>
      <c r="N10066" s="106">
        <v>0</v>
      </c>
      <c r="O10066" s="107">
        <v>39713</v>
      </c>
      <c r="P10066" s="113">
        <v>0</v>
      </c>
      <c r="Q10066" s="113">
        <v>35692</v>
      </c>
      <c r="R10066" s="106">
        <v>0</v>
      </c>
      <c r="S10066" s="107">
        <v>36821</v>
      </c>
      <c r="T10066" s="105">
        <v>0</v>
      </c>
      <c r="U10066" s="105">
        <v>32391</v>
      </c>
      <c r="V10066" s="106">
        <v>0</v>
      </c>
      <c r="W10066" s="107">
        <v>34016</v>
      </c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1715</v>
      </c>
      <c r="B10067" s="111" t="s">
        <v>653</v>
      </c>
      <c r="C10067" s="112" t="s">
        <v>1594</v>
      </c>
      <c r="D10067" s="21">
        <f t="shared" si="314"/>
        <v>1124.55</v>
      </c>
      <c r="E10067" s="24">
        <f t="shared" si="315"/>
        <v>126542</v>
      </c>
      <c r="F10067" s="104">
        <v>0</v>
      </c>
      <c r="G10067" s="104">
        <v>11655</v>
      </c>
      <c r="H10067" s="105">
        <v>0</v>
      </c>
      <c r="I10067" s="105">
        <v>30657</v>
      </c>
      <c r="J10067" s="106">
        <v>0</v>
      </c>
      <c r="K10067" s="107">
        <v>39688</v>
      </c>
      <c r="L10067" s="105">
        <v>0</v>
      </c>
      <c r="M10067" s="105">
        <v>26173</v>
      </c>
      <c r="N10067" s="106">
        <v>0</v>
      </c>
      <c r="O10067" s="107">
        <v>10715</v>
      </c>
      <c r="P10067" s="105">
        <v>0</v>
      </c>
      <c r="Q10067" s="105">
        <v>8826</v>
      </c>
      <c r="R10067" s="106">
        <v>0</v>
      </c>
      <c r="S10067" s="107">
        <v>19582</v>
      </c>
      <c r="T10067" s="105">
        <v>0</v>
      </c>
      <c r="U10067" s="105">
        <v>9496</v>
      </c>
      <c r="V10067" s="106">
        <v>0</v>
      </c>
      <c r="W10067" s="107">
        <v>9438</v>
      </c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1715</v>
      </c>
      <c r="B10068" s="111" t="s">
        <v>654</v>
      </c>
      <c r="C10068" s="112" t="s">
        <v>1595</v>
      </c>
      <c r="D10068" s="21">
        <f t="shared" si="314"/>
        <v>13674.89</v>
      </c>
      <c r="E10068" s="24">
        <f t="shared" si="315"/>
        <v>8072.68</v>
      </c>
      <c r="F10068" s="104"/>
      <c r="G10068" s="104"/>
      <c r="H10068" s="113">
        <v>374.14</v>
      </c>
      <c r="I10068" s="113">
        <v>0</v>
      </c>
      <c r="J10068" s="106">
        <v>1124.55</v>
      </c>
      <c r="K10068" s="107">
        <v>0</v>
      </c>
      <c r="L10068" s="113">
        <v>2334.87</v>
      </c>
      <c r="M10068" s="113">
        <v>0</v>
      </c>
      <c r="N10068" s="31">
        <v>1316.44</v>
      </c>
      <c r="O10068" s="32">
        <v>0</v>
      </c>
      <c r="P10068" s="105">
        <v>0</v>
      </c>
      <c r="Q10068" s="105">
        <v>0</v>
      </c>
      <c r="R10068" s="31">
        <v>810.93</v>
      </c>
      <c r="S10068" s="32">
        <v>0</v>
      </c>
      <c r="T10068" s="113">
        <v>3028.49</v>
      </c>
      <c r="U10068" s="113">
        <v>0</v>
      </c>
      <c r="V10068" s="31">
        <v>5810.02</v>
      </c>
      <c r="W10068" s="32">
        <v>0</v>
      </c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1715</v>
      </c>
      <c r="B10069" s="111" t="s">
        <v>655</v>
      </c>
      <c r="C10069" s="112" t="s">
        <v>1596</v>
      </c>
      <c r="D10069" s="21">
        <f t="shared" si="314"/>
        <v>0</v>
      </c>
      <c r="E10069" s="24">
        <f t="shared" si="315"/>
        <v>54583.360000000001</v>
      </c>
      <c r="F10069" s="104"/>
      <c r="G10069" s="104"/>
      <c r="H10069" s="113">
        <v>0</v>
      </c>
      <c r="I10069" s="113">
        <v>6342.72</v>
      </c>
      <c r="J10069" s="31">
        <v>0</v>
      </c>
      <c r="K10069" s="32">
        <v>8072.68</v>
      </c>
      <c r="L10069" s="113">
        <v>0</v>
      </c>
      <c r="M10069" s="113">
        <v>2875.91</v>
      </c>
      <c r="N10069" s="31">
        <v>0</v>
      </c>
      <c r="O10069" s="32">
        <v>14041.53</v>
      </c>
      <c r="P10069" s="113">
        <v>0</v>
      </c>
      <c r="Q10069" s="113">
        <v>1222.3599999999999</v>
      </c>
      <c r="R10069" s="31">
        <v>0</v>
      </c>
      <c r="S10069" s="32">
        <v>4754.17</v>
      </c>
      <c r="T10069" s="113">
        <v>0</v>
      </c>
      <c r="U10069" s="113">
        <v>3556.11</v>
      </c>
      <c r="V10069" s="31">
        <v>0</v>
      </c>
      <c r="W10069" s="32">
        <v>21790.560000000001</v>
      </c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1715</v>
      </c>
      <c r="B10070" s="111" t="s">
        <v>656</v>
      </c>
      <c r="C10070" s="112" t="s">
        <v>1597</v>
      </c>
      <c r="D10070" s="21">
        <f t="shared" si="314"/>
        <v>17405</v>
      </c>
      <c r="E10070" s="24">
        <f t="shared" si="315"/>
        <v>17405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1715</v>
      </c>
      <c r="B10071" s="111" t="s">
        <v>657</v>
      </c>
      <c r="C10071" s="112" t="s">
        <v>658</v>
      </c>
      <c r="D10071" s="21">
        <f t="shared" si="314"/>
        <v>23402</v>
      </c>
      <c r="E10071" s="24">
        <f t="shared" si="315"/>
        <v>58744</v>
      </c>
      <c r="F10071" s="104">
        <v>0</v>
      </c>
      <c r="G10071" s="104">
        <v>23402</v>
      </c>
      <c r="H10071" s="113">
        <v>23402</v>
      </c>
      <c r="I10071" s="113">
        <v>0</v>
      </c>
      <c r="J10071" s="31">
        <v>17405</v>
      </c>
      <c r="K10071" s="32">
        <v>17405</v>
      </c>
      <c r="L10071" s="113"/>
      <c r="M10071" s="113"/>
      <c r="N10071" s="31"/>
      <c r="O10071" s="32"/>
      <c r="P10071" s="113">
        <v>0</v>
      </c>
      <c r="Q10071" s="113">
        <v>29282</v>
      </c>
      <c r="R10071" s="31">
        <v>0</v>
      </c>
      <c r="S10071" s="32">
        <v>0</v>
      </c>
      <c r="T10071" s="113">
        <v>0</v>
      </c>
      <c r="U10071" s="113">
        <v>0</v>
      </c>
      <c r="V10071" s="31">
        <v>0</v>
      </c>
      <c r="W10071" s="32">
        <v>6060</v>
      </c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1715</v>
      </c>
      <c r="B10072" s="111" t="s">
        <v>659</v>
      </c>
      <c r="C10072" s="112" t="s">
        <v>660</v>
      </c>
      <c r="D10072" s="21">
        <f t="shared" si="314"/>
        <v>0</v>
      </c>
      <c r="E10072" s="24">
        <f t="shared" si="315"/>
        <v>0</v>
      </c>
      <c r="F10072" s="104"/>
      <c r="G10072" s="104"/>
      <c r="H10072" s="105"/>
      <c r="I10072" s="105"/>
      <c r="J10072" s="31"/>
      <c r="K10072" s="32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1715</v>
      </c>
      <c r="B10073" s="111" t="s">
        <v>661</v>
      </c>
      <c r="C10073" s="112" t="s">
        <v>662</v>
      </c>
      <c r="D10073" s="21">
        <f t="shared" si="314"/>
        <v>15000</v>
      </c>
      <c r="E10073" s="24">
        <f t="shared" si="315"/>
        <v>2562235</v>
      </c>
      <c r="F10073" s="104"/>
      <c r="G10073" s="104"/>
      <c r="H10073" s="113"/>
      <c r="I10073" s="113"/>
      <c r="J10073" s="106"/>
      <c r="K10073" s="107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1715</v>
      </c>
      <c r="B10074" s="111" t="s">
        <v>663</v>
      </c>
      <c r="C10074" s="112" t="s">
        <v>664</v>
      </c>
      <c r="D10074" s="21">
        <f t="shared" si="314"/>
        <v>121803.98999999999</v>
      </c>
      <c r="E10074" s="24">
        <f t="shared" si="315"/>
        <v>19148211</v>
      </c>
      <c r="F10074" s="104">
        <v>0</v>
      </c>
      <c r="G10074" s="104">
        <v>2886401</v>
      </c>
      <c r="H10074" s="105">
        <v>0</v>
      </c>
      <c r="I10074" s="105">
        <v>2631433</v>
      </c>
      <c r="J10074" s="31">
        <v>15000</v>
      </c>
      <c r="K10074" s="32">
        <v>2562235</v>
      </c>
      <c r="L10074" s="105">
        <v>0</v>
      </c>
      <c r="M10074" s="105">
        <v>2446351</v>
      </c>
      <c r="N10074" s="106">
        <v>18300</v>
      </c>
      <c r="O10074" s="107">
        <v>2000783</v>
      </c>
      <c r="P10074" s="113">
        <v>11830</v>
      </c>
      <c r="Q10074" s="113">
        <v>2185418</v>
      </c>
      <c r="R10074" s="106">
        <v>11400</v>
      </c>
      <c r="S10074" s="107">
        <v>1973048</v>
      </c>
      <c r="T10074" s="105">
        <v>52380.84</v>
      </c>
      <c r="U10074" s="105">
        <v>1778616</v>
      </c>
      <c r="V10074" s="106">
        <v>0</v>
      </c>
      <c r="W10074" s="107">
        <v>2111833</v>
      </c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1715</v>
      </c>
      <c r="B10075" s="111" t="s">
        <v>665</v>
      </c>
      <c r="C10075" s="112" t="s">
        <v>666</v>
      </c>
      <c r="D10075" s="21">
        <f t="shared" si="314"/>
        <v>205812.24</v>
      </c>
      <c r="E10075" s="24">
        <f t="shared" si="315"/>
        <v>9721670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>
        <v>27893.15</v>
      </c>
      <c r="K10075" s="107">
        <v>1134328</v>
      </c>
      <c r="L10075" s="105">
        <v>12246.15</v>
      </c>
      <c r="M10075" s="105">
        <v>1044629</v>
      </c>
      <c r="N10075" s="106">
        <v>24117</v>
      </c>
      <c r="O10075" s="107">
        <v>986464</v>
      </c>
      <c r="P10075" s="105">
        <v>14559</v>
      </c>
      <c r="Q10075" s="105">
        <v>1313554</v>
      </c>
      <c r="R10075" s="106">
        <v>20100</v>
      </c>
      <c r="S10075" s="107">
        <v>1275438</v>
      </c>
      <c r="T10075" s="105">
        <v>21711.75</v>
      </c>
      <c r="U10075" s="105">
        <v>1119675</v>
      </c>
      <c r="V10075" s="106">
        <v>92635.839999999997</v>
      </c>
      <c r="W10075" s="107">
        <v>1107091</v>
      </c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1715</v>
      </c>
      <c r="B10076" s="111" t="s">
        <v>667</v>
      </c>
      <c r="C10076" s="112" t="s">
        <v>668</v>
      </c>
      <c r="D10076" s="21">
        <f t="shared" si="314"/>
        <v>0</v>
      </c>
      <c r="E10076" s="24">
        <f t="shared" si="315"/>
        <v>243799</v>
      </c>
      <c r="F10076" s="104">
        <v>0</v>
      </c>
      <c r="G10076" s="104">
        <v>33882</v>
      </c>
      <c r="H10076" s="105">
        <v>0</v>
      </c>
      <c r="I10076" s="105">
        <v>15448</v>
      </c>
      <c r="J10076" s="106">
        <v>0</v>
      </c>
      <c r="K10076" s="107">
        <v>26125</v>
      </c>
      <c r="L10076" s="105">
        <v>0</v>
      </c>
      <c r="M10076" s="105">
        <v>34105</v>
      </c>
      <c r="N10076" s="106">
        <v>0</v>
      </c>
      <c r="O10076" s="107">
        <v>20920</v>
      </c>
      <c r="P10076" s="105">
        <v>0</v>
      </c>
      <c r="Q10076" s="105">
        <v>42473</v>
      </c>
      <c r="R10076" s="106">
        <v>0</v>
      </c>
      <c r="S10076" s="107">
        <v>23321</v>
      </c>
      <c r="T10076" s="105">
        <v>0</v>
      </c>
      <c r="U10076" s="105">
        <v>29868</v>
      </c>
      <c r="V10076" s="106">
        <v>0</v>
      </c>
      <c r="W10076" s="107">
        <v>43782</v>
      </c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1715</v>
      </c>
      <c r="B10077" s="111" t="s">
        <v>669</v>
      </c>
      <c r="C10077" s="112" t="s">
        <v>670</v>
      </c>
      <c r="D10077" s="21">
        <f t="shared" si="314"/>
        <v>0</v>
      </c>
      <c r="E10077" s="24">
        <f t="shared" si="315"/>
        <v>0</v>
      </c>
      <c r="F10077" s="104"/>
      <c r="G10077" s="104"/>
      <c r="H10077" s="113"/>
      <c r="I10077" s="113"/>
      <c r="J10077" s="106"/>
      <c r="K10077" s="107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1715</v>
      </c>
      <c r="B10078" s="111" t="s">
        <v>671</v>
      </c>
      <c r="C10078" s="112" t="s">
        <v>1598</v>
      </c>
      <c r="D10078" s="21">
        <f t="shared" si="314"/>
        <v>0</v>
      </c>
      <c r="E10078" s="24">
        <f t="shared" si="315"/>
        <v>1748261.34</v>
      </c>
      <c r="F10078" s="104"/>
      <c r="G10078" s="104"/>
      <c r="H10078" s="105"/>
      <c r="I10078" s="105"/>
      <c r="J10078" s="31"/>
      <c r="K10078" s="32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1715</v>
      </c>
      <c r="B10079" s="111" t="s">
        <v>672</v>
      </c>
      <c r="C10079" s="112" t="s">
        <v>673</v>
      </c>
      <c r="D10079" s="21">
        <f t="shared" si="314"/>
        <v>2562235</v>
      </c>
      <c r="E10079" s="24">
        <f t="shared" si="315"/>
        <v>47385.5</v>
      </c>
      <c r="F10079" s="104"/>
      <c r="G10079" s="104"/>
      <c r="H10079" s="105"/>
      <c r="I10079" s="105"/>
      <c r="J10079" s="106">
        <v>0</v>
      </c>
      <c r="K10079" s="107">
        <v>1748261.34</v>
      </c>
      <c r="L10079" s="105">
        <v>0</v>
      </c>
      <c r="M10079" s="105">
        <v>0</v>
      </c>
      <c r="N10079" s="106">
        <v>0</v>
      </c>
      <c r="O10079" s="107">
        <v>0</v>
      </c>
      <c r="P10079" s="105">
        <v>0</v>
      </c>
      <c r="Q10079" s="105">
        <v>0</v>
      </c>
      <c r="R10079" s="106">
        <v>0</v>
      </c>
      <c r="S10079" s="107">
        <v>0</v>
      </c>
      <c r="T10079" s="105">
        <v>0</v>
      </c>
      <c r="U10079" s="105">
        <v>0</v>
      </c>
      <c r="V10079" s="106">
        <v>0</v>
      </c>
      <c r="W10079" s="107">
        <v>0</v>
      </c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1715</v>
      </c>
      <c r="B10080" s="111" t="s">
        <v>674</v>
      </c>
      <c r="C10080" s="112" t="s">
        <v>675</v>
      </c>
      <c r="D10080" s="21">
        <f t="shared" si="314"/>
        <v>15829414.42</v>
      </c>
      <c r="E10080" s="24">
        <f t="shared" si="315"/>
        <v>26300756.18</v>
      </c>
      <c r="F10080" s="104"/>
      <c r="G10080" s="104"/>
      <c r="H10080" s="105">
        <v>2631433</v>
      </c>
      <c r="I10080" s="105">
        <v>18445065.199999999</v>
      </c>
      <c r="J10080" s="106">
        <v>2562235</v>
      </c>
      <c r="K10080" s="107">
        <v>47385.5</v>
      </c>
      <c r="L10080" s="105">
        <v>2624047</v>
      </c>
      <c r="M10080" s="105">
        <v>1403746.68</v>
      </c>
      <c r="N10080" s="106">
        <v>2000783</v>
      </c>
      <c r="O10080" s="107">
        <v>6250193.46</v>
      </c>
      <c r="P10080" s="105">
        <v>2185418</v>
      </c>
      <c r="Q10080" s="105">
        <v>63541</v>
      </c>
      <c r="R10080" s="106">
        <v>1973048</v>
      </c>
      <c r="S10080" s="107">
        <v>11400</v>
      </c>
      <c r="T10080" s="105">
        <v>2259070.42</v>
      </c>
      <c r="U10080" s="105">
        <v>126809.84</v>
      </c>
      <c r="V10080" s="106">
        <v>2155615</v>
      </c>
      <c r="W10080" s="107">
        <v>0</v>
      </c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1715</v>
      </c>
      <c r="B10081" s="111" t="s">
        <v>676</v>
      </c>
      <c r="C10081" s="112" t="s">
        <v>677</v>
      </c>
      <c r="D10081" s="21">
        <f t="shared" si="314"/>
        <v>62537</v>
      </c>
      <c r="E10081" s="24">
        <f t="shared" si="315"/>
        <v>61500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1715</v>
      </c>
      <c r="B10082" s="111" t="s">
        <v>678</v>
      </c>
      <c r="C10082" s="112" t="s">
        <v>679</v>
      </c>
      <c r="D10082" s="21">
        <f t="shared" si="314"/>
        <v>1045032</v>
      </c>
      <c r="E10082" s="24">
        <f t="shared" si="315"/>
        <v>17415025.080000002</v>
      </c>
      <c r="F10082" s="104"/>
      <c r="G10082" s="104"/>
      <c r="H10082" s="105">
        <v>297093</v>
      </c>
      <c r="I10082" s="105">
        <v>5946995.9400000004</v>
      </c>
      <c r="J10082" s="106">
        <v>62537</v>
      </c>
      <c r="K10082" s="107">
        <v>61500</v>
      </c>
      <c r="L10082" s="105">
        <v>96009</v>
      </c>
      <c r="M10082" s="105">
        <v>9614584.7100000009</v>
      </c>
      <c r="N10082" s="106">
        <v>140280</v>
      </c>
      <c r="O10082" s="107">
        <v>1369396.43</v>
      </c>
      <c r="P10082" s="105">
        <v>140567</v>
      </c>
      <c r="Q10082" s="105">
        <v>91100</v>
      </c>
      <c r="R10082" s="106">
        <v>128373</v>
      </c>
      <c r="S10082" s="107">
        <v>296050</v>
      </c>
      <c r="T10082" s="105">
        <v>121498</v>
      </c>
      <c r="U10082" s="105">
        <v>79190</v>
      </c>
      <c r="V10082" s="106">
        <v>121212</v>
      </c>
      <c r="W10082" s="107">
        <v>1800</v>
      </c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1715</v>
      </c>
      <c r="B10083" s="111" t="s">
        <v>680</v>
      </c>
      <c r="C10083" s="112" t="s">
        <v>681</v>
      </c>
      <c r="D10083" s="21">
        <f t="shared" si="314"/>
        <v>0</v>
      </c>
      <c r="E10083" s="24">
        <f t="shared" si="315"/>
        <v>601766.09</v>
      </c>
      <c r="F10083" s="104"/>
      <c r="G10083" s="104"/>
      <c r="H10083" s="105">
        <v>0</v>
      </c>
      <c r="I10083" s="105">
        <v>12000</v>
      </c>
      <c r="J10083" s="106">
        <v>0</v>
      </c>
      <c r="K10083" s="107">
        <v>15908</v>
      </c>
      <c r="L10083" s="105">
        <v>0</v>
      </c>
      <c r="M10083" s="105">
        <v>47826.09</v>
      </c>
      <c r="N10083" s="106">
        <v>0</v>
      </c>
      <c r="O10083" s="107">
        <v>5515</v>
      </c>
      <c r="P10083" s="105">
        <v>0</v>
      </c>
      <c r="Q10083" s="105">
        <v>495470</v>
      </c>
      <c r="R10083" s="106">
        <v>0</v>
      </c>
      <c r="S10083" s="107">
        <v>38048</v>
      </c>
      <c r="T10083" s="105">
        <v>0</v>
      </c>
      <c r="U10083" s="105">
        <v>1247</v>
      </c>
      <c r="V10083" s="106">
        <v>0</v>
      </c>
      <c r="W10083" s="107">
        <v>1660</v>
      </c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1715</v>
      </c>
      <c r="B10084" s="111" t="s">
        <v>682</v>
      </c>
      <c r="C10084" s="112" t="s">
        <v>683</v>
      </c>
      <c r="D10084" s="21">
        <f t="shared" si="314"/>
        <v>0</v>
      </c>
      <c r="E10084" s="24">
        <f t="shared" si="315"/>
        <v>18430</v>
      </c>
      <c r="F10084" s="104"/>
      <c r="G10084" s="104"/>
      <c r="H10084" s="113"/>
      <c r="I10084" s="113"/>
      <c r="J10084" s="106"/>
      <c r="K10084" s="107"/>
      <c r="L10084" s="113">
        <v>0</v>
      </c>
      <c r="M10084" s="113">
        <v>300</v>
      </c>
      <c r="N10084" s="31">
        <v>0</v>
      </c>
      <c r="O10084" s="32">
        <v>900</v>
      </c>
      <c r="P10084" s="105">
        <v>0</v>
      </c>
      <c r="Q10084" s="105">
        <v>1400</v>
      </c>
      <c r="R10084" s="31">
        <v>0</v>
      </c>
      <c r="S10084" s="32">
        <v>700</v>
      </c>
      <c r="T10084" s="113">
        <v>0</v>
      </c>
      <c r="U10084" s="113">
        <v>1300</v>
      </c>
      <c r="V10084" s="31">
        <v>0</v>
      </c>
      <c r="W10084" s="32">
        <v>0</v>
      </c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1715</v>
      </c>
      <c r="B10085" s="111" t="s">
        <v>684</v>
      </c>
      <c r="C10085" s="112" t="s">
        <v>685</v>
      </c>
      <c r="D10085" s="21">
        <f t="shared" si="314"/>
        <v>0</v>
      </c>
      <c r="E10085" s="24">
        <f t="shared" si="315"/>
        <v>241039</v>
      </c>
      <c r="F10085" s="104"/>
      <c r="G10085" s="104"/>
      <c r="H10085" s="113"/>
      <c r="I10085" s="113"/>
      <c r="J10085" s="31">
        <v>0</v>
      </c>
      <c r="K10085" s="32">
        <v>13830</v>
      </c>
      <c r="L10085" s="113">
        <v>0</v>
      </c>
      <c r="M10085" s="113">
        <v>0</v>
      </c>
      <c r="N10085" s="31">
        <v>0</v>
      </c>
      <c r="O10085" s="32">
        <v>6450</v>
      </c>
      <c r="P10085" s="113">
        <v>0</v>
      </c>
      <c r="Q10085" s="113">
        <v>18775</v>
      </c>
      <c r="R10085" s="31">
        <v>0</v>
      </c>
      <c r="S10085" s="32">
        <v>11175</v>
      </c>
      <c r="T10085" s="113">
        <v>0</v>
      </c>
      <c r="U10085" s="113">
        <v>161690</v>
      </c>
      <c r="V10085" s="31">
        <v>0</v>
      </c>
      <c r="W10085" s="32">
        <v>42949</v>
      </c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1715</v>
      </c>
      <c r="B10086" s="111" t="s">
        <v>686</v>
      </c>
      <c r="C10086" s="112" t="s">
        <v>687</v>
      </c>
      <c r="D10086" s="21">
        <f t="shared" si="314"/>
        <v>3121967.63</v>
      </c>
      <c r="E10086" s="24">
        <f t="shared" si="31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31"/>
      <c r="K10086" s="32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1715</v>
      </c>
      <c r="B10087" s="111" t="s">
        <v>688</v>
      </c>
      <c r="C10087" s="112" t="s">
        <v>689</v>
      </c>
      <c r="D10087" s="21">
        <f t="shared" si="314"/>
        <v>3810146.51</v>
      </c>
      <c r="E10087" s="24">
        <f t="shared" si="315"/>
        <v>790599.8</v>
      </c>
      <c r="F10087" s="104"/>
      <c r="G10087" s="104"/>
      <c r="H10087" s="105">
        <v>616500</v>
      </c>
      <c r="I10087" s="105">
        <v>0</v>
      </c>
      <c r="J10087" s="106">
        <v>235566.63</v>
      </c>
      <c r="K10087" s="107">
        <v>0</v>
      </c>
      <c r="L10087" s="105">
        <v>69964.17</v>
      </c>
      <c r="M10087" s="105">
        <v>0</v>
      </c>
      <c r="N10087" s="106">
        <v>278797.99</v>
      </c>
      <c r="O10087" s="107">
        <v>0</v>
      </c>
      <c r="P10087" s="105">
        <v>141824.23000000001</v>
      </c>
      <c r="Q10087" s="105">
        <v>0</v>
      </c>
      <c r="R10087" s="106">
        <v>1393777.66</v>
      </c>
      <c r="S10087" s="107">
        <v>0</v>
      </c>
      <c r="T10087" s="105">
        <v>1033129.59</v>
      </c>
      <c r="U10087" s="105">
        <v>0</v>
      </c>
      <c r="V10087" s="106">
        <v>276152.87</v>
      </c>
      <c r="W10087" s="107">
        <v>408515.56</v>
      </c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1715</v>
      </c>
      <c r="B10088" s="111" t="s">
        <v>690</v>
      </c>
      <c r="C10088" s="112" t="s">
        <v>691</v>
      </c>
      <c r="D10088" s="21">
        <f t="shared" si="314"/>
        <v>0</v>
      </c>
      <c r="E10088" s="24">
        <f t="shared" si="315"/>
        <v>2880887.42</v>
      </c>
      <c r="F10088" s="104"/>
      <c r="G10088" s="104"/>
      <c r="H10088" s="105">
        <v>0</v>
      </c>
      <c r="I10088" s="105">
        <v>458242.79</v>
      </c>
      <c r="J10088" s="106">
        <v>0</v>
      </c>
      <c r="K10088" s="107">
        <v>382084.24</v>
      </c>
      <c r="L10088" s="105">
        <v>0</v>
      </c>
      <c r="M10088" s="105">
        <v>319966.07</v>
      </c>
      <c r="N10088" s="106">
        <v>0</v>
      </c>
      <c r="O10088" s="107">
        <v>512658.06</v>
      </c>
      <c r="P10088" s="105">
        <v>0</v>
      </c>
      <c r="Q10088" s="105">
        <v>288781.44</v>
      </c>
      <c r="R10088" s="106">
        <v>0</v>
      </c>
      <c r="S10088" s="107">
        <v>388245.98</v>
      </c>
      <c r="T10088" s="105">
        <v>0</v>
      </c>
      <c r="U10088" s="105">
        <v>416844.61</v>
      </c>
      <c r="V10088" s="106">
        <v>0</v>
      </c>
      <c r="W10088" s="107">
        <v>496148.47</v>
      </c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1715</v>
      </c>
      <c r="B10089" s="111" t="s">
        <v>692</v>
      </c>
      <c r="C10089" s="112" t="s">
        <v>693</v>
      </c>
      <c r="D10089" s="21">
        <f t="shared" si="314"/>
        <v>0</v>
      </c>
      <c r="E10089" s="24">
        <f t="shared" si="31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1715</v>
      </c>
      <c r="B10090" s="111" t="s">
        <v>694</v>
      </c>
      <c r="C10090" s="112" t="s">
        <v>695</v>
      </c>
      <c r="D10090" s="21">
        <f t="shared" si="314"/>
        <v>0</v>
      </c>
      <c r="E10090" s="24">
        <f t="shared" si="315"/>
        <v>62537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1715</v>
      </c>
      <c r="B10091" s="111" t="s">
        <v>696</v>
      </c>
      <c r="C10091" s="112" t="s">
        <v>697</v>
      </c>
      <c r="D10091" s="21">
        <f t="shared" si="314"/>
        <v>0</v>
      </c>
      <c r="E10091" s="24">
        <f t="shared" si="315"/>
        <v>1045032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>
        <v>0</v>
      </c>
      <c r="K10091" s="107">
        <v>62537</v>
      </c>
      <c r="L10091" s="105">
        <v>0</v>
      </c>
      <c r="M10091" s="105">
        <v>96009</v>
      </c>
      <c r="N10091" s="106">
        <v>0</v>
      </c>
      <c r="O10091" s="107">
        <v>140280</v>
      </c>
      <c r="P10091" s="105">
        <v>0</v>
      </c>
      <c r="Q10091" s="105">
        <v>140567</v>
      </c>
      <c r="R10091" s="106">
        <v>0</v>
      </c>
      <c r="S10091" s="107">
        <v>128373</v>
      </c>
      <c r="T10091" s="105">
        <v>0</v>
      </c>
      <c r="U10091" s="105">
        <v>121498</v>
      </c>
      <c r="V10091" s="106">
        <v>0</v>
      </c>
      <c r="W10091" s="107">
        <v>121212</v>
      </c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1715</v>
      </c>
      <c r="B10092" s="111" t="s">
        <v>698</v>
      </c>
      <c r="C10092" s="112" t="s">
        <v>699</v>
      </c>
      <c r="D10092" s="21">
        <f t="shared" si="314"/>
        <v>0</v>
      </c>
      <c r="E10092" s="24">
        <f t="shared" si="31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1715</v>
      </c>
      <c r="B10093" s="111" t="s">
        <v>700</v>
      </c>
      <c r="C10093" s="112" t="s">
        <v>701</v>
      </c>
      <c r="D10093" s="21">
        <f t="shared" si="314"/>
        <v>0</v>
      </c>
      <c r="E10093" s="24">
        <f t="shared" si="315"/>
        <v>58398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1715</v>
      </c>
      <c r="B10094" s="111" t="s">
        <v>702</v>
      </c>
      <c r="C10094" s="112" t="s">
        <v>1599</v>
      </c>
      <c r="D10094" s="21">
        <f t="shared" si="314"/>
        <v>0</v>
      </c>
      <c r="E10094" s="24">
        <f t="shared" si="315"/>
        <v>397701.95</v>
      </c>
      <c r="F10094" s="104">
        <v>0</v>
      </c>
      <c r="G10094" s="104">
        <v>2210</v>
      </c>
      <c r="H10094" s="113">
        <v>0</v>
      </c>
      <c r="I10094" s="113">
        <v>5217</v>
      </c>
      <c r="J10094" s="106">
        <v>0</v>
      </c>
      <c r="K10094" s="107">
        <v>58398</v>
      </c>
      <c r="L10094" s="113">
        <v>0</v>
      </c>
      <c r="M10094" s="113">
        <v>14166.5</v>
      </c>
      <c r="N10094" s="31">
        <v>0</v>
      </c>
      <c r="O10094" s="32">
        <v>53945</v>
      </c>
      <c r="P10094" s="105">
        <v>0</v>
      </c>
      <c r="Q10094" s="105">
        <v>24283</v>
      </c>
      <c r="R10094" s="31">
        <v>0</v>
      </c>
      <c r="S10094" s="32">
        <v>91819.3</v>
      </c>
      <c r="T10094" s="113">
        <v>0</v>
      </c>
      <c r="U10094" s="113">
        <v>149854</v>
      </c>
      <c r="V10094" s="31">
        <v>0</v>
      </c>
      <c r="W10094" s="32">
        <v>28314</v>
      </c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1715</v>
      </c>
      <c r="B10095" s="111" t="s">
        <v>703</v>
      </c>
      <c r="C10095" s="112" t="s">
        <v>704</v>
      </c>
      <c r="D10095" s="21">
        <f t="shared" si="314"/>
        <v>0</v>
      </c>
      <c r="E10095" s="24">
        <f t="shared" si="315"/>
        <v>199888.49</v>
      </c>
      <c r="F10095" s="104"/>
      <c r="G10095" s="104"/>
      <c r="H10095" s="113">
        <v>0</v>
      </c>
      <c r="I10095" s="113">
        <v>20442.5</v>
      </c>
      <c r="J10095" s="31">
        <v>0</v>
      </c>
      <c r="K10095" s="32">
        <v>27893.15</v>
      </c>
      <c r="L10095" s="113">
        <v>0</v>
      </c>
      <c r="M10095" s="113">
        <v>12246.15</v>
      </c>
      <c r="N10095" s="31">
        <v>0</v>
      </c>
      <c r="O10095" s="32">
        <v>24117</v>
      </c>
      <c r="P10095" s="113">
        <v>0</v>
      </c>
      <c r="Q10095" s="113">
        <v>14559</v>
      </c>
      <c r="R10095" s="31">
        <v>0</v>
      </c>
      <c r="S10095" s="32">
        <v>20100</v>
      </c>
      <c r="T10095" s="113">
        <v>0</v>
      </c>
      <c r="U10095" s="113">
        <v>15788</v>
      </c>
      <c r="V10095" s="31">
        <v>0</v>
      </c>
      <c r="W10095" s="32">
        <v>92635.839999999997</v>
      </c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1715</v>
      </c>
      <c r="B10096" s="111" t="s">
        <v>705</v>
      </c>
      <c r="C10096" s="112" t="s">
        <v>1670</v>
      </c>
      <c r="D10096" s="21">
        <f t="shared" si="314"/>
        <v>0</v>
      </c>
      <c r="E10096" s="24">
        <f t="shared" si="31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1715</v>
      </c>
      <c r="B10097" s="111" t="s">
        <v>706</v>
      </c>
      <c r="C10097" s="112" t="s">
        <v>1671</v>
      </c>
      <c r="D10097" s="21">
        <f t="shared" si="314"/>
        <v>0</v>
      </c>
      <c r="E10097" s="24">
        <f t="shared" si="31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1715</v>
      </c>
      <c r="B10098" s="111" t="s">
        <v>707</v>
      </c>
      <c r="C10098" s="112" t="s">
        <v>708</v>
      </c>
      <c r="D10098" s="21">
        <f t="shared" si="314"/>
        <v>0</v>
      </c>
      <c r="E10098" s="24">
        <f t="shared" si="31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1715</v>
      </c>
      <c r="B10099" s="111" t="s">
        <v>709</v>
      </c>
      <c r="C10099" s="112" t="s">
        <v>710</v>
      </c>
      <c r="D10099" s="21">
        <f t="shared" si="314"/>
        <v>0</v>
      </c>
      <c r="E10099" s="24">
        <f t="shared" si="31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1715</v>
      </c>
      <c r="B10100" s="111" t="s">
        <v>711</v>
      </c>
      <c r="C10100" s="112" t="s">
        <v>712</v>
      </c>
      <c r="D10100" s="21">
        <f t="shared" si="314"/>
        <v>174181.5</v>
      </c>
      <c r="E10100" s="24">
        <f t="shared" si="31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1715</v>
      </c>
      <c r="B10101" s="111" t="s">
        <v>713</v>
      </c>
      <c r="C10101" s="112" t="s">
        <v>714</v>
      </c>
      <c r="D10101" s="21">
        <f t="shared" si="314"/>
        <v>40418.75</v>
      </c>
      <c r="E10101" s="24">
        <f t="shared" si="315"/>
        <v>0</v>
      </c>
      <c r="F10101" s="104"/>
      <c r="G10101" s="104"/>
      <c r="H10101" s="113"/>
      <c r="I10101" s="113"/>
      <c r="J10101" s="31">
        <v>847.5</v>
      </c>
      <c r="K10101" s="32">
        <v>0</v>
      </c>
      <c r="L10101" s="113">
        <v>4342.8500000000004</v>
      </c>
      <c r="M10101" s="113">
        <v>0</v>
      </c>
      <c r="N10101" s="31">
        <v>133</v>
      </c>
      <c r="O10101" s="32">
        <v>0</v>
      </c>
      <c r="P10101" s="113">
        <v>25</v>
      </c>
      <c r="Q10101" s="113">
        <v>0</v>
      </c>
      <c r="R10101" s="31">
        <v>2974.6</v>
      </c>
      <c r="S10101" s="32">
        <v>0</v>
      </c>
      <c r="T10101" s="113">
        <v>31419.3</v>
      </c>
      <c r="U10101" s="113">
        <v>0</v>
      </c>
      <c r="V10101" s="31">
        <v>1524</v>
      </c>
      <c r="W10101" s="32">
        <v>0</v>
      </c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1715</v>
      </c>
      <c r="B10102" s="111" t="s">
        <v>715</v>
      </c>
      <c r="C10102" s="112" t="s">
        <v>716</v>
      </c>
      <c r="D10102" s="21">
        <f t="shared" si="314"/>
        <v>0</v>
      </c>
      <c r="E10102" s="24">
        <f t="shared" si="31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1715</v>
      </c>
      <c r="B10103" s="111" t="s">
        <v>717</v>
      </c>
      <c r="C10103" s="112" t="s">
        <v>718</v>
      </c>
      <c r="D10103" s="21">
        <f t="shared" si="314"/>
        <v>0</v>
      </c>
      <c r="E10103" s="24">
        <f t="shared" si="315"/>
        <v>0</v>
      </c>
      <c r="F10103" s="104"/>
      <c r="G10103" s="104"/>
      <c r="H10103" s="105"/>
      <c r="I10103" s="105"/>
      <c r="J10103" s="31"/>
      <c r="K10103" s="32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1715</v>
      </c>
      <c r="B10104" s="111" t="s">
        <v>719</v>
      </c>
      <c r="C10104" s="112" t="s">
        <v>720</v>
      </c>
      <c r="D10104" s="21">
        <f t="shared" si="314"/>
        <v>13889990.139999999</v>
      </c>
      <c r="E10104" s="24">
        <f t="shared" si="315"/>
        <v>0</v>
      </c>
      <c r="F10104" s="104"/>
      <c r="G10104" s="104"/>
      <c r="H10104" s="113">
        <v>13464274.77</v>
      </c>
      <c r="I10104" s="113">
        <v>0</v>
      </c>
      <c r="J10104" s="106">
        <v>0</v>
      </c>
      <c r="K10104" s="107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>
        <v>0</v>
      </c>
      <c r="Q10104" s="105">
        <v>0</v>
      </c>
      <c r="R10104" s="31">
        <v>0</v>
      </c>
      <c r="S10104" s="32">
        <v>0</v>
      </c>
      <c r="T10104" s="113">
        <v>0</v>
      </c>
      <c r="U10104" s="113">
        <v>0</v>
      </c>
      <c r="V10104" s="31">
        <v>0</v>
      </c>
      <c r="W10104" s="32">
        <v>0</v>
      </c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1715</v>
      </c>
      <c r="B10105" s="111" t="s">
        <v>721</v>
      </c>
      <c r="C10105" s="112" t="s">
        <v>722</v>
      </c>
      <c r="D10105" s="21">
        <f t="shared" si="314"/>
        <v>3028254.04</v>
      </c>
      <c r="E10105" s="24">
        <f t="shared" si="315"/>
        <v>48246.47</v>
      </c>
      <c r="F10105" s="104"/>
      <c r="G10105" s="104"/>
      <c r="H10105" s="113">
        <v>425715.37</v>
      </c>
      <c r="I10105" s="113">
        <v>0</v>
      </c>
      <c r="J10105" s="31">
        <v>425715.37</v>
      </c>
      <c r="K10105" s="32">
        <v>0</v>
      </c>
      <c r="L10105" s="113">
        <v>473961.84</v>
      </c>
      <c r="M10105" s="113">
        <v>0</v>
      </c>
      <c r="N10105" s="31">
        <v>425715.37</v>
      </c>
      <c r="O10105" s="32">
        <v>48246.47</v>
      </c>
      <c r="P10105" s="113">
        <v>425715.37</v>
      </c>
      <c r="Q10105" s="113">
        <v>0</v>
      </c>
      <c r="R10105" s="31">
        <v>425715.36</v>
      </c>
      <c r="S10105" s="32">
        <v>0</v>
      </c>
      <c r="T10105" s="113">
        <v>425715.37</v>
      </c>
      <c r="U10105" s="113">
        <v>0</v>
      </c>
      <c r="V10105" s="31">
        <v>425715.36</v>
      </c>
      <c r="W10105" s="32">
        <v>0</v>
      </c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1715</v>
      </c>
      <c r="B10106" s="111" t="s">
        <v>723</v>
      </c>
      <c r="C10106" s="112" t="s">
        <v>724</v>
      </c>
      <c r="D10106" s="21">
        <f t="shared" si="314"/>
        <v>2389735.83</v>
      </c>
      <c r="E10106" s="24">
        <f t="shared" si="315"/>
        <v>0</v>
      </c>
      <c r="F10106" s="104"/>
      <c r="G10106" s="104"/>
      <c r="H10106" s="113">
        <v>2389735.83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>
        <v>0</v>
      </c>
      <c r="Q10106" s="113">
        <v>0</v>
      </c>
      <c r="R10106" s="31">
        <v>0</v>
      </c>
      <c r="S10106" s="32">
        <v>0</v>
      </c>
      <c r="T10106" s="113">
        <v>0</v>
      </c>
      <c r="U10106" s="113">
        <v>0</v>
      </c>
      <c r="V10106" s="31">
        <v>0</v>
      </c>
      <c r="W10106" s="32">
        <v>0</v>
      </c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1715</v>
      </c>
      <c r="B10107" s="111" t="s">
        <v>1600</v>
      </c>
      <c r="C10107" s="112" t="s">
        <v>1601</v>
      </c>
      <c r="D10107" s="21">
        <f t="shared" si="314"/>
        <v>0</v>
      </c>
      <c r="E10107" s="24">
        <f t="shared" si="315"/>
        <v>0</v>
      </c>
      <c r="F10107" s="104"/>
      <c r="G10107" s="104"/>
      <c r="H10107" s="105"/>
      <c r="I10107" s="105"/>
      <c r="J10107" s="31"/>
      <c r="K10107" s="32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1715</v>
      </c>
      <c r="B10108" s="111" t="s">
        <v>1602</v>
      </c>
      <c r="C10108" s="112" t="s">
        <v>1603</v>
      </c>
      <c r="D10108" s="21">
        <f t="shared" si="314"/>
        <v>0</v>
      </c>
      <c r="E10108" s="24">
        <f t="shared" si="315"/>
        <v>5923.75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>
        <v>0</v>
      </c>
      <c r="U10108" s="105">
        <v>5923.75</v>
      </c>
      <c r="V10108" s="106">
        <v>0</v>
      </c>
      <c r="W10108" s="107">
        <v>0</v>
      </c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1715</v>
      </c>
      <c r="B10109" s="111" t="s">
        <v>725</v>
      </c>
      <c r="C10109" s="112" t="s">
        <v>726</v>
      </c>
      <c r="D10109" s="21">
        <f t="shared" si="314"/>
        <v>0</v>
      </c>
      <c r="E10109" s="24">
        <f t="shared" si="315"/>
        <v>95112</v>
      </c>
      <c r="F10109" s="104"/>
      <c r="G10109" s="104"/>
      <c r="H10109" s="113"/>
      <c r="I10109" s="113"/>
      <c r="J10109" s="106"/>
      <c r="K10109" s="107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1715</v>
      </c>
      <c r="B10110" s="111" t="s">
        <v>727</v>
      </c>
      <c r="C10110" s="112" t="s">
        <v>728</v>
      </c>
      <c r="D10110" s="21">
        <f t="shared" si="314"/>
        <v>0</v>
      </c>
      <c r="E10110" s="24">
        <f t="shared" si="315"/>
        <v>663190</v>
      </c>
      <c r="F10110" s="104">
        <v>0</v>
      </c>
      <c r="G10110" s="104">
        <v>80963</v>
      </c>
      <c r="H10110" s="113">
        <v>0</v>
      </c>
      <c r="I10110" s="113">
        <v>85656</v>
      </c>
      <c r="J10110" s="31">
        <v>0</v>
      </c>
      <c r="K10110" s="32">
        <v>95112</v>
      </c>
      <c r="L10110" s="113">
        <v>0</v>
      </c>
      <c r="M10110" s="113">
        <v>94289</v>
      </c>
      <c r="N10110" s="31">
        <v>0</v>
      </c>
      <c r="O10110" s="32">
        <v>57900</v>
      </c>
      <c r="P10110" s="113">
        <v>0</v>
      </c>
      <c r="Q10110" s="113">
        <v>83190</v>
      </c>
      <c r="R10110" s="31">
        <v>0</v>
      </c>
      <c r="S10110" s="32">
        <v>97614</v>
      </c>
      <c r="T10110" s="113">
        <v>0</v>
      </c>
      <c r="U10110" s="113">
        <v>65913</v>
      </c>
      <c r="V10110" s="31">
        <v>0</v>
      </c>
      <c r="W10110" s="32">
        <v>83884</v>
      </c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1715</v>
      </c>
      <c r="B10111" s="111" t="s">
        <v>729</v>
      </c>
      <c r="C10111" s="112" t="s">
        <v>730</v>
      </c>
      <c r="D10111" s="21">
        <f t="shared" si="314"/>
        <v>0</v>
      </c>
      <c r="E10111" s="24">
        <f t="shared" si="315"/>
        <v>304754</v>
      </c>
      <c r="F10111" s="104">
        <v>0</v>
      </c>
      <c r="G10111" s="104">
        <v>34283</v>
      </c>
      <c r="H10111" s="113">
        <v>0</v>
      </c>
      <c r="I10111" s="113">
        <v>50221</v>
      </c>
      <c r="J10111" s="31">
        <v>0</v>
      </c>
      <c r="K10111" s="32">
        <v>13781</v>
      </c>
      <c r="L10111" s="113">
        <v>0</v>
      </c>
      <c r="M10111" s="113">
        <v>44849</v>
      </c>
      <c r="N10111" s="31">
        <v>0</v>
      </c>
      <c r="O10111" s="32">
        <v>12453</v>
      </c>
      <c r="P10111" s="113">
        <v>0</v>
      </c>
      <c r="Q10111" s="113">
        <v>48261</v>
      </c>
      <c r="R10111" s="31">
        <v>0</v>
      </c>
      <c r="S10111" s="32">
        <v>36075</v>
      </c>
      <c r="T10111" s="113">
        <v>0</v>
      </c>
      <c r="U10111" s="113">
        <v>53631</v>
      </c>
      <c r="V10111" s="31">
        <v>0</v>
      </c>
      <c r="W10111" s="32">
        <v>24981</v>
      </c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1715</v>
      </c>
      <c r="B10112" s="111" t="s">
        <v>731</v>
      </c>
      <c r="C10112" s="112" t="s">
        <v>732</v>
      </c>
      <c r="D10112" s="21">
        <f t="shared" si="314"/>
        <v>0</v>
      </c>
      <c r="E10112" s="24">
        <f t="shared" si="315"/>
        <v>11090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1715</v>
      </c>
      <c r="B10113" s="111" t="s">
        <v>733</v>
      </c>
      <c r="C10113" s="112" t="s">
        <v>734</v>
      </c>
      <c r="D10113" s="21">
        <f t="shared" si="314"/>
        <v>80154</v>
      </c>
      <c r="E10113" s="24">
        <f t="shared" si="315"/>
        <v>69064</v>
      </c>
      <c r="F10113" s="104"/>
      <c r="G10113" s="104"/>
      <c r="H10113" s="105"/>
      <c r="I10113" s="105"/>
      <c r="J10113" s="31">
        <v>0</v>
      </c>
      <c r="K10113" s="32">
        <v>11090</v>
      </c>
      <c r="L10113" s="105">
        <v>0</v>
      </c>
      <c r="M10113" s="105">
        <v>0</v>
      </c>
      <c r="N10113" s="106">
        <v>14704</v>
      </c>
      <c r="O10113" s="107">
        <v>3614</v>
      </c>
      <c r="P10113" s="113">
        <v>22818</v>
      </c>
      <c r="Q10113" s="113">
        <v>22818</v>
      </c>
      <c r="R10113" s="106">
        <v>14158</v>
      </c>
      <c r="S10113" s="107">
        <v>14158</v>
      </c>
      <c r="T10113" s="105">
        <v>15263</v>
      </c>
      <c r="U10113" s="105">
        <v>15263</v>
      </c>
      <c r="V10113" s="106">
        <v>13211</v>
      </c>
      <c r="W10113" s="107">
        <v>13211</v>
      </c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1715</v>
      </c>
      <c r="B10114" s="111" t="s">
        <v>1604</v>
      </c>
      <c r="C10114" s="112" t="s">
        <v>1605</v>
      </c>
      <c r="D10114" s="21">
        <f t="shared" si="314"/>
        <v>0</v>
      </c>
      <c r="E10114" s="24">
        <f t="shared" si="31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1715</v>
      </c>
      <c r="B10115" s="111" t="s">
        <v>1606</v>
      </c>
      <c r="C10115" s="112" t="s">
        <v>1607</v>
      </c>
      <c r="D10115" s="21">
        <f t="shared" ref="D10115:D10178" si="316">F10115+H10115+J10116+L10115+N10115+P10115+R10115+T10115+V10115+X10115+Z10115+AB10115</f>
        <v>22664</v>
      </c>
      <c r="E10115" s="24">
        <f t="shared" ref="E10115:E10178" si="317">G10115+I10115+K10116+M10115+O10115+Q10115+S10115+U10115+W10115+Y10115+AA10115+AC10115</f>
        <v>39747</v>
      </c>
      <c r="F10115" s="104">
        <v>11574</v>
      </c>
      <c r="G10115" s="104">
        <v>11574</v>
      </c>
      <c r="H10115" s="113">
        <v>0</v>
      </c>
      <c r="I10115" s="113">
        <v>5688</v>
      </c>
      <c r="J10115" s="106">
        <v>0</v>
      </c>
      <c r="K10115" s="107">
        <v>0</v>
      </c>
      <c r="L10115" s="113">
        <v>11090</v>
      </c>
      <c r="M10115" s="113">
        <v>0</v>
      </c>
      <c r="N10115" s="31">
        <v>0</v>
      </c>
      <c r="O10115" s="32">
        <v>11090</v>
      </c>
      <c r="P10115" s="105">
        <v>0</v>
      </c>
      <c r="Q10115" s="105">
        <v>0</v>
      </c>
      <c r="R10115" s="31">
        <v>0</v>
      </c>
      <c r="S10115" s="32">
        <v>0</v>
      </c>
      <c r="T10115" s="113">
        <v>0</v>
      </c>
      <c r="U10115" s="113">
        <v>0</v>
      </c>
      <c r="V10115" s="31">
        <v>0</v>
      </c>
      <c r="W10115" s="32">
        <v>0</v>
      </c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1715</v>
      </c>
      <c r="B10116" s="111" t="s">
        <v>735</v>
      </c>
      <c r="C10116" s="112" t="s">
        <v>736</v>
      </c>
      <c r="D10116" s="21">
        <f t="shared" si="316"/>
        <v>0</v>
      </c>
      <c r="E10116" s="24">
        <f t="shared" si="317"/>
        <v>47979.259999999995</v>
      </c>
      <c r="F10116" s="104">
        <v>0</v>
      </c>
      <c r="G10116" s="104">
        <v>11140</v>
      </c>
      <c r="H10116" s="113">
        <v>0</v>
      </c>
      <c r="I10116" s="113">
        <v>8305</v>
      </c>
      <c r="J10116" s="31">
        <v>0</v>
      </c>
      <c r="K10116" s="32">
        <v>11395</v>
      </c>
      <c r="L10116" s="113">
        <v>0</v>
      </c>
      <c r="M10116" s="113">
        <v>3610</v>
      </c>
      <c r="N10116" s="31">
        <v>0</v>
      </c>
      <c r="O10116" s="32">
        <v>3800</v>
      </c>
      <c r="P10116" s="113">
        <v>0</v>
      </c>
      <c r="Q10116" s="113">
        <v>8820.42</v>
      </c>
      <c r="R10116" s="31">
        <v>0</v>
      </c>
      <c r="S10116" s="32">
        <v>5495</v>
      </c>
      <c r="T10116" s="113">
        <v>0</v>
      </c>
      <c r="U10116" s="113">
        <v>4373.84</v>
      </c>
      <c r="V10116" s="31">
        <v>0</v>
      </c>
      <c r="W10116" s="32">
        <v>2435</v>
      </c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1715</v>
      </c>
      <c r="B10117" s="111" t="s">
        <v>737</v>
      </c>
      <c r="C10117" s="112" t="s">
        <v>738</v>
      </c>
      <c r="D10117" s="21">
        <f t="shared" si="316"/>
        <v>0</v>
      </c>
      <c r="E10117" s="24">
        <f t="shared" si="317"/>
        <v>91728</v>
      </c>
      <c r="F10117" s="104">
        <v>0</v>
      </c>
      <c r="G10117" s="104">
        <v>11574</v>
      </c>
      <c r="H10117" s="113">
        <v>0</v>
      </c>
      <c r="I10117" s="113">
        <v>0</v>
      </c>
      <c r="J10117" s="31">
        <v>0</v>
      </c>
      <c r="K10117" s="32">
        <v>0</v>
      </c>
      <c r="L10117" s="113">
        <v>0</v>
      </c>
      <c r="M10117" s="113">
        <v>11090</v>
      </c>
      <c r="N10117" s="31">
        <v>0</v>
      </c>
      <c r="O10117" s="32">
        <v>3614</v>
      </c>
      <c r="P10117" s="113">
        <v>0</v>
      </c>
      <c r="Q10117" s="113">
        <v>22818</v>
      </c>
      <c r="R10117" s="31">
        <v>0</v>
      </c>
      <c r="S10117" s="32">
        <v>14158</v>
      </c>
      <c r="T10117" s="113">
        <v>0</v>
      </c>
      <c r="U10117" s="113">
        <v>15263</v>
      </c>
      <c r="V10117" s="31">
        <v>0</v>
      </c>
      <c r="W10117" s="32">
        <v>13211</v>
      </c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1715</v>
      </c>
      <c r="B10118" s="111" t="s">
        <v>739</v>
      </c>
      <c r="C10118" s="112" t="s">
        <v>740</v>
      </c>
      <c r="D10118" s="21">
        <f t="shared" si="316"/>
        <v>0</v>
      </c>
      <c r="E10118" s="24">
        <f t="shared" si="317"/>
        <v>0</v>
      </c>
      <c r="F10118" s="104"/>
      <c r="G10118" s="104"/>
      <c r="H10118" s="105"/>
      <c r="I10118" s="105"/>
      <c r="J10118" s="31"/>
      <c r="K10118" s="32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1715</v>
      </c>
      <c r="B10119" s="111" t="s">
        <v>741</v>
      </c>
      <c r="C10119" s="112" t="s">
        <v>742</v>
      </c>
      <c r="D10119" s="21">
        <f t="shared" si="316"/>
        <v>34600.17</v>
      </c>
      <c r="E10119" s="24">
        <f t="shared" si="317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1715</v>
      </c>
      <c r="B10120" s="111" t="s">
        <v>743</v>
      </c>
      <c r="C10120" s="112" t="s">
        <v>744</v>
      </c>
      <c r="D10120" s="21">
        <f t="shared" si="316"/>
        <v>373176.64000000007</v>
      </c>
      <c r="E10120" s="24">
        <f t="shared" si="317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>
        <v>34600.17</v>
      </c>
      <c r="K10120" s="107">
        <v>0</v>
      </c>
      <c r="L10120" s="105">
        <v>33777.07</v>
      </c>
      <c r="M10120" s="105">
        <v>0</v>
      </c>
      <c r="N10120" s="106">
        <v>0</v>
      </c>
      <c r="O10120" s="107">
        <v>0</v>
      </c>
      <c r="P10120" s="105">
        <v>21020.49</v>
      </c>
      <c r="Q10120" s="105">
        <v>0</v>
      </c>
      <c r="R10120" s="106">
        <v>35444.49</v>
      </c>
      <c r="S10120" s="107">
        <v>0</v>
      </c>
      <c r="T10120" s="105">
        <v>187742.79</v>
      </c>
      <c r="U10120" s="105">
        <v>0</v>
      </c>
      <c r="V10120" s="106">
        <v>49596.46</v>
      </c>
      <c r="W10120" s="107">
        <v>0</v>
      </c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1715</v>
      </c>
      <c r="B10121" s="111" t="s">
        <v>745</v>
      </c>
      <c r="C10121" s="112" t="s">
        <v>746</v>
      </c>
      <c r="D10121" s="21">
        <f t="shared" si="316"/>
        <v>129854.42</v>
      </c>
      <c r="E10121" s="24">
        <f t="shared" si="317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>
        <v>27722.97</v>
      </c>
      <c r="Q10121" s="105">
        <v>0</v>
      </c>
      <c r="R10121" s="106">
        <v>15536.97</v>
      </c>
      <c r="S10121" s="107">
        <v>0</v>
      </c>
      <c r="T10121" s="105">
        <v>70204.45</v>
      </c>
      <c r="U10121" s="105">
        <v>0</v>
      </c>
      <c r="V10121" s="106">
        <v>16390.03</v>
      </c>
      <c r="W10121" s="107">
        <v>0</v>
      </c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1715</v>
      </c>
      <c r="B10122" s="111" t="s">
        <v>747</v>
      </c>
      <c r="C10122" s="112" t="s">
        <v>748</v>
      </c>
      <c r="D10122" s="21">
        <f t="shared" si="316"/>
        <v>0</v>
      </c>
      <c r="E10122" s="24">
        <f t="shared" si="317"/>
        <v>0</v>
      </c>
      <c r="F10122" s="104"/>
      <c r="G10122" s="104"/>
      <c r="H10122" s="113"/>
      <c r="I10122" s="113"/>
      <c r="J10122" s="106"/>
      <c r="K10122" s="107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1715</v>
      </c>
      <c r="B10123" s="111" t="s">
        <v>749</v>
      </c>
      <c r="C10123" s="112" t="s">
        <v>750</v>
      </c>
      <c r="D10123" s="21">
        <f t="shared" si="316"/>
        <v>0</v>
      </c>
      <c r="E10123" s="24">
        <f t="shared" si="317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1715</v>
      </c>
      <c r="B10124" s="111" t="s">
        <v>751</v>
      </c>
      <c r="C10124" s="112" t="s">
        <v>752</v>
      </c>
      <c r="D10124" s="21">
        <f t="shared" si="316"/>
        <v>0</v>
      </c>
      <c r="E10124" s="24">
        <f t="shared" si="317"/>
        <v>0</v>
      </c>
      <c r="F10124" s="104"/>
      <c r="G10124" s="104"/>
      <c r="H10124" s="105"/>
      <c r="I10124" s="105"/>
      <c r="J10124" s="31"/>
      <c r="K10124" s="32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1715</v>
      </c>
      <c r="B10125" s="111" t="s">
        <v>753</v>
      </c>
      <c r="C10125" s="112" t="s">
        <v>754</v>
      </c>
      <c r="D10125" s="21">
        <f t="shared" si="316"/>
        <v>0</v>
      </c>
      <c r="E10125" s="24">
        <f t="shared" si="317"/>
        <v>0</v>
      </c>
      <c r="F10125" s="104"/>
      <c r="G10125" s="104"/>
      <c r="H10125" s="113"/>
      <c r="I10125" s="113"/>
      <c r="J10125" s="106"/>
      <c r="K10125" s="107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1715</v>
      </c>
      <c r="B10126" s="111" t="s">
        <v>755</v>
      </c>
      <c r="C10126" s="112" t="s">
        <v>756</v>
      </c>
      <c r="D10126" s="21">
        <f t="shared" si="316"/>
        <v>0</v>
      </c>
      <c r="E10126" s="24">
        <f t="shared" si="317"/>
        <v>311</v>
      </c>
      <c r="F10126" s="104"/>
      <c r="G10126" s="104"/>
      <c r="H10126" s="105"/>
      <c r="I10126" s="105"/>
      <c r="J10126" s="31"/>
      <c r="K10126" s="32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1715</v>
      </c>
      <c r="B10127" s="111" t="s">
        <v>757</v>
      </c>
      <c r="C10127" s="112" t="s">
        <v>758</v>
      </c>
      <c r="D10127" s="21">
        <f t="shared" si="316"/>
        <v>0</v>
      </c>
      <c r="E10127" s="24">
        <f t="shared" si="317"/>
        <v>19559</v>
      </c>
      <c r="F10127" s="104">
        <v>0</v>
      </c>
      <c r="G10127" s="104">
        <v>250</v>
      </c>
      <c r="H10127" s="113">
        <v>0</v>
      </c>
      <c r="I10127" s="113">
        <v>50</v>
      </c>
      <c r="J10127" s="106">
        <v>0</v>
      </c>
      <c r="K10127" s="107">
        <v>311</v>
      </c>
      <c r="L10127" s="113">
        <v>0</v>
      </c>
      <c r="M10127" s="113">
        <v>810</v>
      </c>
      <c r="N10127" s="31">
        <v>0</v>
      </c>
      <c r="O10127" s="32">
        <v>650</v>
      </c>
      <c r="P10127" s="105">
        <v>0</v>
      </c>
      <c r="Q10127" s="105">
        <v>4261</v>
      </c>
      <c r="R10127" s="31">
        <v>0</v>
      </c>
      <c r="S10127" s="32">
        <v>5622</v>
      </c>
      <c r="T10127" s="113">
        <v>0</v>
      </c>
      <c r="U10127" s="113">
        <v>6466</v>
      </c>
      <c r="V10127" s="31">
        <v>0</v>
      </c>
      <c r="W10127" s="32">
        <v>1450</v>
      </c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1715</v>
      </c>
      <c r="B10128" s="111" t="s">
        <v>759</v>
      </c>
      <c r="C10128" s="112" t="s">
        <v>760</v>
      </c>
      <c r="D10128" s="21">
        <f t="shared" si="316"/>
        <v>0</v>
      </c>
      <c r="E10128" s="24">
        <f t="shared" si="317"/>
        <v>2565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>
        <v>0</v>
      </c>
      <c r="S10128" s="32">
        <v>990</v>
      </c>
      <c r="T10128" s="113">
        <v>0</v>
      </c>
      <c r="U10128" s="113">
        <v>0</v>
      </c>
      <c r="V10128" s="31">
        <v>0</v>
      </c>
      <c r="W10128" s="32">
        <v>1575</v>
      </c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1715</v>
      </c>
      <c r="B10129" s="111" t="s">
        <v>761</v>
      </c>
      <c r="C10129" s="112" t="s">
        <v>762</v>
      </c>
      <c r="D10129" s="21">
        <f t="shared" si="316"/>
        <v>0</v>
      </c>
      <c r="E10129" s="24">
        <f t="shared" si="317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1715</v>
      </c>
      <c r="B10130" s="111" t="s">
        <v>763</v>
      </c>
      <c r="C10130" s="112" t="s">
        <v>764</v>
      </c>
      <c r="D10130" s="21">
        <f t="shared" si="316"/>
        <v>0</v>
      </c>
      <c r="E10130" s="24">
        <f t="shared" si="317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1715</v>
      </c>
      <c r="B10131" s="111" t="s">
        <v>765</v>
      </c>
      <c r="C10131" s="112" t="s">
        <v>1672</v>
      </c>
      <c r="D10131" s="21">
        <f t="shared" si="316"/>
        <v>0</v>
      </c>
      <c r="E10131" s="24">
        <f t="shared" si="317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1715</v>
      </c>
      <c r="B10132" s="111" t="s">
        <v>766</v>
      </c>
      <c r="C10132" s="112" t="s">
        <v>767</v>
      </c>
      <c r="D10132" s="21">
        <f t="shared" si="316"/>
        <v>0</v>
      </c>
      <c r="E10132" s="24">
        <f t="shared" si="317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1715</v>
      </c>
      <c r="B10133" s="111" t="s">
        <v>768</v>
      </c>
      <c r="C10133" s="112" t="s">
        <v>1673</v>
      </c>
      <c r="D10133" s="21">
        <f t="shared" si="316"/>
        <v>0</v>
      </c>
      <c r="E10133" s="24">
        <f t="shared" si="317"/>
        <v>1685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1715</v>
      </c>
      <c r="B10134" s="111" t="s">
        <v>769</v>
      </c>
      <c r="C10134" s="112" t="s">
        <v>1674</v>
      </c>
      <c r="D10134" s="21">
        <f t="shared" si="316"/>
        <v>0</v>
      </c>
      <c r="E10134" s="24">
        <f t="shared" si="317"/>
        <v>3544</v>
      </c>
      <c r="F10134" s="104">
        <v>0</v>
      </c>
      <c r="G10134" s="104">
        <v>939</v>
      </c>
      <c r="H10134" s="105">
        <v>0</v>
      </c>
      <c r="I10134" s="105">
        <v>1380</v>
      </c>
      <c r="J10134" s="31">
        <v>0</v>
      </c>
      <c r="K10134" s="32">
        <v>1685</v>
      </c>
      <c r="L10134" s="105">
        <v>0</v>
      </c>
      <c r="M10134" s="105">
        <v>0</v>
      </c>
      <c r="N10134" s="106">
        <v>0</v>
      </c>
      <c r="O10134" s="107">
        <v>0</v>
      </c>
      <c r="P10134" s="113">
        <v>0</v>
      </c>
      <c r="Q10134" s="113">
        <v>0</v>
      </c>
      <c r="R10134" s="106">
        <v>0</v>
      </c>
      <c r="S10134" s="107">
        <v>1225</v>
      </c>
      <c r="T10134" s="105">
        <v>0</v>
      </c>
      <c r="U10134" s="105">
        <v>0</v>
      </c>
      <c r="V10134" s="106">
        <v>0</v>
      </c>
      <c r="W10134" s="107">
        <v>0</v>
      </c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1715</v>
      </c>
      <c r="B10135" s="111" t="s">
        <v>770</v>
      </c>
      <c r="C10135" s="112" t="s">
        <v>771</v>
      </c>
      <c r="D10135" s="21">
        <f t="shared" si="316"/>
        <v>0</v>
      </c>
      <c r="E10135" s="24">
        <f t="shared" si="317"/>
        <v>0</v>
      </c>
      <c r="F10135" s="104"/>
      <c r="G10135" s="104"/>
      <c r="H10135" s="113"/>
      <c r="I10135" s="113"/>
      <c r="J10135" s="106"/>
      <c r="K10135" s="107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1715</v>
      </c>
      <c r="B10136" s="111" t="s">
        <v>772</v>
      </c>
      <c r="C10136" s="112" t="s">
        <v>1675</v>
      </c>
      <c r="D10136" s="21">
        <f t="shared" si="316"/>
        <v>0</v>
      </c>
      <c r="E10136" s="24">
        <f t="shared" si="317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1715</v>
      </c>
      <c r="B10137" s="111" t="s">
        <v>773</v>
      </c>
      <c r="C10137" s="112" t="s">
        <v>774</v>
      </c>
      <c r="D10137" s="21">
        <f t="shared" si="316"/>
        <v>0</v>
      </c>
      <c r="E10137" s="24">
        <f t="shared" si="317"/>
        <v>1500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1715</v>
      </c>
      <c r="B10138" s="111" t="s">
        <v>775</v>
      </c>
      <c r="C10138" s="112" t="s">
        <v>776</v>
      </c>
      <c r="D10138" s="21">
        <f t="shared" si="316"/>
        <v>0</v>
      </c>
      <c r="E10138" s="24">
        <f t="shared" si="317"/>
        <v>240506</v>
      </c>
      <c r="F10138" s="104">
        <v>0</v>
      </c>
      <c r="G10138" s="104">
        <v>1000</v>
      </c>
      <c r="H10138" s="113">
        <v>0</v>
      </c>
      <c r="I10138" s="113">
        <v>1000</v>
      </c>
      <c r="J10138" s="31">
        <v>0</v>
      </c>
      <c r="K10138" s="32">
        <v>1500</v>
      </c>
      <c r="L10138" s="113">
        <v>0</v>
      </c>
      <c r="M10138" s="113">
        <v>26500</v>
      </c>
      <c r="N10138" s="31">
        <v>0</v>
      </c>
      <c r="O10138" s="32">
        <v>174506</v>
      </c>
      <c r="P10138" s="113">
        <v>0</v>
      </c>
      <c r="Q10138" s="113">
        <v>16500</v>
      </c>
      <c r="R10138" s="31">
        <v>0</v>
      </c>
      <c r="S10138" s="32">
        <v>15000</v>
      </c>
      <c r="T10138" s="113">
        <v>0</v>
      </c>
      <c r="U10138" s="113">
        <v>0</v>
      </c>
      <c r="V10138" s="31">
        <v>0</v>
      </c>
      <c r="W10138" s="32">
        <v>6000</v>
      </c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1715</v>
      </c>
      <c r="B10139" s="111" t="s">
        <v>777</v>
      </c>
      <c r="C10139" s="112" t="s">
        <v>778</v>
      </c>
      <c r="D10139" s="21">
        <f t="shared" si="316"/>
        <v>0</v>
      </c>
      <c r="E10139" s="24">
        <f t="shared" si="317"/>
        <v>0</v>
      </c>
      <c r="F10139" s="104"/>
      <c r="G10139" s="104"/>
      <c r="H10139" s="105"/>
      <c r="I10139" s="105"/>
      <c r="J10139" s="31"/>
      <c r="K10139" s="32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1715</v>
      </c>
      <c r="B10140" s="111" t="s">
        <v>779</v>
      </c>
      <c r="C10140" s="112" t="s">
        <v>780</v>
      </c>
      <c r="D10140" s="21">
        <f t="shared" si="316"/>
        <v>0</v>
      </c>
      <c r="E10140" s="24">
        <f t="shared" si="317"/>
        <v>0</v>
      </c>
      <c r="F10140" s="104"/>
      <c r="G10140" s="104"/>
      <c r="H10140" s="113"/>
      <c r="I10140" s="113"/>
      <c r="J10140" s="106"/>
      <c r="K10140" s="107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1715</v>
      </c>
      <c r="B10141" s="111" t="s">
        <v>781</v>
      </c>
      <c r="C10141" s="112" t="s">
        <v>782</v>
      </c>
      <c r="D10141" s="21">
        <f t="shared" si="316"/>
        <v>0</v>
      </c>
      <c r="E10141" s="24">
        <f t="shared" si="317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1715</v>
      </c>
      <c r="B10142" s="111" t="s">
        <v>783</v>
      </c>
      <c r="C10142" s="112" t="s">
        <v>784</v>
      </c>
      <c r="D10142" s="21">
        <f t="shared" si="316"/>
        <v>0</v>
      </c>
      <c r="E10142" s="24">
        <f t="shared" si="317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1715</v>
      </c>
      <c r="B10143" s="111" t="s">
        <v>785</v>
      </c>
      <c r="C10143" s="112" t="s">
        <v>786</v>
      </c>
      <c r="D10143" s="21">
        <f t="shared" si="316"/>
        <v>0</v>
      </c>
      <c r="E10143" s="24">
        <f t="shared" si="317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1715</v>
      </c>
      <c r="B10144" s="111" t="s">
        <v>787</v>
      </c>
      <c r="C10144" s="112" t="s">
        <v>788</v>
      </c>
      <c r="D10144" s="21">
        <f t="shared" si="316"/>
        <v>400</v>
      </c>
      <c r="E10144" s="24">
        <f t="shared" si="317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>
        <v>150</v>
      </c>
      <c r="U10144" s="113">
        <v>0</v>
      </c>
      <c r="V10144" s="31">
        <v>250</v>
      </c>
      <c r="W10144" s="32">
        <v>0</v>
      </c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1715</v>
      </c>
      <c r="B10145" s="111" t="s">
        <v>789</v>
      </c>
      <c r="C10145" s="112" t="s">
        <v>790</v>
      </c>
      <c r="D10145" s="21">
        <f t="shared" si="316"/>
        <v>0</v>
      </c>
      <c r="E10145" s="24">
        <f t="shared" si="317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1715</v>
      </c>
      <c r="B10146" s="111" t="s">
        <v>791</v>
      </c>
      <c r="C10146" s="112" t="s">
        <v>792</v>
      </c>
      <c r="D10146" s="21">
        <f t="shared" si="316"/>
        <v>0</v>
      </c>
      <c r="E10146" s="24">
        <f t="shared" si="317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1715</v>
      </c>
      <c r="B10147" s="111" t="s">
        <v>793</v>
      </c>
      <c r="C10147" s="112" t="s">
        <v>794</v>
      </c>
      <c r="D10147" s="21">
        <f t="shared" si="316"/>
        <v>0</v>
      </c>
      <c r="E10147" s="24">
        <f t="shared" si="317"/>
        <v>400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>
        <v>0</v>
      </c>
      <c r="U10147" s="113">
        <v>150</v>
      </c>
      <c r="V10147" s="31">
        <v>0</v>
      </c>
      <c r="W10147" s="32">
        <v>250</v>
      </c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1715</v>
      </c>
      <c r="B10148" s="111" t="s">
        <v>795</v>
      </c>
      <c r="C10148" s="112" t="s">
        <v>796</v>
      </c>
      <c r="D10148" s="21">
        <f t="shared" si="316"/>
        <v>0</v>
      </c>
      <c r="E10148" s="24">
        <f t="shared" si="317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1715</v>
      </c>
      <c r="B10149" s="111" t="s">
        <v>797</v>
      </c>
      <c r="C10149" s="112" t="s">
        <v>798</v>
      </c>
      <c r="D10149" s="21">
        <f t="shared" si="316"/>
        <v>0</v>
      </c>
      <c r="E10149" s="24">
        <f t="shared" si="317"/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1715</v>
      </c>
      <c r="B10150" s="111" t="s">
        <v>799</v>
      </c>
      <c r="C10150" s="112" t="s">
        <v>800</v>
      </c>
      <c r="D10150" s="21">
        <f t="shared" si="316"/>
        <v>0</v>
      </c>
      <c r="E10150" s="24">
        <f t="shared" si="317"/>
        <v>0</v>
      </c>
      <c r="F10150" s="104"/>
      <c r="G10150" s="104"/>
      <c r="H10150" s="105"/>
      <c r="I10150" s="105"/>
      <c r="J10150" s="31"/>
      <c r="K10150" s="32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1715</v>
      </c>
      <c r="B10151" s="111" t="s">
        <v>801</v>
      </c>
      <c r="C10151" s="112" t="s">
        <v>802</v>
      </c>
      <c r="D10151" s="21">
        <f t="shared" si="316"/>
        <v>0</v>
      </c>
      <c r="E10151" s="24">
        <f t="shared" si="317"/>
        <v>0</v>
      </c>
      <c r="F10151" s="104"/>
      <c r="G10151" s="104"/>
      <c r="H10151" s="113"/>
      <c r="I10151" s="113"/>
      <c r="J10151" s="106"/>
      <c r="K10151" s="107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1715</v>
      </c>
      <c r="B10152" s="111" t="s">
        <v>803</v>
      </c>
      <c r="C10152" s="112" t="s">
        <v>804</v>
      </c>
      <c r="D10152" s="21">
        <f t="shared" si="316"/>
        <v>0</v>
      </c>
      <c r="E10152" s="24">
        <f t="shared" si="317"/>
        <v>0</v>
      </c>
      <c r="F10152" s="104"/>
      <c r="G10152" s="104"/>
      <c r="H10152" s="105"/>
      <c r="I10152" s="105"/>
      <c r="J10152" s="31"/>
      <c r="K10152" s="32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1715</v>
      </c>
      <c r="B10153" s="111" t="s">
        <v>805</v>
      </c>
      <c r="C10153" s="112" t="s">
        <v>806</v>
      </c>
      <c r="D10153" s="21">
        <f t="shared" si="316"/>
        <v>0</v>
      </c>
      <c r="E10153" s="24">
        <f t="shared" si="317"/>
        <v>12780</v>
      </c>
      <c r="F10153" s="104"/>
      <c r="G10153" s="104"/>
      <c r="H10153" s="113"/>
      <c r="I10153" s="113"/>
      <c r="J10153" s="106"/>
      <c r="K10153" s="107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1715</v>
      </c>
      <c r="B10154" s="111" t="s">
        <v>807</v>
      </c>
      <c r="C10154" s="112" t="s">
        <v>808</v>
      </c>
      <c r="D10154" s="21">
        <f t="shared" si="316"/>
        <v>0</v>
      </c>
      <c r="E10154" s="24">
        <f t="shared" si="317"/>
        <v>0</v>
      </c>
      <c r="F10154" s="104"/>
      <c r="G10154" s="104"/>
      <c r="H10154" s="113"/>
      <c r="I10154" s="113"/>
      <c r="J10154" s="31">
        <v>0</v>
      </c>
      <c r="K10154" s="32">
        <v>12780</v>
      </c>
      <c r="L10154" s="113">
        <v>0</v>
      </c>
      <c r="M10154" s="113">
        <v>0</v>
      </c>
      <c r="N10154" s="31">
        <v>0</v>
      </c>
      <c r="O10154" s="32">
        <v>0</v>
      </c>
      <c r="P10154" s="113">
        <v>0</v>
      </c>
      <c r="Q10154" s="113">
        <v>0</v>
      </c>
      <c r="R10154" s="31">
        <v>0</v>
      </c>
      <c r="S10154" s="32">
        <v>0</v>
      </c>
      <c r="T10154" s="113">
        <v>0</v>
      </c>
      <c r="U10154" s="113">
        <v>0</v>
      </c>
      <c r="V10154" s="31">
        <v>0</v>
      </c>
      <c r="W10154" s="32">
        <v>0</v>
      </c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1715</v>
      </c>
      <c r="B10155" s="111" t="s">
        <v>809</v>
      </c>
      <c r="C10155" s="112" t="s">
        <v>1676</v>
      </c>
      <c r="D10155" s="21">
        <f t="shared" si="316"/>
        <v>0</v>
      </c>
      <c r="E10155" s="24">
        <f t="shared" si="31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1715</v>
      </c>
      <c r="B10156" s="111" t="s">
        <v>810</v>
      </c>
      <c r="C10156" s="112" t="s">
        <v>811</v>
      </c>
      <c r="D10156" s="21">
        <f t="shared" si="316"/>
        <v>0</v>
      </c>
      <c r="E10156" s="24">
        <f t="shared" si="31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1715</v>
      </c>
      <c r="B10157" s="111" t="s">
        <v>812</v>
      </c>
      <c r="C10157" s="112" t="s">
        <v>813</v>
      </c>
      <c r="D10157" s="21">
        <f t="shared" si="316"/>
        <v>0</v>
      </c>
      <c r="E10157" s="24">
        <f t="shared" si="317"/>
        <v>10346.93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1715</v>
      </c>
      <c r="B10158" s="111" t="s">
        <v>814</v>
      </c>
      <c r="C10158" s="112" t="s">
        <v>815</v>
      </c>
      <c r="D10158" s="21">
        <f t="shared" si="316"/>
        <v>0</v>
      </c>
      <c r="E10158" s="24">
        <f t="shared" si="317"/>
        <v>34504.74</v>
      </c>
      <c r="F10158" s="104"/>
      <c r="G10158" s="104"/>
      <c r="H10158" s="113"/>
      <c r="I10158" s="113"/>
      <c r="J10158" s="31">
        <v>0</v>
      </c>
      <c r="K10158" s="32">
        <v>10346.93</v>
      </c>
      <c r="L10158" s="113">
        <v>0</v>
      </c>
      <c r="M10158" s="113">
        <v>3250.55</v>
      </c>
      <c r="N10158" s="31">
        <v>0</v>
      </c>
      <c r="O10158" s="32">
        <v>6</v>
      </c>
      <c r="P10158" s="113">
        <v>0</v>
      </c>
      <c r="Q10158" s="113">
        <v>710</v>
      </c>
      <c r="R10158" s="31">
        <v>0</v>
      </c>
      <c r="S10158" s="32">
        <v>577</v>
      </c>
      <c r="T10158" s="113">
        <v>0</v>
      </c>
      <c r="U10158" s="113">
        <v>15800</v>
      </c>
      <c r="V10158" s="31">
        <v>0</v>
      </c>
      <c r="W10158" s="32">
        <v>14161.19</v>
      </c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1715</v>
      </c>
      <c r="B10159" s="111" t="s">
        <v>816</v>
      </c>
      <c r="C10159" s="112" t="s">
        <v>817</v>
      </c>
      <c r="D10159" s="21">
        <f t="shared" si="316"/>
        <v>0</v>
      </c>
      <c r="E10159" s="24">
        <f t="shared" si="317"/>
        <v>0</v>
      </c>
      <c r="F10159" s="104"/>
      <c r="G10159" s="104"/>
      <c r="H10159" s="105"/>
      <c r="I10159" s="105"/>
      <c r="J10159" s="31"/>
      <c r="K10159" s="32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1715</v>
      </c>
      <c r="B10160" s="111" t="s">
        <v>818</v>
      </c>
      <c r="C10160" s="112" t="s">
        <v>819</v>
      </c>
      <c r="D10160" s="21">
        <f t="shared" si="316"/>
        <v>0</v>
      </c>
      <c r="E10160" s="24">
        <f t="shared" si="31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1715</v>
      </c>
      <c r="B10161" s="111" t="s">
        <v>820</v>
      </c>
      <c r="C10161" s="112" t="s">
        <v>821</v>
      </c>
      <c r="D10161" s="21">
        <f t="shared" si="316"/>
        <v>0</v>
      </c>
      <c r="E10161" s="24">
        <f t="shared" si="317"/>
        <v>80823.17</v>
      </c>
      <c r="F10161" s="104"/>
      <c r="G10161" s="104"/>
      <c r="H10161" s="105"/>
      <c r="I10161" s="105"/>
      <c r="J10161" s="106"/>
      <c r="K10161" s="107"/>
      <c r="L10161" s="105">
        <v>0</v>
      </c>
      <c r="M10161" s="105">
        <v>11522.67</v>
      </c>
      <c r="N10161" s="106">
        <v>0</v>
      </c>
      <c r="O10161" s="107">
        <v>0</v>
      </c>
      <c r="P10161" s="105">
        <v>0</v>
      </c>
      <c r="Q10161" s="105">
        <v>69300.5</v>
      </c>
      <c r="R10161" s="106">
        <v>0</v>
      </c>
      <c r="S10161" s="107">
        <v>0</v>
      </c>
      <c r="T10161" s="105">
        <v>0</v>
      </c>
      <c r="U10161" s="105">
        <v>0</v>
      </c>
      <c r="V10161" s="106">
        <v>0</v>
      </c>
      <c r="W10161" s="107">
        <v>0</v>
      </c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1715</v>
      </c>
      <c r="B10162" s="111" t="s">
        <v>822</v>
      </c>
      <c r="C10162" s="112" t="s">
        <v>599</v>
      </c>
      <c r="D10162" s="21">
        <f t="shared" si="316"/>
        <v>0</v>
      </c>
      <c r="E10162" s="24">
        <f t="shared" si="31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1715</v>
      </c>
      <c r="B10163" s="111" t="s">
        <v>823</v>
      </c>
      <c r="C10163" s="112" t="s">
        <v>601</v>
      </c>
      <c r="D10163" s="21">
        <f t="shared" si="316"/>
        <v>0</v>
      </c>
      <c r="E10163" s="24">
        <f t="shared" si="31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1715</v>
      </c>
      <c r="B10164" s="111" t="s">
        <v>824</v>
      </c>
      <c r="C10164" s="112" t="s">
        <v>825</v>
      </c>
      <c r="D10164" s="21">
        <f t="shared" si="316"/>
        <v>0</v>
      </c>
      <c r="E10164" s="24">
        <f t="shared" si="317"/>
        <v>2260120</v>
      </c>
      <c r="F10164" s="104"/>
      <c r="G10164" s="104"/>
      <c r="H10164" s="113"/>
      <c r="I10164" s="113"/>
      <c r="J10164" s="106"/>
      <c r="K10164" s="107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1715</v>
      </c>
      <c r="B10165" s="111" t="s">
        <v>826</v>
      </c>
      <c r="C10165" s="112" t="s">
        <v>827</v>
      </c>
      <c r="D10165" s="21">
        <f t="shared" si="316"/>
        <v>0</v>
      </c>
      <c r="E10165" s="24">
        <f t="shared" si="317"/>
        <v>17814820.699999999</v>
      </c>
      <c r="F10165" s="104">
        <v>0</v>
      </c>
      <c r="G10165" s="104">
        <v>2156850</v>
      </c>
      <c r="H10165" s="105">
        <v>0</v>
      </c>
      <c r="I10165" s="105">
        <v>2260120</v>
      </c>
      <c r="J10165" s="31">
        <v>0</v>
      </c>
      <c r="K10165" s="32">
        <v>2260120</v>
      </c>
      <c r="L10165" s="105">
        <v>0</v>
      </c>
      <c r="M10165" s="105">
        <v>2260850.35</v>
      </c>
      <c r="N10165" s="106">
        <v>0</v>
      </c>
      <c r="O10165" s="107">
        <v>2260850.35</v>
      </c>
      <c r="P10165" s="113">
        <v>0</v>
      </c>
      <c r="Q10165" s="113">
        <v>2258320</v>
      </c>
      <c r="R10165" s="106">
        <v>0</v>
      </c>
      <c r="S10165" s="107">
        <v>2137050</v>
      </c>
      <c r="T10165" s="105">
        <v>0</v>
      </c>
      <c r="U10165" s="105">
        <v>2152070</v>
      </c>
      <c r="V10165" s="106">
        <v>0</v>
      </c>
      <c r="W10165" s="107">
        <v>2328710</v>
      </c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1715</v>
      </c>
      <c r="B10166" s="111" t="s">
        <v>828</v>
      </c>
      <c r="C10166" s="112" t="s">
        <v>829</v>
      </c>
      <c r="D10166" s="21">
        <f t="shared" si="316"/>
        <v>0</v>
      </c>
      <c r="E10166" s="24">
        <f t="shared" si="31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1715</v>
      </c>
      <c r="B10167" s="111" t="s">
        <v>830</v>
      </c>
      <c r="C10167" s="112" t="s">
        <v>831</v>
      </c>
      <c r="D10167" s="21">
        <f t="shared" si="316"/>
        <v>0</v>
      </c>
      <c r="E10167" s="24">
        <f t="shared" si="31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1715</v>
      </c>
      <c r="B10168" s="111" t="s">
        <v>832</v>
      </c>
      <c r="C10168" s="112" t="s">
        <v>833</v>
      </c>
      <c r="D10168" s="21">
        <f t="shared" si="316"/>
        <v>0</v>
      </c>
      <c r="E10168" s="24">
        <f t="shared" si="31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1715</v>
      </c>
      <c r="B10169" s="111" t="s">
        <v>834</v>
      </c>
      <c r="C10169" s="112" t="s">
        <v>835</v>
      </c>
      <c r="D10169" s="21">
        <f t="shared" si="316"/>
        <v>0</v>
      </c>
      <c r="E10169" s="24">
        <f t="shared" si="317"/>
        <v>79367.7</v>
      </c>
      <c r="F10169" s="104"/>
      <c r="G10169" s="104"/>
      <c r="H10169" s="113"/>
      <c r="I10169" s="113"/>
      <c r="J10169" s="106"/>
      <c r="K10169" s="107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1715</v>
      </c>
      <c r="B10170" s="111" t="s">
        <v>836</v>
      </c>
      <c r="C10170" s="112" t="s">
        <v>837</v>
      </c>
      <c r="D10170" s="21">
        <f t="shared" si="316"/>
        <v>0</v>
      </c>
      <c r="E10170" s="24">
        <f t="shared" si="317"/>
        <v>639701.66999999993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>
        <v>0</v>
      </c>
      <c r="K10170" s="32">
        <v>79367.7</v>
      </c>
      <c r="L10170" s="113">
        <v>0</v>
      </c>
      <c r="M10170" s="113">
        <v>79367.7</v>
      </c>
      <c r="N10170" s="31">
        <v>0</v>
      </c>
      <c r="O10170" s="32">
        <v>79367.7</v>
      </c>
      <c r="P10170" s="113">
        <v>0</v>
      </c>
      <c r="Q10170" s="113">
        <v>78333.2</v>
      </c>
      <c r="R10170" s="31">
        <v>0</v>
      </c>
      <c r="S10170" s="32">
        <v>78333.2</v>
      </c>
      <c r="T10170" s="113">
        <v>0</v>
      </c>
      <c r="U10170" s="113">
        <v>79226.77</v>
      </c>
      <c r="V10170" s="31">
        <v>0</v>
      </c>
      <c r="W10170" s="32">
        <v>86337.7</v>
      </c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1715</v>
      </c>
      <c r="B10171" s="111" t="s">
        <v>838</v>
      </c>
      <c r="C10171" s="112" t="s">
        <v>839</v>
      </c>
      <c r="D10171" s="21">
        <f t="shared" si="316"/>
        <v>0</v>
      </c>
      <c r="E10171" s="24">
        <f t="shared" si="31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1715</v>
      </c>
      <c r="B10172" s="111" t="s">
        <v>1608</v>
      </c>
      <c r="C10172" s="112" t="s">
        <v>1609</v>
      </c>
      <c r="D10172" s="21">
        <f t="shared" si="316"/>
        <v>0</v>
      </c>
      <c r="E10172" s="24">
        <f t="shared" si="31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1715</v>
      </c>
      <c r="B10173" s="111" t="s">
        <v>840</v>
      </c>
      <c r="C10173" s="112" t="s">
        <v>841</v>
      </c>
      <c r="D10173" s="21">
        <f t="shared" si="316"/>
        <v>0</v>
      </c>
      <c r="E10173" s="24">
        <f t="shared" si="31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1715</v>
      </c>
      <c r="B10174" s="111" t="s">
        <v>842</v>
      </c>
      <c r="C10174" s="112" t="s">
        <v>843</v>
      </c>
      <c r="D10174" s="21">
        <f t="shared" si="316"/>
        <v>0</v>
      </c>
      <c r="E10174" s="24">
        <f t="shared" si="31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1715</v>
      </c>
      <c r="B10175" s="111" t="s">
        <v>844</v>
      </c>
      <c r="C10175" s="112" t="s">
        <v>845</v>
      </c>
      <c r="D10175" s="21">
        <f t="shared" si="316"/>
        <v>0</v>
      </c>
      <c r="E10175" s="24">
        <f t="shared" si="31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1715</v>
      </c>
      <c r="B10176" s="111" t="s">
        <v>846</v>
      </c>
      <c r="C10176" s="112" t="s">
        <v>847</v>
      </c>
      <c r="D10176" s="21">
        <f t="shared" si="316"/>
        <v>0</v>
      </c>
      <c r="E10176" s="24">
        <f t="shared" si="31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1715</v>
      </c>
      <c r="B10177" s="111" t="s">
        <v>848</v>
      </c>
      <c r="C10177" s="112" t="s">
        <v>849</v>
      </c>
      <c r="D10177" s="21">
        <f t="shared" si="316"/>
        <v>0</v>
      </c>
      <c r="E10177" s="24">
        <f t="shared" si="31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1715</v>
      </c>
      <c r="B10178" s="111" t="s">
        <v>850</v>
      </c>
      <c r="C10178" s="112" t="s">
        <v>851</v>
      </c>
      <c r="D10178" s="21">
        <f t="shared" si="316"/>
        <v>0</v>
      </c>
      <c r="E10178" s="24">
        <f t="shared" si="31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1715</v>
      </c>
      <c r="B10179" s="111" t="s">
        <v>852</v>
      </c>
      <c r="C10179" s="112" t="s">
        <v>853</v>
      </c>
      <c r="D10179" s="21">
        <f t="shared" ref="D10179:D10242" si="318">F10179+H10179+J10180+L10179+N10179+P10179+R10179+T10179+V10179+X10179+Z10179+AB10179</f>
        <v>0</v>
      </c>
      <c r="E10179" s="24">
        <f t="shared" ref="E10179:E10242" si="319">G10179+I10179+K10180+M10179+O10179+Q10179+S10179+U10179+W10179+Y10179+AA10179+AC10179</f>
        <v>0</v>
      </c>
      <c r="F10179" s="104"/>
      <c r="G10179" s="104"/>
      <c r="H10179" s="105"/>
      <c r="I10179" s="105"/>
      <c r="J10179" s="31"/>
      <c r="K10179" s="32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1715</v>
      </c>
      <c r="B10180" s="111" t="s">
        <v>854</v>
      </c>
      <c r="C10180" s="112" t="s">
        <v>855</v>
      </c>
      <c r="D10180" s="21">
        <f t="shared" si="318"/>
        <v>0</v>
      </c>
      <c r="E10180" s="24">
        <f t="shared" si="319"/>
        <v>0</v>
      </c>
      <c r="F10180" s="104"/>
      <c r="G10180" s="104"/>
      <c r="H10180" s="113"/>
      <c r="I10180" s="113"/>
      <c r="J10180" s="106"/>
      <c r="K10180" s="107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1715</v>
      </c>
      <c r="B10181" s="111" t="s">
        <v>856</v>
      </c>
      <c r="C10181" s="112" t="s">
        <v>857</v>
      </c>
      <c r="D10181" s="21">
        <f t="shared" si="318"/>
        <v>0</v>
      </c>
      <c r="E10181" s="24">
        <f t="shared" si="319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1715</v>
      </c>
      <c r="B10182" s="111" t="s">
        <v>858</v>
      </c>
      <c r="C10182" s="112" t="s">
        <v>859</v>
      </c>
      <c r="D10182" s="21">
        <f t="shared" si="318"/>
        <v>0</v>
      </c>
      <c r="E10182" s="24">
        <f t="shared" si="319"/>
        <v>12450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1715</v>
      </c>
      <c r="B10183" s="111" t="s">
        <v>860</v>
      </c>
      <c r="C10183" s="112" t="s">
        <v>861</v>
      </c>
      <c r="D10183" s="21">
        <f t="shared" si="318"/>
        <v>0</v>
      </c>
      <c r="E10183" s="24">
        <f t="shared" si="319"/>
        <v>135570</v>
      </c>
      <c r="F10183" s="104">
        <v>0</v>
      </c>
      <c r="G10183" s="104">
        <v>1800</v>
      </c>
      <c r="H10183" s="113">
        <v>0</v>
      </c>
      <c r="I10183" s="113">
        <v>6700</v>
      </c>
      <c r="J10183" s="31">
        <v>0</v>
      </c>
      <c r="K10183" s="32">
        <v>12450</v>
      </c>
      <c r="L10183" s="113">
        <v>0</v>
      </c>
      <c r="M10183" s="113">
        <v>14500</v>
      </c>
      <c r="N10183" s="31">
        <v>0</v>
      </c>
      <c r="O10183" s="32">
        <v>22850</v>
      </c>
      <c r="P10183" s="113">
        <v>0</v>
      </c>
      <c r="Q10183" s="113">
        <v>34300</v>
      </c>
      <c r="R10183" s="31">
        <v>0</v>
      </c>
      <c r="S10183" s="32">
        <v>17900</v>
      </c>
      <c r="T10183" s="113">
        <v>0</v>
      </c>
      <c r="U10183" s="113">
        <v>14670</v>
      </c>
      <c r="V10183" s="31">
        <v>0</v>
      </c>
      <c r="W10183" s="32">
        <v>22850</v>
      </c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1715</v>
      </c>
      <c r="B10184" s="111" t="s">
        <v>862</v>
      </c>
      <c r="C10184" s="112" t="s">
        <v>863</v>
      </c>
      <c r="D10184" s="21">
        <f t="shared" si="318"/>
        <v>0</v>
      </c>
      <c r="E10184" s="24">
        <f t="shared" si="319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1715</v>
      </c>
      <c r="B10185" s="111" t="s">
        <v>864</v>
      </c>
      <c r="C10185" s="112" t="s">
        <v>865</v>
      </c>
      <c r="D10185" s="21">
        <f t="shared" si="318"/>
        <v>0</v>
      </c>
      <c r="E10185" s="24">
        <f t="shared" si="319"/>
        <v>1500</v>
      </c>
      <c r="F10185" s="104"/>
      <c r="G10185" s="104"/>
      <c r="H10185" s="105"/>
      <c r="I10185" s="105"/>
      <c r="J10185" s="31"/>
      <c r="K10185" s="32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1715</v>
      </c>
      <c r="B10186" s="111" t="s">
        <v>866</v>
      </c>
      <c r="C10186" s="112" t="s">
        <v>867</v>
      </c>
      <c r="D10186" s="21">
        <f t="shared" si="318"/>
        <v>300</v>
      </c>
      <c r="E10186" s="24">
        <f t="shared" si="319"/>
        <v>11600</v>
      </c>
      <c r="F10186" s="104"/>
      <c r="G10186" s="104"/>
      <c r="H10186" s="113">
        <v>0</v>
      </c>
      <c r="I10186" s="113">
        <v>1200</v>
      </c>
      <c r="J10186" s="106">
        <v>0</v>
      </c>
      <c r="K10186" s="107">
        <v>1500</v>
      </c>
      <c r="L10186" s="113">
        <v>0</v>
      </c>
      <c r="M10186" s="113">
        <v>1500</v>
      </c>
      <c r="N10186" s="31">
        <v>0</v>
      </c>
      <c r="O10186" s="32">
        <v>900</v>
      </c>
      <c r="P10186" s="105">
        <v>0</v>
      </c>
      <c r="Q10186" s="105">
        <v>2400</v>
      </c>
      <c r="R10186" s="31">
        <v>0</v>
      </c>
      <c r="S10186" s="32">
        <v>1800</v>
      </c>
      <c r="T10186" s="113">
        <v>0</v>
      </c>
      <c r="U10186" s="113">
        <v>1400</v>
      </c>
      <c r="V10186" s="31">
        <v>300</v>
      </c>
      <c r="W10186" s="32">
        <v>2400</v>
      </c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1715</v>
      </c>
      <c r="B10187" s="111" t="s">
        <v>868</v>
      </c>
      <c r="C10187" s="112" t="s">
        <v>869</v>
      </c>
      <c r="D10187" s="21">
        <f t="shared" si="318"/>
        <v>0</v>
      </c>
      <c r="E10187" s="24">
        <f t="shared" si="319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1715</v>
      </c>
      <c r="B10188" s="111" t="s">
        <v>870</v>
      </c>
      <c r="C10188" s="112" t="s">
        <v>1677</v>
      </c>
      <c r="D10188" s="21">
        <f t="shared" si="318"/>
        <v>0</v>
      </c>
      <c r="E10188" s="24">
        <f t="shared" si="319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1715</v>
      </c>
      <c r="B10189" s="111" t="s">
        <v>871</v>
      </c>
      <c r="C10189" s="112" t="s">
        <v>872</v>
      </c>
      <c r="D10189" s="21">
        <f t="shared" si="318"/>
        <v>0</v>
      </c>
      <c r="E10189" s="24">
        <f t="shared" si="319"/>
        <v>0</v>
      </c>
      <c r="F10189" s="104"/>
      <c r="G10189" s="104"/>
      <c r="H10189" s="105"/>
      <c r="I10189" s="105"/>
      <c r="J10189" s="31"/>
      <c r="K10189" s="32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1715</v>
      </c>
      <c r="B10190" s="111" t="s">
        <v>873</v>
      </c>
      <c r="C10190" s="112" t="s">
        <v>1678</v>
      </c>
      <c r="D10190" s="21">
        <f t="shared" si="318"/>
        <v>0</v>
      </c>
      <c r="E10190" s="24">
        <f t="shared" si="319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1715</v>
      </c>
      <c r="B10191" s="111" t="s">
        <v>874</v>
      </c>
      <c r="C10191" s="112" t="s">
        <v>875</v>
      </c>
      <c r="D10191" s="21">
        <f t="shared" si="318"/>
        <v>0</v>
      </c>
      <c r="E10191" s="24">
        <f t="shared" si="319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1715</v>
      </c>
      <c r="B10192" s="111" t="s">
        <v>876</v>
      </c>
      <c r="C10192" s="112" t="s">
        <v>1679</v>
      </c>
      <c r="D10192" s="21">
        <f t="shared" si="318"/>
        <v>0</v>
      </c>
      <c r="E10192" s="24">
        <f t="shared" si="319"/>
        <v>718000</v>
      </c>
      <c r="F10192" s="104"/>
      <c r="G10192" s="104"/>
      <c r="H10192" s="113"/>
      <c r="I10192" s="113"/>
      <c r="J10192" s="106"/>
      <c r="K10192" s="107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1715</v>
      </c>
      <c r="B10193" s="111" t="s">
        <v>877</v>
      </c>
      <c r="C10193" s="112" t="s">
        <v>878</v>
      </c>
      <c r="D10193" s="21">
        <f t="shared" si="318"/>
        <v>0</v>
      </c>
      <c r="E10193" s="24">
        <f t="shared" si="319"/>
        <v>1166441</v>
      </c>
      <c r="F10193" s="104">
        <v>0</v>
      </c>
      <c r="G10193" s="104">
        <v>114691</v>
      </c>
      <c r="H10193" s="113">
        <v>0</v>
      </c>
      <c r="I10193" s="113">
        <v>5400</v>
      </c>
      <c r="J10193" s="31">
        <v>0</v>
      </c>
      <c r="K10193" s="32">
        <v>718000</v>
      </c>
      <c r="L10193" s="113">
        <v>0</v>
      </c>
      <c r="M10193" s="113">
        <v>416550</v>
      </c>
      <c r="N10193" s="31">
        <v>0</v>
      </c>
      <c r="O10193" s="32">
        <v>108050</v>
      </c>
      <c r="P10193" s="113">
        <v>0</v>
      </c>
      <c r="Q10193" s="113">
        <v>106250</v>
      </c>
      <c r="R10193" s="31">
        <v>0</v>
      </c>
      <c r="S10193" s="32">
        <v>4500</v>
      </c>
      <c r="T10193" s="113">
        <v>0</v>
      </c>
      <c r="U10193" s="113">
        <v>305500</v>
      </c>
      <c r="V10193" s="31">
        <v>0</v>
      </c>
      <c r="W10193" s="32">
        <v>105500</v>
      </c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1715</v>
      </c>
      <c r="B10194" s="111" t="s">
        <v>879</v>
      </c>
      <c r="C10194" s="112" t="s">
        <v>1680</v>
      </c>
      <c r="D10194" s="21">
        <f t="shared" si="318"/>
        <v>0</v>
      </c>
      <c r="E10194" s="24">
        <f t="shared" si="319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1715</v>
      </c>
      <c r="B10195" s="111" t="s">
        <v>880</v>
      </c>
      <c r="C10195" s="112" t="s">
        <v>1681</v>
      </c>
      <c r="D10195" s="21">
        <f t="shared" si="318"/>
        <v>0</v>
      </c>
      <c r="E10195" s="24">
        <f t="shared" si="319"/>
        <v>58502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>
        <v>0</v>
      </c>
      <c r="O10195" s="32">
        <v>41000</v>
      </c>
      <c r="P10195" s="113">
        <v>0</v>
      </c>
      <c r="Q10195" s="113">
        <v>0</v>
      </c>
      <c r="R10195" s="31">
        <v>0</v>
      </c>
      <c r="S10195" s="32">
        <v>0</v>
      </c>
      <c r="T10195" s="113">
        <v>0</v>
      </c>
      <c r="U10195" s="113">
        <v>0</v>
      </c>
      <c r="V10195" s="31">
        <v>0</v>
      </c>
      <c r="W10195" s="32">
        <v>0</v>
      </c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1715</v>
      </c>
      <c r="B10196" s="111" t="s">
        <v>881</v>
      </c>
      <c r="C10196" s="112" t="s">
        <v>1682</v>
      </c>
      <c r="D10196" s="21">
        <f t="shared" si="318"/>
        <v>0</v>
      </c>
      <c r="E10196" s="24">
        <f t="shared" si="319"/>
        <v>69808</v>
      </c>
      <c r="F10196" s="104"/>
      <c r="G10196" s="104"/>
      <c r="H10196" s="113">
        <v>0</v>
      </c>
      <c r="I10196" s="113">
        <v>8100</v>
      </c>
      <c r="J10196" s="31">
        <v>0</v>
      </c>
      <c r="K10196" s="32">
        <v>17502</v>
      </c>
      <c r="L10196" s="113">
        <v>0</v>
      </c>
      <c r="M10196" s="113">
        <v>23952</v>
      </c>
      <c r="N10196" s="31">
        <v>0</v>
      </c>
      <c r="O10196" s="32">
        <v>0</v>
      </c>
      <c r="P10196" s="113">
        <v>0</v>
      </c>
      <c r="Q10196" s="113">
        <v>13046</v>
      </c>
      <c r="R10196" s="31">
        <v>0</v>
      </c>
      <c r="S10196" s="32">
        <v>0</v>
      </c>
      <c r="T10196" s="113">
        <v>0</v>
      </c>
      <c r="U10196" s="113">
        <v>0</v>
      </c>
      <c r="V10196" s="31">
        <v>0</v>
      </c>
      <c r="W10196" s="32">
        <v>3900</v>
      </c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1715</v>
      </c>
      <c r="B10197" s="111" t="s">
        <v>882</v>
      </c>
      <c r="C10197" s="112" t="s">
        <v>883</v>
      </c>
      <c r="D10197" s="21">
        <f t="shared" si="318"/>
        <v>1486000</v>
      </c>
      <c r="E10197" s="24">
        <f t="shared" si="319"/>
        <v>124680</v>
      </c>
      <c r="F10197" s="104">
        <v>0</v>
      </c>
      <c r="G10197" s="104">
        <v>20410</v>
      </c>
      <c r="H10197" s="113">
        <v>0</v>
      </c>
      <c r="I10197" s="113">
        <v>20000</v>
      </c>
      <c r="J10197" s="31">
        <v>0</v>
      </c>
      <c r="K10197" s="32">
        <v>20810</v>
      </c>
      <c r="L10197" s="113">
        <v>0</v>
      </c>
      <c r="M10197" s="113">
        <v>11190</v>
      </c>
      <c r="N10197" s="31">
        <v>0</v>
      </c>
      <c r="O10197" s="32">
        <v>11470</v>
      </c>
      <c r="P10197" s="113">
        <v>0</v>
      </c>
      <c r="Q10197" s="113">
        <v>18420</v>
      </c>
      <c r="R10197" s="31">
        <v>0</v>
      </c>
      <c r="S10197" s="32">
        <v>15030</v>
      </c>
      <c r="T10197" s="113">
        <v>0</v>
      </c>
      <c r="U10197" s="113">
        <v>13200</v>
      </c>
      <c r="V10197" s="31">
        <v>0</v>
      </c>
      <c r="W10197" s="32">
        <v>14960</v>
      </c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1715</v>
      </c>
      <c r="B10198" s="111" t="s">
        <v>884</v>
      </c>
      <c r="C10198" s="112" t="s">
        <v>885</v>
      </c>
      <c r="D10198" s="21">
        <f t="shared" si="318"/>
        <v>12511530.699999999</v>
      </c>
      <c r="E10198" s="24">
        <f t="shared" si="319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>
        <v>1486000</v>
      </c>
      <c r="K10198" s="32">
        <v>0</v>
      </c>
      <c r="L10198" s="113">
        <v>1507890.35</v>
      </c>
      <c r="M10198" s="113">
        <v>0</v>
      </c>
      <c r="N10198" s="31">
        <v>1507890.35</v>
      </c>
      <c r="O10198" s="32">
        <v>0</v>
      </c>
      <c r="P10198" s="113">
        <v>1487360</v>
      </c>
      <c r="Q10198" s="113">
        <v>0</v>
      </c>
      <c r="R10198" s="31">
        <v>1487360</v>
      </c>
      <c r="S10198" s="32">
        <v>0</v>
      </c>
      <c r="T10198" s="113">
        <v>1504500</v>
      </c>
      <c r="U10198" s="113">
        <v>0</v>
      </c>
      <c r="V10198" s="31">
        <v>1670520</v>
      </c>
      <c r="W10198" s="32">
        <v>0</v>
      </c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1715</v>
      </c>
      <c r="B10199" s="111" t="s">
        <v>886</v>
      </c>
      <c r="C10199" s="112" t="s">
        <v>887</v>
      </c>
      <c r="D10199" s="21">
        <f t="shared" si="318"/>
        <v>2865120</v>
      </c>
      <c r="E10199" s="24">
        <f t="shared" si="319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>
        <v>374010</v>
      </c>
      <c r="K10199" s="32">
        <v>0</v>
      </c>
      <c r="L10199" s="113">
        <v>352850</v>
      </c>
      <c r="M10199" s="113">
        <v>0</v>
      </c>
      <c r="N10199" s="31">
        <v>352850</v>
      </c>
      <c r="O10199" s="32">
        <v>0</v>
      </c>
      <c r="P10199" s="113">
        <v>352850</v>
      </c>
      <c r="Q10199" s="113">
        <v>0</v>
      </c>
      <c r="R10199" s="31">
        <v>352850</v>
      </c>
      <c r="S10199" s="32">
        <v>0</v>
      </c>
      <c r="T10199" s="113">
        <v>352850</v>
      </c>
      <c r="U10199" s="113">
        <v>0</v>
      </c>
      <c r="V10199" s="31">
        <v>352850</v>
      </c>
      <c r="W10199" s="32">
        <v>0</v>
      </c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1715</v>
      </c>
      <c r="B10200" s="111" t="s">
        <v>888</v>
      </c>
      <c r="C10200" s="112" t="s">
        <v>1683</v>
      </c>
      <c r="D10200" s="21">
        <f t="shared" si="318"/>
        <v>65100</v>
      </c>
      <c r="E10200" s="24">
        <f t="shared" si="319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1715</v>
      </c>
      <c r="B10201" s="111" t="s">
        <v>889</v>
      </c>
      <c r="C10201" s="112" t="s">
        <v>890</v>
      </c>
      <c r="D10201" s="21">
        <f t="shared" si="318"/>
        <v>526400</v>
      </c>
      <c r="E10201" s="24">
        <f t="shared" si="319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>
        <v>65100</v>
      </c>
      <c r="K10201" s="32">
        <v>0</v>
      </c>
      <c r="L10201" s="113">
        <v>65100</v>
      </c>
      <c r="M10201" s="113">
        <v>0</v>
      </c>
      <c r="N10201" s="31">
        <v>65100</v>
      </c>
      <c r="O10201" s="32">
        <v>0</v>
      </c>
      <c r="P10201" s="113">
        <v>65100</v>
      </c>
      <c r="Q10201" s="113">
        <v>0</v>
      </c>
      <c r="R10201" s="31">
        <v>65100</v>
      </c>
      <c r="S10201" s="32">
        <v>0</v>
      </c>
      <c r="T10201" s="113">
        <v>65100</v>
      </c>
      <c r="U10201" s="113">
        <v>0</v>
      </c>
      <c r="V10201" s="31">
        <v>65100</v>
      </c>
      <c r="W10201" s="32">
        <v>0</v>
      </c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1715</v>
      </c>
      <c r="B10202" s="111" t="s">
        <v>891</v>
      </c>
      <c r="C10202" s="112" t="s">
        <v>892</v>
      </c>
      <c r="D10202" s="21">
        <f t="shared" si="318"/>
        <v>39200</v>
      </c>
      <c r="E10202" s="24">
        <f t="shared" si="319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>
        <v>5600</v>
      </c>
      <c r="K10202" s="32">
        <v>0</v>
      </c>
      <c r="L10202" s="113">
        <v>5600</v>
      </c>
      <c r="M10202" s="113">
        <v>0</v>
      </c>
      <c r="N10202" s="31">
        <v>5600</v>
      </c>
      <c r="O10202" s="32">
        <v>0</v>
      </c>
      <c r="P10202" s="113">
        <v>5600</v>
      </c>
      <c r="Q10202" s="113">
        <v>0</v>
      </c>
      <c r="R10202" s="31">
        <v>5600</v>
      </c>
      <c r="S10202" s="32">
        <v>0</v>
      </c>
      <c r="T10202" s="113">
        <v>5600</v>
      </c>
      <c r="U10202" s="113">
        <v>0</v>
      </c>
      <c r="V10202" s="31">
        <v>0</v>
      </c>
      <c r="W10202" s="32">
        <v>0</v>
      </c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1715</v>
      </c>
      <c r="B10203" s="111" t="s">
        <v>893</v>
      </c>
      <c r="C10203" s="112" t="s">
        <v>894</v>
      </c>
      <c r="D10203" s="21">
        <f t="shared" si="318"/>
        <v>0</v>
      </c>
      <c r="E10203" s="24">
        <f t="shared" si="319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1715</v>
      </c>
      <c r="B10204" s="111" t="s">
        <v>895</v>
      </c>
      <c r="C10204" s="112" t="s">
        <v>896</v>
      </c>
      <c r="D10204" s="21">
        <f t="shared" si="318"/>
        <v>0</v>
      </c>
      <c r="E10204" s="24">
        <f t="shared" si="319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1715</v>
      </c>
      <c r="B10205" s="111" t="s">
        <v>897</v>
      </c>
      <c r="C10205" s="112" t="s">
        <v>898</v>
      </c>
      <c r="D10205" s="21">
        <f t="shared" si="318"/>
        <v>0</v>
      </c>
      <c r="E10205" s="24">
        <f t="shared" si="319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1715</v>
      </c>
      <c r="B10206" s="111" t="s">
        <v>899</v>
      </c>
      <c r="C10206" s="112" t="s">
        <v>900</v>
      </c>
      <c r="D10206" s="21">
        <f t="shared" si="318"/>
        <v>0</v>
      </c>
      <c r="E10206" s="24">
        <f t="shared" si="319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1715</v>
      </c>
      <c r="B10207" s="111" t="s">
        <v>901</v>
      </c>
      <c r="C10207" s="112" t="s">
        <v>902</v>
      </c>
      <c r="D10207" s="21">
        <f t="shared" si="318"/>
        <v>44460</v>
      </c>
      <c r="E10207" s="24">
        <f t="shared" si="319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1715</v>
      </c>
      <c r="B10208" s="111" t="s">
        <v>903</v>
      </c>
      <c r="C10208" s="112" t="s">
        <v>904</v>
      </c>
      <c r="D10208" s="21">
        <f t="shared" si="318"/>
        <v>451630</v>
      </c>
      <c r="E10208" s="24">
        <f t="shared" si="319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>
        <v>44460</v>
      </c>
      <c r="K10208" s="32">
        <v>0</v>
      </c>
      <c r="L10208" s="113">
        <v>44460</v>
      </c>
      <c r="M10208" s="113">
        <v>0</v>
      </c>
      <c r="N10208" s="31">
        <v>44460</v>
      </c>
      <c r="O10208" s="32">
        <v>0</v>
      </c>
      <c r="P10208" s="113">
        <v>44460</v>
      </c>
      <c r="Q10208" s="113">
        <v>0</v>
      </c>
      <c r="R10208" s="31">
        <v>44460</v>
      </c>
      <c r="S10208" s="32">
        <v>0</v>
      </c>
      <c r="T10208" s="113">
        <v>44460</v>
      </c>
      <c r="U10208" s="113">
        <v>0</v>
      </c>
      <c r="V10208" s="31">
        <v>46680</v>
      </c>
      <c r="W10208" s="32">
        <v>0</v>
      </c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1715</v>
      </c>
      <c r="B10209" s="111" t="s">
        <v>905</v>
      </c>
      <c r="C10209" s="112" t="s">
        <v>906</v>
      </c>
      <c r="D10209" s="21">
        <f t="shared" si="318"/>
        <v>959445</v>
      </c>
      <c r="E10209" s="24">
        <f t="shared" si="319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>
        <v>93730</v>
      </c>
      <c r="K10209" s="32">
        <v>0</v>
      </c>
      <c r="L10209" s="113">
        <v>93730</v>
      </c>
      <c r="M10209" s="113">
        <v>0</v>
      </c>
      <c r="N10209" s="31">
        <v>93730</v>
      </c>
      <c r="O10209" s="32">
        <v>0</v>
      </c>
      <c r="P10209" s="113">
        <v>108655</v>
      </c>
      <c r="Q10209" s="113">
        <v>0</v>
      </c>
      <c r="R10209" s="31">
        <v>93730</v>
      </c>
      <c r="S10209" s="32">
        <v>0</v>
      </c>
      <c r="T10209" s="113">
        <v>135670</v>
      </c>
      <c r="U10209" s="113">
        <v>0</v>
      </c>
      <c r="V10209" s="31">
        <v>98170</v>
      </c>
      <c r="W10209" s="32">
        <v>0</v>
      </c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1715</v>
      </c>
      <c r="B10210" s="111" t="s">
        <v>907</v>
      </c>
      <c r="C10210" s="112" t="s">
        <v>908</v>
      </c>
      <c r="D10210" s="21">
        <f t="shared" si="318"/>
        <v>1171023</v>
      </c>
      <c r="E10210" s="24">
        <f t="shared" si="319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>
        <v>148300</v>
      </c>
      <c r="K10210" s="32">
        <v>0</v>
      </c>
      <c r="L10210" s="113">
        <v>168100</v>
      </c>
      <c r="M10210" s="113">
        <v>0</v>
      </c>
      <c r="N10210" s="31">
        <v>167155</v>
      </c>
      <c r="O10210" s="32">
        <v>0</v>
      </c>
      <c r="P10210" s="113">
        <v>171920</v>
      </c>
      <c r="Q10210" s="113">
        <v>0</v>
      </c>
      <c r="R10210" s="31">
        <v>140583</v>
      </c>
      <c r="S10210" s="32">
        <v>0</v>
      </c>
      <c r="T10210" s="113">
        <v>130800</v>
      </c>
      <c r="U10210" s="113">
        <v>0</v>
      </c>
      <c r="V10210" s="31">
        <v>139275</v>
      </c>
      <c r="W10210" s="32">
        <v>0</v>
      </c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1715</v>
      </c>
      <c r="B10211" s="111" t="s">
        <v>909</v>
      </c>
      <c r="C10211" s="112" t="s">
        <v>910</v>
      </c>
      <c r="D10211" s="21">
        <f t="shared" si="318"/>
        <v>462110</v>
      </c>
      <c r="E10211" s="24">
        <f t="shared" si="319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>
        <v>29700</v>
      </c>
      <c r="W10211" s="32">
        <v>0</v>
      </c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1715</v>
      </c>
      <c r="B10212" s="111" t="s">
        <v>911</v>
      </c>
      <c r="C10212" s="112" t="s">
        <v>912</v>
      </c>
      <c r="D10212" s="21">
        <f t="shared" si="318"/>
        <v>3321925</v>
      </c>
      <c r="E10212" s="24">
        <f t="shared" si="319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>
        <v>432410</v>
      </c>
      <c r="K10212" s="32">
        <v>0</v>
      </c>
      <c r="L10212" s="113">
        <v>432410</v>
      </c>
      <c r="M10212" s="113">
        <v>0</v>
      </c>
      <c r="N10212" s="31">
        <v>432410</v>
      </c>
      <c r="O10212" s="32">
        <v>0</v>
      </c>
      <c r="P10212" s="113">
        <v>430560</v>
      </c>
      <c r="Q10212" s="113">
        <v>0</v>
      </c>
      <c r="R10212" s="31">
        <v>433445</v>
      </c>
      <c r="S10212" s="32">
        <v>0</v>
      </c>
      <c r="T10212" s="113">
        <v>348000</v>
      </c>
      <c r="U10212" s="113">
        <v>0</v>
      </c>
      <c r="V10212" s="31">
        <v>343090</v>
      </c>
      <c r="W10212" s="32">
        <v>0</v>
      </c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1715</v>
      </c>
      <c r="B10213" s="111" t="s">
        <v>913</v>
      </c>
      <c r="C10213" s="112" t="s">
        <v>914</v>
      </c>
      <c r="D10213" s="21">
        <f t="shared" si="318"/>
        <v>228970</v>
      </c>
      <c r="E10213" s="24">
        <f t="shared" si="319"/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>
        <v>32735</v>
      </c>
      <c r="Q10213" s="113">
        <v>0</v>
      </c>
      <c r="R10213" s="31">
        <v>14925</v>
      </c>
      <c r="S10213" s="32">
        <v>0</v>
      </c>
      <c r="T10213" s="113">
        <v>88200</v>
      </c>
      <c r="U10213" s="113">
        <v>0</v>
      </c>
      <c r="V10213" s="31">
        <v>93110</v>
      </c>
      <c r="W10213" s="32">
        <v>0</v>
      </c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1715</v>
      </c>
      <c r="B10214" s="111" t="s">
        <v>915</v>
      </c>
      <c r="C10214" s="112" t="s">
        <v>916</v>
      </c>
      <c r="D10214" s="21">
        <f t="shared" si="318"/>
        <v>0</v>
      </c>
      <c r="E10214" s="24">
        <f t="shared" si="31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1715</v>
      </c>
      <c r="B10215" s="111" t="s">
        <v>917</v>
      </c>
      <c r="C10215" s="112" t="s">
        <v>918</v>
      </c>
      <c r="D10215" s="21">
        <f t="shared" si="318"/>
        <v>0</v>
      </c>
      <c r="E10215" s="24">
        <f t="shared" si="31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1715</v>
      </c>
      <c r="B10216" s="111" t="s">
        <v>919</v>
      </c>
      <c r="C10216" s="112" t="s">
        <v>920</v>
      </c>
      <c r="D10216" s="21">
        <f t="shared" si="318"/>
        <v>396200</v>
      </c>
      <c r="E10216" s="24">
        <f t="shared" si="319"/>
        <v>14925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>
        <v>184350</v>
      </c>
      <c r="Q10216" s="113">
        <v>14925</v>
      </c>
      <c r="R10216" s="31">
        <v>22750</v>
      </c>
      <c r="S10216" s="32">
        <v>0</v>
      </c>
      <c r="T10216" s="113">
        <v>0</v>
      </c>
      <c r="U10216" s="113">
        <v>0</v>
      </c>
      <c r="V10216" s="31">
        <v>0</v>
      </c>
      <c r="W10216" s="32">
        <v>0</v>
      </c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1715</v>
      </c>
      <c r="B10217" s="111" t="s">
        <v>921</v>
      </c>
      <c r="C10217" s="112" t="s">
        <v>922</v>
      </c>
      <c r="D10217" s="21">
        <f t="shared" si="318"/>
        <v>912740</v>
      </c>
      <c r="E10217" s="24">
        <f t="shared" si="319"/>
        <v>41940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>
        <v>189100</v>
      </c>
      <c r="K10217" s="32">
        <v>0</v>
      </c>
      <c r="L10217" s="113">
        <v>189100</v>
      </c>
      <c r="M10217" s="113">
        <v>0</v>
      </c>
      <c r="N10217" s="31">
        <v>189100</v>
      </c>
      <c r="O10217" s="32">
        <v>0</v>
      </c>
      <c r="P10217" s="113">
        <v>22750</v>
      </c>
      <c r="Q10217" s="113">
        <v>0</v>
      </c>
      <c r="R10217" s="31">
        <v>63080</v>
      </c>
      <c r="S10217" s="32">
        <v>0</v>
      </c>
      <c r="T10217" s="113">
        <v>85830</v>
      </c>
      <c r="U10217" s="113">
        <v>41940</v>
      </c>
      <c r="V10217" s="31">
        <v>85830</v>
      </c>
      <c r="W10217" s="32">
        <v>0</v>
      </c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1715</v>
      </c>
      <c r="B10218" s="111" t="s">
        <v>923</v>
      </c>
      <c r="C10218" s="112" t="s">
        <v>924</v>
      </c>
      <c r="D10218" s="21">
        <f t="shared" si="318"/>
        <v>18320</v>
      </c>
      <c r="E10218" s="24">
        <f t="shared" si="31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>
        <v>2120</v>
      </c>
      <c r="K10218" s="32">
        <v>0</v>
      </c>
      <c r="L10218" s="113">
        <v>2120</v>
      </c>
      <c r="M10218" s="113">
        <v>0</v>
      </c>
      <c r="N10218" s="31">
        <v>2120</v>
      </c>
      <c r="O10218" s="32">
        <v>0</v>
      </c>
      <c r="P10218" s="113">
        <v>2120</v>
      </c>
      <c r="Q10218" s="113">
        <v>0</v>
      </c>
      <c r="R10218" s="31">
        <v>2120</v>
      </c>
      <c r="S10218" s="32">
        <v>0</v>
      </c>
      <c r="T10218" s="113">
        <v>0</v>
      </c>
      <c r="U10218" s="113">
        <v>0</v>
      </c>
      <c r="V10218" s="31">
        <v>5600</v>
      </c>
      <c r="W10218" s="32">
        <v>0</v>
      </c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1715</v>
      </c>
      <c r="B10219" s="111" t="s">
        <v>925</v>
      </c>
      <c r="C10219" s="112" t="s">
        <v>926</v>
      </c>
      <c r="D10219" s="21">
        <f t="shared" si="318"/>
        <v>0</v>
      </c>
      <c r="E10219" s="24">
        <f t="shared" si="31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1715</v>
      </c>
      <c r="B10220" s="111" t="s">
        <v>927</v>
      </c>
      <c r="C10220" s="112" t="s">
        <v>928</v>
      </c>
      <c r="D10220" s="21">
        <f t="shared" si="318"/>
        <v>0</v>
      </c>
      <c r="E10220" s="24">
        <f t="shared" si="31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1715</v>
      </c>
      <c r="B10221" s="111" t="s">
        <v>929</v>
      </c>
      <c r="C10221" s="112" t="s">
        <v>930</v>
      </c>
      <c r="D10221" s="21">
        <f t="shared" si="318"/>
        <v>0</v>
      </c>
      <c r="E10221" s="24">
        <f t="shared" si="31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1715</v>
      </c>
      <c r="B10222" s="111" t="s">
        <v>931</v>
      </c>
      <c r="C10222" s="112" t="s">
        <v>932</v>
      </c>
      <c r="D10222" s="21">
        <f t="shared" si="318"/>
        <v>3960</v>
      </c>
      <c r="E10222" s="24">
        <f t="shared" si="31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>
        <v>3960</v>
      </c>
      <c r="W10222" s="32">
        <v>0</v>
      </c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1715</v>
      </c>
      <c r="B10223" s="111" t="s">
        <v>933</v>
      </c>
      <c r="C10223" s="112" t="s">
        <v>934</v>
      </c>
      <c r="D10223" s="21">
        <f t="shared" si="318"/>
        <v>0</v>
      </c>
      <c r="E10223" s="24">
        <f t="shared" si="31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1715</v>
      </c>
      <c r="B10224" s="111" t="s">
        <v>935</v>
      </c>
      <c r="C10224" s="112" t="s">
        <v>936</v>
      </c>
      <c r="D10224" s="21">
        <f t="shared" si="318"/>
        <v>0</v>
      </c>
      <c r="E10224" s="24">
        <f t="shared" si="31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1715</v>
      </c>
      <c r="B10225" s="111" t="s">
        <v>937</v>
      </c>
      <c r="C10225" s="112" t="s">
        <v>938</v>
      </c>
      <c r="D10225" s="21">
        <f t="shared" si="318"/>
        <v>58680</v>
      </c>
      <c r="E10225" s="24">
        <f t="shared" si="31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1715</v>
      </c>
      <c r="B10226" s="111" t="s">
        <v>939</v>
      </c>
      <c r="C10226" s="112" t="s">
        <v>940</v>
      </c>
      <c r="D10226" s="21">
        <f t="shared" si="318"/>
        <v>447780</v>
      </c>
      <c r="E10226" s="24">
        <f t="shared" si="31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>
        <v>58680</v>
      </c>
      <c r="K10226" s="32">
        <v>0</v>
      </c>
      <c r="L10226" s="113">
        <v>53760</v>
      </c>
      <c r="M10226" s="113">
        <v>0</v>
      </c>
      <c r="N10226" s="31">
        <v>51840</v>
      </c>
      <c r="O10226" s="32">
        <v>0</v>
      </c>
      <c r="P10226" s="113">
        <v>65760</v>
      </c>
      <c r="Q10226" s="113">
        <v>0</v>
      </c>
      <c r="R10226" s="31">
        <v>50520</v>
      </c>
      <c r="S10226" s="32">
        <v>0</v>
      </c>
      <c r="T10226" s="113">
        <v>52140</v>
      </c>
      <c r="U10226" s="113">
        <v>0</v>
      </c>
      <c r="V10226" s="31">
        <v>58920</v>
      </c>
      <c r="W10226" s="32">
        <v>0</v>
      </c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1715</v>
      </c>
      <c r="B10227" s="111" t="s">
        <v>941</v>
      </c>
      <c r="C10227" s="112" t="s">
        <v>1610</v>
      </c>
      <c r="D10227" s="21">
        <f t="shared" si="318"/>
        <v>0</v>
      </c>
      <c r="E10227" s="24">
        <f t="shared" si="31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1715</v>
      </c>
      <c r="B10228" s="111" t="s">
        <v>1611</v>
      </c>
      <c r="C10228" s="112" t="s">
        <v>1612</v>
      </c>
      <c r="D10228" s="21">
        <f t="shared" si="318"/>
        <v>0</v>
      </c>
      <c r="E10228" s="24">
        <f t="shared" si="31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1715</v>
      </c>
      <c r="B10229" s="111" t="s">
        <v>942</v>
      </c>
      <c r="C10229" s="112" t="s">
        <v>943</v>
      </c>
      <c r="D10229" s="21">
        <f t="shared" si="318"/>
        <v>30088.799999999999</v>
      </c>
      <c r="E10229" s="24">
        <f t="shared" si="31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1715</v>
      </c>
      <c r="B10230" s="111" t="s">
        <v>944</v>
      </c>
      <c r="C10230" s="112" t="s">
        <v>945</v>
      </c>
      <c r="D10230" s="21">
        <f t="shared" si="318"/>
        <v>287657.63</v>
      </c>
      <c r="E10230" s="24">
        <f t="shared" si="31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>
        <v>30088.799999999999</v>
      </c>
      <c r="K10230" s="32">
        <v>0</v>
      </c>
      <c r="L10230" s="113">
        <v>30088.799999999999</v>
      </c>
      <c r="M10230" s="113">
        <v>0</v>
      </c>
      <c r="N10230" s="31">
        <v>30088.799999999999</v>
      </c>
      <c r="O10230" s="32">
        <v>0</v>
      </c>
      <c r="P10230" s="113">
        <v>29670.2</v>
      </c>
      <c r="Q10230" s="113">
        <v>0</v>
      </c>
      <c r="R10230" s="31">
        <v>29670.2</v>
      </c>
      <c r="S10230" s="32">
        <v>0</v>
      </c>
      <c r="T10230" s="113">
        <v>30032.43</v>
      </c>
      <c r="U10230" s="113">
        <v>0</v>
      </c>
      <c r="V10230" s="31">
        <v>32796.400000000001</v>
      </c>
      <c r="W10230" s="32">
        <v>0</v>
      </c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1715</v>
      </c>
      <c r="B10231" s="111" t="s">
        <v>946</v>
      </c>
      <c r="C10231" s="112" t="s">
        <v>947</v>
      </c>
      <c r="D10231" s="21">
        <f t="shared" si="318"/>
        <v>367957.54</v>
      </c>
      <c r="E10231" s="24">
        <f t="shared" si="31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>
        <v>45133.2</v>
      </c>
      <c r="K10231" s="32">
        <v>0</v>
      </c>
      <c r="L10231" s="113">
        <v>45133.2</v>
      </c>
      <c r="M10231" s="113">
        <v>0</v>
      </c>
      <c r="N10231" s="31">
        <v>45133.2</v>
      </c>
      <c r="O10231" s="32">
        <v>0</v>
      </c>
      <c r="P10231" s="113">
        <v>44517.3</v>
      </c>
      <c r="Q10231" s="113">
        <v>0</v>
      </c>
      <c r="R10231" s="31">
        <v>44517.3</v>
      </c>
      <c r="S10231" s="32">
        <v>0</v>
      </c>
      <c r="T10231" s="113">
        <v>45048.639999999999</v>
      </c>
      <c r="U10231" s="113">
        <v>0</v>
      </c>
      <c r="V10231" s="31">
        <v>49195.8</v>
      </c>
      <c r="W10231" s="32">
        <v>0</v>
      </c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1715</v>
      </c>
      <c r="B10232" s="111" t="s">
        <v>948</v>
      </c>
      <c r="C10232" s="112" t="s">
        <v>949</v>
      </c>
      <c r="D10232" s="21">
        <f t="shared" si="318"/>
        <v>34565.4</v>
      </c>
      <c r="E10232" s="24">
        <f t="shared" si="31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>
        <v>4145.7</v>
      </c>
      <c r="K10232" s="32">
        <v>0</v>
      </c>
      <c r="L10232" s="113">
        <v>4145.7</v>
      </c>
      <c r="M10232" s="113">
        <v>0</v>
      </c>
      <c r="N10232" s="31">
        <v>4145.7</v>
      </c>
      <c r="O10232" s="32">
        <v>0</v>
      </c>
      <c r="P10232" s="113">
        <v>4145.7</v>
      </c>
      <c r="Q10232" s="113">
        <v>0</v>
      </c>
      <c r="R10232" s="31">
        <v>4145.7</v>
      </c>
      <c r="S10232" s="32">
        <v>0</v>
      </c>
      <c r="T10232" s="113">
        <v>4145.7</v>
      </c>
      <c r="U10232" s="113">
        <v>0</v>
      </c>
      <c r="V10232" s="31">
        <v>4345.5</v>
      </c>
      <c r="W10232" s="32">
        <v>0</v>
      </c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1715</v>
      </c>
      <c r="B10233" s="111" t="s">
        <v>950</v>
      </c>
      <c r="C10233" s="112" t="s">
        <v>951</v>
      </c>
      <c r="D10233" s="21">
        <f t="shared" si="318"/>
        <v>33461</v>
      </c>
      <c r="E10233" s="24">
        <f t="shared" si="319"/>
        <v>0</v>
      </c>
      <c r="F10233" s="104"/>
      <c r="G10233" s="104"/>
      <c r="H10233" s="113">
        <v>5400</v>
      </c>
      <c r="I10233" s="113">
        <v>0</v>
      </c>
      <c r="J10233" s="31">
        <v>1200</v>
      </c>
      <c r="K10233" s="32">
        <v>0</v>
      </c>
      <c r="L10233" s="113">
        <v>4050</v>
      </c>
      <c r="M10233" s="113">
        <v>0</v>
      </c>
      <c r="N10233" s="31">
        <v>4050</v>
      </c>
      <c r="O10233" s="32">
        <v>0</v>
      </c>
      <c r="P10233" s="113">
        <v>750</v>
      </c>
      <c r="Q10233" s="113">
        <v>0</v>
      </c>
      <c r="R10233" s="31">
        <v>3000</v>
      </c>
      <c r="S10233" s="32">
        <v>0</v>
      </c>
      <c r="T10233" s="113">
        <v>3000</v>
      </c>
      <c r="U10233" s="113">
        <v>0</v>
      </c>
      <c r="V10233" s="31">
        <v>1500</v>
      </c>
      <c r="W10233" s="32">
        <v>0</v>
      </c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1715</v>
      </c>
      <c r="B10234" s="111" t="s">
        <v>952</v>
      </c>
      <c r="C10234" s="112" t="s">
        <v>953</v>
      </c>
      <c r="D10234" s="21">
        <f t="shared" si="318"/>
        <v>180165</v>
      </c>
      <c r="E10234" s="24">
        <f t="shared" si="31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31">
        <v>11711</v>
      </c>
      <c r="K10234" s="32">
        <v>0</v>
      </c>
      <c r="L10234" s="105">
        <v>38470</v>
      </c>
      <c r="M10234" s="105">
        <v>0</v>
      </c>
      <c r="N10234" s="106">
        <v>17820</v>
      </c>
      <c r="O10234" s="107">
        <v>0</v>
      </c>
      <c r="P10234" s="113">
        <v>17802</v>
      </c>
      <c r="Q10234" s="113">
        <v>0</v>
      </c>
      <c r="R10234" s="106">
        <v>18870</v>
      </c>
      <c r="S10234" s="107">
        <v>0</v>
      </c>
      <c r="T10234" s="105">
        <v>36908</v>
      </c>
      <c r="U10234" s="105">
        <v>0</v>
      </c>
      <c r="V10234" s="106">
        <v>28088</v>
      </c>
      <c r="W10234" s="107">
        <v>0</v>
      </c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1715</v>
      </c>
      <c r="B10235" s="111" t="s">
        <v>954</v>
      </c>
      <c r="C10235" s="112" t="s">
        <v>955</v>
      </c>
      <c r="D10235" s="21">
        <f t="shared" si="318"/>
        <v>0</v>
      </c>
      <c r="E10235" s="24">
        <f t="shared" si="319"/>
        <v>0</v>
      </c>
      <c r="F10235" s="104"/>
      <c r="G10235" s="104"/>
      <c r="H10235" s="113"/>
      <c r="I10235" s="113"/>
      <c r="J10235" s="106"/>
      <c r="K10235" s="107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1715</v>
      </c>
      <c r="B10236" s="111" t="s">
        <v>956</v>
      </c>
      <c r="C10236" s="112" t="s">
        <v>1613</v>
      </c>
      <c r="D10236" s="21">
        <f t="shared" si="318"/>
        <v>104000</v>
      </c>
      <c r="E10236" s="24">
        <f t="shared" si="31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1715</v>
      </c>
      <c r="B10237" s="111" t="s">
        <v>957</v>
      </c>
      <c r="C10237" s="112" t="s">
        <v>1684</v>
      </c>
      <c r="D10237" s="21">
        <f t="shared" si="318"/>
        <v>540561</v>
      </c>
      <c r="E10237" s="24">
        <f t="shared" si="31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>
        <v>104000</v>
      </c>
      <c r="K10237" s="32">
        <v>0</v>
      </c>
      <c r="L10237" s="113">
        <v>104000</v>
      </c>
      <c r="M10237" s="113">
        <v>0</v>
      </c>
      <c r="N10237" s="31">
        <v>104000</v>
      </c>
      <c r="O10237" s="32">
        <v>0</v>
      </c>
      <c r="P10237" s="113">
        <v>105500</v>
      </c>
      <c r="Q10237" s="113">
        <v>0</v>
      </c>
      <c r="R10237" s="31">
        <v>1500</v>
      </c>
      <c r="S10237" s="32">
        <v>0</v>
      </c>
      <c r="T10237" s="113">
        <v>1500</v>
      </c>
      <c r="U10237" s="113">
        <v>0</v>
      </c>
      <c r="V10237" s="31">
        <v>104000</v>
      </c>
      <c r="W10237" s="32">
        <v>0</v>
      </c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1715</v>
      </c>
      <c r="B10238" s="111" t="s">
        <v>958</v>
      </c>
      <c r="C10238" s="112" t="s">
        <v>1685</v>
      </c>
      <c r="D10238" s="21">
        <f t="shared" si="318"/>
        <v>41950</v>
      </c>
      <c r="E10238" s="24">
        <f t="shared" si="319"/>
        <v>6933</v>
      </c>
      <c r="F10238" s="104">
        <v>4500</v>
      </c>
      <c r="G10238" s="104">
        <v>0</v>
      </c>
      <c r="H10238" s="113">
        <v>4500</v>
      </c>
      <c r="I10238" s="113">
        <v>0</v>
      </c>
      <c r="J10238" s="31">
        <v>5370</v>
      </c>
      <c r="K10238" s="32">
        <v>0</v>
      </c>
      <c r="L10238" s="113">
        <v>6000</v>
      </c>
      <c r="M10238" s="113">
        <v>6933</v>
      </c>
      <c r="N10238" s="31">
        <v>6000</v>
      </c>
      <c r="O10238" s="32">
        <v>0</v>
      </c>
      <c r="P10238" s="113">
        <v>6000</v>
      </c>
      <c r="Q10238" s="113">
        <v>0</v>
      </c>
      <c r="R10238" s="31">
        <v>5950</v>
      </c>
      <c r="S10238" s="32">
        <v>0</v>
      </c>
      <c r="T10238" s="113">
        <v>4500</v>
      </c>
      <c r="U10238" s="113">
        <v>0</v>
      </c>
      <c r="V10238" s="31">
        <v>4500</v>
      </c>
      <c r="W10238" s="32">
        <v>0</v>
      </c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1715</v>
      </c>
      <c r="B10239" s="111" t="s">
        <v>959</v>
      </c>
      <c r="C10239" s="112" t="s">
        <v>960</v>
      </c>
      <c r="D10239" s="21">
        <f t="shared" si="318"/>
        <v>0</v>
      </c>
      <c r="E10239" s="24">
        <f t="shared" si="31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1715</v>
      </c>
      <c r="B10240" s="111" t="s">
        <v>961</v>
      </c>
      <c r="C10240" s="112" t="s">
        <v>962</v>
      </c>
      <c r="D10240" s="21">
        <f t="shared" si="318"/>
        <v>0</v>
      </c>
      <c r="E10240" s="24">
        <f t="shared" si="31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1715</v>
      </c>
      <c r="B10241" s="111" t="s">
        <v>963</v>
      </c>
      <c r="C10241" s="112" t="s">
        <v>1686</v>
      </c>
      <c r="D10241" s="21">
        <f t="shared" si="318"/>
        <v>0</v>
      </c>
      <c r="E10241" s="24">
        <f t="shared" si="31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1715</v>
      </c>
      <c r="B10242" s="111" t="s">
        <v>964</v>
      </c>
      <c r="C10242" s="112" t="s">
        <v>1687</v>
      </c>
      <c r="D10242" s="21">
        <f t="shared" si="318"/>
        <v>0</v>
      </c>
      <c r="E10242" s="24">
        <f t="shared" si="319"/>
        <v>0</v>
      </c>
      <c r="F10242" s="104"/>
      <c r="G10242" s="104"/>
      <c r="H10242" s="105"/>
      <c r="I10242" s="105"/>
      <c r="J10242" s="31"/>
      <c r="K10242" s="32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1715</v>
      </c>
      <c r="B10243" s="111" t="s">
        <v>965</v>
      </c>
      <c r="C10243" s="112" t="s">
        <v>966</v>
      </c>
      <c r="D10243" s="21">
        <f t="shared" ref="D10243:D10306" si="320">F10243+H10243+J10244+L10243+N10243+P10243+R10243+T10243+V10243+X10243+Z10243+AB10243</f>
        <v>0</v>
      </c>
      <c r="E10243" s="24">
        <f t="shared" ref="E10243:E10306" si="321">G10243+I10243+K10244+M10243+O10243+Q10243+S10243+U10243+W10243+Y10243+AA10243+AC10243</f>
        <v>0</v>
      </c>
      <c r="F10243" s="104"/>
      <c r="G10243" s="104"/>
      <c r="H10243" s="113"/>
      <c r="I10243" s="113"/>
      <c r="J10243" s="106"/>
      <c r="K10243" s="107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1715</v>
      </c>
      <c r="B10244" s="111" t="s">
        <v>967</v>
      </c>
      <c r="C10244" s="112" t="s">
        <v>968</v>
      </c>
      <c r="D10244" s="21">
        <f t="shared" si="320"/>
        <v>151400</v>
      </c>
      <c r="E10244" s="24">
        <f t="shared" si="321"/>
        <v>1000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1715</v>
      </c>
      <c r="B10245" s="111" t="s">
        <v>969</v>
      </c>
      <c r="C10245" s="112" t="s">
        <v>970</v>
      </c>
      <c r="D10245" s="21">
        <f t="shared" si="320"/>
        <v>3067000</v>
      </c>
      <c r="E10245" s="24">
        <f t="shared" si="321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>
        <v>151400</v>
      </c>
      <c r="K10245" s="32">
        <v>1000</v>
      </c>
      <c r="L10245" s="113">
        <v>458500</v>
      </c>
      <c r="M10245" s="113">
        <v>0</v>
      </c>
      <c r="N10245" s="31">
        <v>358700</v>
      </c>
      <c r="O10245" s="32">
        <v>0</v>
      </c>
      <c r="P10245" s="113">
        <v>367200</v>
      </c>
      <c r="Q10245" s="113">
        <v>0</v>
      </c>
      <c r="R10245" s="31">
        <v>364000</v>
      </c>
      <c r="S10245" s="32">
        <v>0</v>
      </c>
      <c r="T10245" s="113">
        <v>367800</v>
      </c>
      <c r="U10245" s="113">
        <v>0</v>
      </c>
      <c r="V10245" s="31">
        <v>421000</v>
      </c>
      <c r="W10245" s="32">
        <v>0</v>
      </c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1715</v>
      </c>
      <c r="B10246" s="111" t="s">
        <v>971</v>
      </c>
      <c r="C10246" s="112" t="s">
        <v>972</v>
      </c>
      <c r="D10246" s="21">
        <f t="shared" si="320"/>
        <v>679600</v>
      </c>
      <c r="E10246" s="24">
        <f t="shared" si="321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>
        <v>0</v>
      </c>
      <c r="K10246" s="32">
        <v>0</v>
      </c>
      <c r="L10246" s="113">
        <v>0</v>
      </c>
      <c r="M10246" s="113">
        <v>0</v>
      </c>
      <c r="N10246" s="31">
        <v>99900</v>
      </c>
      <c r="O10246" s="32">
        <v>0</v>
      </c>
      <c r="P10246" s="113">
        <v>99900</v>
      </c>
      <c r="Q10246" s="113">
        <v>0</v>
      </c>
      <c r="R10246" s="31">
        <v>97700</v>
      </c>
      <c r="S10246" s="32">
        <v>0</v>
      </c>
      <c r="T10246" s="113">
        <v>97700</v>
      </c>
      <c r="U10246" s="113">
        <v>0</v>
      </c>
      <c r="V10246" s="31">
        <v>98700</v>
      </c>
      <c r="W10246" s="32">
        <v>0</v>
      </c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1715</v>
      </c>
      <c r="B10247" s="111" t="s">
        <v>973</v>
      </c>
      <c r="C10247" s="112" t="s">
        <v>974</v>
      </c>
      <c r="D10247" s="21">
        <f t="shared" si="320"/>
        <v>0</v>
      </c>
      <c r="E10247" s="24">
        <f t="shared" si="321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1715</v>
      </c>
      <c r="B10248" s="111" t="s">
        <v>975</v>
      </c>
      <c r="C10248" s="112" t="s">
        <v>1614</v>
      </c>
      <c r="D10248" s="21">
        <f t="shared" si="320"/>
        <v>0</v>
      </c>
      <c r="E10248" s="24">
        <f t="shared" si="321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1715</v>
      </c>
      <c r="B10249" s="111" t="s">
        <v>976</v>
      </c>
      <c r="C10249" s="112" t="s">
        <v>1615</v>
      </c>
      <c r="D10249" s="21">
        <f t="shared" si="320"/>
        <v>0</v>
      </c>
      <c r="E10249" s="24">
        <f t="shared" si="321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1715</v>
      </c>
      <c r="B10250" s="111" t="s">
        <v>977</v>
      </c>
      <c r="C10250" s="112" t="s">
        <v>978</v>
      </c>
      <c r="D10250" s="21">
        <f t="shared" si="320"/>
        <v>0</v>
      </c>
      <c r="E10250" s="24">
        <f t="shared" si="321"/>
        <v>0</v>
      </c>
      <c r="F10250" s="104"/>
      <c r="G10250" s="104"/>
      <c r="H10250" s="105"/>
      <c r="I10250" s="105"/>
      <c r="J10250" s="31"/>
      <c r="K10250" s="32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1715</v>
      </c>
      <c r="B10251" s="111" t="s">
        <v>979</v>
      </c>
      <c r="C10251" s="112" t="s">
        <v>980</v>
      </c>
      <c r="D10251" s="21">
        <f t="shared" si="320"/>
        <v>17502</v>
      </c>
      <c r="E10251" s="24">
        <f t="shared" si="321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1715</v>
      </c>
      <c r="B10252" s="111" t="s">
        <v>981</v>
      </c>
      <c r="C10252" s="112" t="s">
        <v>982</v>
      </c>
      <c r="D10252" s="21">
        <f t="shared" si="320"/>
        <v>47228</v>
      </c>
      <c r="E10252" s="24">
        <f t="shared" si="321"/>
        <v>0</v>
      </c>
      <c r="F10252" s="104"/>
      <c r="G10252" s="104"/>
      <c r="H10252" s="105">
        <v>8100</v>
      </c>
      <c r="I10252" s="105">
        <v>0</v>
      </c>
      <c r="J10252" s="106">
        <v>17502</v>
      </c>
      <c r="K10252" s="107">
        <v>0</v>
      </c>
      <c r="L10252" s="105">
        <v>23952</v>
      </c>
      <c r="M10252" s="105">
        <v>0</v>
      </c>
      <c r="N10252" s="106">
        <v>0</v>
      </c>
      <c r="O10252" s="107">
        <v>0</v>
      </c>
      <c r="P10252" s="105">
        <v>12776</v>
      </c>
      <c r="Q10252" s="105">
        <v>0</v>
      </c>
      <c r="R10252" s="106">
        <v>0</v>
      </c>
      <c r="S10252" s="107">
        <v>0</v>
      </c>
      <c r="T10252" s="105">
        <v>0</v>
      </c>
      <c r="U10252" s="105">
        <v>0</v>
      </c>
      <c r="V10252" s="106">
        <v>2400</v>
      </c>
      <c r="W10252" s="107">
        <v>0</v>
      </c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1715</v>
      </c>
      <c r="B10253" s="111" t="s">
        <v>983</v>
      </c>
      <c r="C10253" s="112" t="s">
        <v>1616</v>
      </c>
      <c r="D10253" s="21">
        <f t="shared" si="320"/>
        <v>1770</v>
      </c>
      <c r="E10253" s="24">
        <f t="shared" si="321"/>
        <v>0</v>
      </c>
      <c r="F10253" s="104"/>
      <c r="G10253" s="104"/>
      <c r="H10253" s="113"/>
      <c r="I10253" s="113"/>
      <c r="J10253" s="106"/>
      <c r="K10253" s="107"/>
      <c r="L10253" s="113"/>
      <c r="M10253" s="113"/>
      <c r="N10253" s="31"/>
      <c r="O10253" s="32"/>
      <c r="P10253" s="105">
        <v>270</v>
      </c>
      <c r="Q10253" s="105">
        <v>0</v>
      </c>
      <c r="R10253" s="31">
        <v>0</v>
      </c>
      <c r="S10253" s="32">
        <v>0</v>
      </c>
      <c r="T10253" s="113">
        <v>0</v>
      </c>
      <c r="U10253" s="113">
        <v>0</v>
      </c>
      <c r="V10253" s="31">
        <v>1500</v>
      </c>
      <c r="W10253" s="32">
        <v>0</v>
      </c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1715</v>
      </c>
      <c r="B10254" s="111" t="s">
        <v>984</v>
      </c>
      <c r="C10254" s="112" t="s">
        <v>1617</v>
      </c>
      <c r="D10254" s="21">
        <f t="shared" si="320"/>
        <v>0</v>
      </c>
      <c r="E10254" s="24">
        <f t="shared" si="321"/>
        <v>0</v>
      </c>
      <c r="F10254" s="104"/>
      <c r="G10254" s="104"/>
      <c r="H10254" s="105"/>
      <c r="I10254" s="105"/>
      <c r="J10254" s="31"/>
      <c r="K10254" s="32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1715</v>
      </c>
      <c r="B10255" s="111" t="s">
        <v>985</v>
      </c>
      <c r="C10255" s="112" t="s">
        <v>1618</v>
      </c>
      <c r="D10255" s="21">
        <f t="shared" si="320"/>
        <v>0</v>
      </c>
      <c r="E10255" s="24">
        <f t="shared" si="321"/>
        <v>0</v>
      </c>
      <c r="F10255" s="104"/>
      <c r="G10255" s="104"/>
      <c r="H10255" s="113"/>
      <c r="I10255" s="113"/>
      <c r="J10255" s="106"/>
      <c r="K10255" s="107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1715</v>
      </c>
      <c r="B10256" s="111" t="s">
        <v>986</v>
      </c>
      <c r="C10256" s="112" t="s">
        <v>1619</v>
      </c>
      <c r="D10256" s="21">
        <f t="shared" si="320"/>
        <v>0</v>
      </c>
      <c r="E10256" s="24">
        <f t="shared" si="321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1715</v>
      </c>
      <c r="B10257" s="111" t="s">
        <v>987</v>
      </c>
      <c r="C10257" s="112" t="s">
        <v>988</v>
      </c>
      <c r="D10257" s="21">
        <f t="shared" si="320"/>
        <v>0</v>
      </c>
      <c r="E10257" s="24">
        <f t="shared" si="321"/>
        <v>0</v>
      </c>
      <c r="F10257" s="104"/>
      <c r="G10257" s="104"/>
      <c r="H10257" s="105"/>
      <c r="I10257" s="105"/>
      <c r="J10257" s="31"/>
      <c r="K10257" s="32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1715</v>
      </c>
      <c r="B10258" s="111" t="s">
        <v>989</v>
      </c>
      <c r="C10258" s="112" t="s">
        <v>990</v>
      </c>
      <c r="D10258" s="21">
        <f t="shared" si="320"/>
        <v>0</v>
      </c>
      <c r="E10258" s="24">
        <f t="shared" si="321"/>
        <v>0</v>
      </c>
      <c r="F10258" s="104"/>
      <c r="G10258" s="104"/>
      <c r="H10258" s="113"/>
      <c r="I10258" s="113"/>
      <c r="J10258" s="106"/>
      <c r="K10258" s="107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1715</v>
      </c>
      <c r="B10259" s="111" t="s">
        <v>991</v>
      </c>
      <c r="C10259" s="112" t="s">
        <v>992</v>
      </c>
      <c r="D10259" s="21">
        <f t="shared" si="320"/>
        <v>0</v>
      </c>
      <c r="E10259" s="24">
        <f t="shared" si="321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1715</v>
      </c>
      <c r="B10260" s="111" t="s">
        <v>993</v>
      </c>
      <c r="C10260" s="112" t="s">
        <v>994</v>
      </c>
      <c r="D10260" s="21">
        <f t="shared" si="320"/>
        <v>0</v>
      </c>
      <c r="E10260" s="24">
        <f t="shared" si="321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1715</v>
      </c>
      <c r="B10261" s="111" t="s">
        <v>995</v>
      </c>
      <c r="C10261" s="112" t="s">
        <v>982</v>
      </c>
      <c r="D10261" s="21">
        <f t="shared" si="320"/>
        <v>0</v>
      </c>
      <c r="E10261" s="24">
        <f t="shared" si="321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1715</v>
      </c>
      <c r="B10262" s="111" t="s">
        <v>996</v>
      </c>
      <c r="C10262" s="112" t="s">
        <v>1688</v>
      </c>
      <c r="D10262" s="21">
        <f t="shared" si="320"/>
        <v>0</v>
      </c>
      <c r="E10262" s="24">
        <f t="shared" si="321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1715</v>
      </c>
      <c r="B10263" s="111" t="s">
        <v>997</v>
      </c>
      <c r="C10263" s="112" t="s">
        <v>1689</v>
      </c>
      <c r="D10263" s="21">
        <f t="shared" si="320"/>
        <v>0</v>
      </c>
      <c r="E10263" s="24">
        <f t="shared" si="321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1715</v>
      </c>
      <c r="B10264" s="111" t="s">
        <v>998</v>
      </c>
      <c r="C10264" s="112" t="s">
        <v>1690</v>
      </c>
      <c r="D10264" s="21">
        <f t="shared" si="320"/>
        <v>0</v>
      </c>
      <c r="E10264" s="24">
        <f t="shared" si="321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1715</v>
      </c>
      <c r="B10265" s="111" t="s">
        <v>999</v>
      </c>
      <c r="C10265" s="112" t="s">
        <v>1691</v>
      </c>
      <c r="D10265" s="21">
        <f t="shared" si="320"/>
        <v>0</v>
      </c>
      <c r="E10265" s="24">
        <f t="shared" si="321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1715</v>
      </c>
      <c r="B10266" s="111" t="s">
        <v>1000</v>
      </c>
      <c r="C10266" s="112" t="s">
        <v>1620</v>
      </c>
      <c r="D10266" s="21">
        <f t="shared" si="320"/>
        <v>0</v>
      </c>
      <c r="E10266" s="24">
        <f t="shared" si="321"/>
        <v>0</v>
      </c>
      <c r="F10266" s="104"/>
      <c r="G10266" s="104"/>
      <c r="H10266" s="105"/>
      <c r="I10266" s="105"/>
      <c r="J10266" s="31"/>
      <c r="K10266" s="32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1715</v>
      </c>
      <c r="B10267" s="111" t="s">
        <v>1001</v>
      </c>
      <c r="C10267" s="112" t="s">
        <v>1002</v>
      </c>
      <c r="D10267" s="21">
        <f t="shared" si="320"/>
        <v>17750</v>
      </c>
      <c r="E10267" s="24">
        <f t="shared" si="321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1715</v>
      </c>
      <c r="B10268" s="111" t="s">
        <v>1003</v>
      </c>
      <c r="C10268" s="112" t="s">
        <v>1621</v>
      </c>
      <c r="D10268" s="21">
        <f t="shared" si="320"/>
        <v>97421.98</v>
      </c>
      <c r="E10268" s="24">
        <f t="shared" si="321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>
        <v>17750</v>
      </c>
      <c r="K10268" s="107">
        <v>0</v>
      </c>
      <c r="L10268" s="105">
        <v>1469.8</v>
      </c>
      <c r="M10268" s="105">
        <v>0</v>
      </c>
      <c r="N10268" s="106">
        <v>5370</v>
      </c>
      <c r="O10268" s="107">
        <v>0</v>
      </c>
      <c r="P10268" s="105">
        <v>30890</v>
      </c>
      <c r="Q10268" s="105">
        <v>0</v>
      </c>
      <c r="R10268" s="106">
        <v>22060</v>
      </c>
      <c r="S10268" s="107">
        <v>0</v>
      </c>
      <c r="T10268" s="105">
        <v>0</v>
      </c>
      <c r="U10268" s="105">
        <v>0</v>
      </c>
      <c r="V10268" s="106">
        <v>10591</v>
      </c>
      <c r="W10268" s="107">
        <v>0</v>
      </c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1715</v>
      </c>
      <c r="B10269" s="111" t="s">
        <v>1004</v>
      </c>
      <c r="C10269" s="112" t="s">
        <v>1622</v>
      </c>
      <c r="D10269" s="21">
        <f t="shared" si="320"/>
        <v>0</v>
      </c>
      <c r="E10269" s="24">
        <f t="shared" si="321"/>
        <v>0</v>
      </c>
      <c r="F10269" s="104"/>
      <c r="G10269" s="104"/>
      <c r="H10269" s="113"/>
      <c r="I10269" s="113"/>
      <c r="J10269" s="106"/>
      <c r="K10269" s="107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1715</v>
      </c>
      <c r="B10270" s="111" t="s">
        <v>1005</v>
      </c>
      <c r="C10270" s="112" t="s">
        <v>1623</v>
      </c>
      <c r="D10270" s="21">
        <f t="shared" si="320"/>
        <v>0</v>
      </c>
      <c r="E10270" s="24">
        <f t="shared" si="321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1715</v>
      </c>
      <c r="B10271" s="111" t="s">
        <v>1006</v>
      </c>
      <c r="C10271" s="112" t="s">
        <v>1007</v>
      </c>
      <c r="D10271" s="21">
        <f t="shared" si="320"/>
        <v>720</v>
      </c>
      <c r="E10271" s="24">
        <f t="shared" si="321"/>
        <v>0</v>
      </c>
      <c r="F10271" s="104"/>
      <c r="G10271" s="104"/>
      <c r="H10271" s="105"/>
      <c r="I10271" s="105"/>
      <c r="J10271" s="31"/>
      <c r="K10271" s="32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1715</v>
      </c>
      <c r="B10272" s="111" t="s">
        <v>1008</v>
      </c>
      <c r="C10272" s="112" t="s">
        <v>1009</v>
      </c>
      <c r="D10272" s="21">
        <f t="shared" si="320"/>
        <v>2520</v>
      </c>
      <c r="E10272" s="24">
        <f t="shared" si="321"/>
        <v>0</v>
      </c>
      <c r="F10272" s="104"/>
      <c r="G10272" s="104"/>
      <c r="H10272" s="105"/>
      <c r="I10272" s="105"/>
      <c r="J10272" s="106">
        <v>720</v>
      </c>
      <c r="K10272" s="107">
        <v>0</v>
      </c>
      <c r="L10272" s="105">
        <v>0</v>
      </c>
      <c r="M10272" s="105">
        <v>0</v>
      </c>
      <c r="N10272" s="106">
        <v>0</v>
      </c>
      <c r="O10272" s="107">
        <v>0</v>
      </c>
      <c r="P10272" s="105">
        <v>1200</v>
      </c>
      <c r="Q10272" s="105">
        <v>0</v>
      </c>
      <c r="R10272" s="106">
        <v>1320</v>
      </c>
      <c r="S10272" s="107">
        <v>0</v>
      </c>
      <c r="T10272" s="105">
        <v>0</v>
      </c>
      <c r="U10272" s="105">
        <v>0</v>
      </c>
      <c r="V10272" s="106">
        <v>0</v>
      </c>
      <c r="W10272" s="107">
        <v>0</v>
      </c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1715</v>
      </c>
      <c r="B10273" s="111" t="s">
        <v>1010</v>
      </c>
      <c r="C10273" s="112" t="s">
        <v>1011</v>
      </c>
      <c r="D10273" s="21">
        <f t="shared" si="320"/>
        <v>0</v>
      </c>
      <c r="E10273" s="24">
        <f t="shared" si="321"/>
        <v>0</v>
      </c>
      <c r="F10273" s="104"/>
      <c r="G10273" s="104"/>
      <c r="H10273" s="113"/>
      <c r="I10273" s="113"/>
      <c r="J10273" s="106"/>
      <c r="K10273" s="107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1715</v>
      </c>
      <c r="B10274" s="111" t="s">
        <v>1012</v>
      </c>
      <c r="C10274" s="112" t="s">
        <v>1013</v>
      </c>
      <c r="D10274" s="21">
        <f t="shared" si="320"/>
        <v>1280</v>
      </c>
      <c r="E10274" s="24">
        <f t="shared" si="321"/>
        <v>0</v>
      </c>
      <c r="F10274" s="104"/>
      <c r="G10274" s="104"/>
      <c r="H10274" s="105"/>
      <c r="I10274" s="105"/>
      <c r="J10274" s="31"/>
      <c r="K10274" s="32"/>
      <c r="L10274" s="105"/>
      <c r="M10274" s="105"/>
      <c r="N10274" s="106"/>
      <c r="O10274" s="107"/>
      <c r="P10274" s="113">
        <v>1280</v>
      </c>
      <c r="Q10274" s="113">
        <v>0</v>
      </c>
      <c r="R10274" s="106">
        <v>0</v>
      </c>
      <c r="S10274" s="107">
        <v>0</v>
      </c>
      <c r="T10274" s="105">
        <v>0</v>
      </c>
      <c r="U10274" s="105">
        <v>0</v>
      </c>
      <c r="V10274" s="106">
        <v>0</v>
      </c>
      <c r="W10274" s="107">
        <v>0</v>
      </c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1715</v>
      </c>
      <c r="B10275" s="111" t="s">
        <v>1014</v>
      </c>
      <c r="C10275" s="112" t="s">
        <v>1015</v>
      </c>
      <c r="D10275" s="21">
        <f t="shared" si="320"/>
        <v>0</v>
      </c>
      <c r="E10275" s="24">
        <f t="shared" si="321"/>
        <v>0</v>
      </c>
      <c r="F10275" s="104"/>
      <c r="G10275" s="104"/>
      <c r="H10275" s="113"/>
      <c r="I10275" s="113"/>
      <c r="J10275" s="106"/>
      <c r="K10275" s="107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1715</v>
      </c>
      <c r="B10276" s="111" t="s">
        <v>1016</v>
      </c>
      <c r="C10276" s="112" t="s">
        <v>1017</v>
      </c>
      <c r="D10276" s="21">
        <f t="shared" si="320"/>
        <v>137127.58000000002</v>
      </c>
      <c r="E10276" s="24">
        <f t="shared" si="321"/>
        <v>1280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>
        <v>20340</v>
      </c>
      <c r="Q10276" s="113">
        <v>0</v>
      </c>
      <c r="R10276" s="31">
        <v>0</v>
      </c>
      <c r="S10276" s="32">
        <v>0</v>
      </c>
      <c r="T10276" s="113">
        <v>0</v>
      </c>
      <c r="U10276" s="113">
        <v>1280</v>
      </c>
      <c r="V10276" s="31">
        <v>0</v>
      </c>
      <c r="W10276" s="32">
        <v>0</v>
      </c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1715</v>
      </c>
      <c r="B10277" s="111" t="s">
        <v>1018</v>
      </c>
      <c r="C10277" s="112" t="s">
        <v>1019</v>
      </c>
      <c r="D10277" s="21">
        <f t="shared" si="320"/>
        <v>791487.57000000007</v>
      </c>
      <c r="E10277" s="24">
        <f t="shared" si="321"/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31">
        <v>116787.58</v>
      </c>
      <c r="K10277" s="32">
        <v>0</v>
      </c>
      <c r="L10277" s="105">
        <v>109405.1</v>
      </c>
      <c r="M10277" s="105">
        <v>0</v>
      </c>
      <c r="N10277" s="106">
        <v>46389.33</v>
      </c>
      <c r="O10277" s="107">
        <v>0</v>
      </c>
      <c r="P10277" s="113">
        <v>127095</v>
      </c>
      <c r="Q10277" s="113">
        <v>0</v>
      </c>
      <c r="R10277" s="106">
        <v>164750.21</v>
      </c>
      <c r="S10277" s="107">
        <v>0</v>
      </c>
      <c r="T10277" s="105">
        <v>83589</v>
      </c>
      <c r="U10277" s="105">
        <v>0</v>
      </c>
      <c r="V10277" s="106">
        <v>81827</v>
      </c>
      <c r="W10277" s="107">
        <v>0</v>
      </c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1715</v>
      </c>
      <c r="B10278" s="111" t="s">
        <v>1020</v>
      </c>
      <c r="C10278" s="112" t="s">
        <v>1021</v>
      </c>
      <c r="D10278" s="21">
        <f t="shared" si="320"/>
        <v>61657</v>
      </c>
      <c r="E10278" s="24">
        <f t="shared" si="32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106">
        <v>0</v>
      </c>
      <c r="K10278" s="107">
        <v>0</v>
      </c>
      <c r="L10278" s="113">
        <v>41100</v>
      </c>
      <c r="M10278" s="113">
        <v>0</v>
      </c>
      <c r="N10278" s="31">
        <v>0</v>
      </c>
      <c r="O10278" s="32">
        <v>0</v>
      </c>
      <c r="P10278" s="105">
        <v>7300</v>
      </c>
      <c r="Q10278" s="105">
        <v>0</v>
      </c>
      <c r="R10278" s="31">
        <v>1000</v>
      </c>
      <c r="S10278" s="32">
        <v>0</v>
      </c>
      <c r="T10278" s="113">
        <v>140</v>
      </c>
      <c r="U10278" s="113">
        <v>0</v>
      </c>
      <c r="V10278" s="31">
        <v>1150</v>
      </c>
      <c r="W10278" s="32">
        <v>0</v>
      </c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1715</v>
      </c>
      <c r="B10279" s="111" t="s">
        <v>1022</v>
      </c>
      <c r="C10279" s="112" t="s">
        <v>1023</v>
      </c>
      <c r="D10279" s="21">
        <f t="shared" si="320"/>
        <v>90276</v>
      </c>
      <c r="E10279" s="24">
        <f t="shared" si="32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>
        <v>7167</v>
      </c>
      <c r="K10279" s="32">
        <v>0</v>
      </c>
      <c r="L10279" s="113">
        <v>4598</v>
      </c>
      <c r="M10279" s="113">
        <v>0</v>
      </c>
      <c r="N10279" s="31">
        <v>5180</v>
      </c>
      <c r="O10279" s="32">
        <v>0</v>
      </c>
      <c r="P10279" s="113">
        <v>7575</v>
      </c>
      <c r="Q10279" s="113">
        <v>0</v>
      </c>
      <c r="R10279" s="31">
        <v>6760</v>
      </c>
      <c r="S10279" s="32">
        <v>0</v>
      </c>
      <c r="T10279" s="113">
        <v>23740</v>
      </c>
      <c r="U10279" s="113">
        <v>0</v>
      </c>
      <c r="V10279" s="31">
        <v>12544</v>
      </c>
      <c r="W10279" s="32">
        <v>0</v>
      </c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1715</v>
      </c>
      <c r="B10280" s="111" t="s">
        <v>1024</v>
      </c>
      <c r="C10280" s="112" t="s">
        <v>1025</v>
      </c>
      <c r="D10280" s="21">
        <f t="shared" si="320"/>
        <v>80702.5</v>
      </c>
      <c r="E10280" s="24">
        <f t="shared" si="321"/>
        <v>0</v>
      </c>
      <c r="F10280" s="104"/>
      <c r="G10280" s="104"/>
      <c r="H10280" s="113"/>
      <c r="I10280" s="113"/>
      <c r="J10280" s="31">
        <v>2440</v>
      </c>
      <c r="K10280" s="32">
        <v>0</v>
      </c>
      <c r="L10280" s="113">
        <v>17272.5</v>
      </c>
      <c r="M10280" s="113">
        <v>0</v>
      </c>
      <c r="N10280" s="31">
        <v>0</v>
      </c>
      <c r="O10280" s="32">
        <v>0</v>
      </c>
      <c r="P10280" s="113">
        <v>1200</v>
      </c>
      <c r="Q10280" s="113">
        <v>0</v>
      </c>
      <c r="R10280" s="31">
        <v>0</v>
      </c>
      <c r="S10280" s="32">
        <v>0</v>
      </c>
      <c r="T10280" s="113">
        <v>5180</v>
      </c>
      <c r="U10280" s="113">
        <v>0</v>
      </c>
      <c r="V10280" s="31">
        <v>2740</v>
      </c>
      <c r="W10280" s="32">
        <v>0</v>
      </c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1715</v>
      </c>
      <c r="B10281" s="111" t="s">
        <v>1026</v>
      </c>
      <c r="C10281" s="112" t="s">
        <v>1027</v>
      </c>
      <c r="D10281" s="21">
        <f t="shared" si="320"/>
        <v>195945</v>
      </c>
      <c r="E10281" s="24">
        <f t="shared" si="32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>
        <v>54310</v>
      </c>
      <c r="K10281" s="32">
        <v>0</v>
      </c>
      <c r="L10281" s="113">
        <v>32810</v>
      </c>
      <c r="M10281" s="113">
        <v>0</v>
      </c>
      <c r="N10281" s="31">
        <v>6400</v>
      </c>
      <c r="O10281" s="32">
        <v>0</v>
      </c>
      <c r="P10281" s="113">
        <v>11160</v>
      </c>
      <c r="Q10281" s="113">
        <v>0</v>
      </c>
      <c r="R10281" s="31">
        <v>9860</v>
      </c>
      <c r="S10281" s="32">
        <v>0</v>
      </c>
      <c r="T10281" s="113">
        <v>19695</v>
      </c>
      <c r="U10281" s="113">
        <v>0</v>
      </c>
      <c r="V10281" s="31">
        <v>19720</v>
      </c>
      <c r="W10281" s="32">
        <v>0</v>
      </c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1715</v>
      </c>
      <c r="B10282" s="111" t="s">
        <v>1028</v>
      </c>
      <c r="C10282" s="112" t="s">
        <v>1029</v>
      </c>
      <c r="D10282" s="21">
        <f t="shared" si="320"/>
        <v>416493.17000000004</v>
      </c>
      <c r="E10282" s="24">
        <f t="shared" si="32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>
        <v>67000</v>
      </c>
      <c r="K10282" s="32">
        <v>0</v>
      </c>
      <c r="L10282" s="113">
        <v>32516.35</v>
      </c>
      <c r="M10282" s="113">
        <v>0</v>
      </c>
      <c r="N10282" s="31">
        <v>59245.9</v>
      </c>
      <c r="O10282" s="32">
        <v>0</v>
      </c>
      <c r="P10282" s="113">
        <v>43182.81</v>
      </c>
      <c r="Q10282" s="113">
        <v>0</v>
      </c>
      <c r="R10282" s="31">
        <v>103455.12</v>
      </c>
      <c r="S10282" s="32">
        <v>0</v>
      </c>
      <c r="T10282" s="113">
        <v>41581</v>
      </c>
      <c r="U10282" s="113">
        <v>0</v>
      </c>
      <c r="V10282" s="31">
        <v>31350.9</v>
      </c>
      <c r="W10282" s="32">
        <v>0</v>
      </c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1715</v>
      </c>
      <c r="B10283" s="111" t="s">
        <v>1030</v>
      </c>
      <c r="C10283" s="112" t="s">
        <v>1031</v>
      </c>
      <c r="D10283" s="21">
        <f t="shared" si="320"/>
        <v>246129.75</v>
      </c>
      <c r="E10283" s="24">
        <f t="shared" si="32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>
        <v>30233</v>
      </c>
      <c r="K10283" s="32">
        <v>0</v>
      </c>
      <c r="L10283" s="113">
        <v>117287.75</v>
      </c>
      <c r="M10283" s="113">
        <v>0</v>
      </c>
      <c r="N10283" s="31">
        <v>27997</v>
      </c>
      <c r="O10283" s="32">
        <v>0</v>
      </c>
      <c r="P10283" s="113">
        <v>6795</v>
      </c>
      <c r="Q10283" s="113">
        <v>0</v>
      </c>
      <c r="R10283" s="31">
        <v>15520</v>
      </c>
      <c r="S10283" s="32">
        <v>0</v>
      </c>
      <c r="T10283" s="113">
        <v>11219</v>
      </c>
      <c r="U10283" s="113">
        <v>0</v>
      </c>
      <c r="V10283" s="31">
        <v>14364</v>
      </c>
      <c r="W10283" s="32">
        <v>0</v>
      </c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1715</v>
      </c>
      <c r="B10284" s="111" t="s">
        <v>1032</v>
      </c>
      <c r="C10284" s="112" t="s">
        <v>1033</v>
      </c>
      <c r="D10284" s="21">
        <f t="shared" si="320"/>
        <v>2250</v>
      </c>
      <c r="E10284" s="24">
        <f t="shared" si="321"/>
        <v>0</v>
      </c>
      <c r="F10284" s="104"/>
      <c r="G10284" s="104"/>
      <c r="H10284" s="105"/>
      <c r="I10284" s="105"/>
      <c r="J10284" s="31"/>
      <c r="K10284" s="32"/>
      <c r="L10284" s="105"/>
      <c r="M10284" s="105"/>
      <c r="N10284" s="106"/>
      <c r="O10284" s="107"/>
      <c r="P10284" s="113">
        <v>2250</v>
      </c>
      <c r="Q10284" s="113">
        <v>0</v>
      </c>
      <c r="R10284" s="106">
        <v>0</v>
      </c>
      <c r="S10284" s="107">
        <v>0</v>
      </c>
      <c r="T10284" s="105">
        <v>0</v>
      </c>
      <c r="U10284" s="105">
        <v>0</v>
      </c>
      <c r="V10284" s="106">
        <v>0</v>
      </c>
      <c r="W10284" s="107">
        <v>0</v>
      </c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1715</v>
      </c>
      <c r="B10285" s="111" t="s">
        <v>1034</v>
      </c>
      <c r="C10285" s="112" t="s">
        <v>1035</v>
      </c>
      <c r="D10285" s="21">
        <f t="shared" si="320"/>
        <v>109000</v>
      </c>
      <c r="E10285" s="24">
        <f t="shared" si="32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1715</v>
      </c>
      <c r="B10286" s="111" t="s">
        <v>1036</v>
      </c>
      <c r="C10286" s="112" t="s">
        <v>1037</v>
      </c>
      <c r="D10286" s="21">
        <f t="shared" si="320"/>
        <v>459300</v>
      </c>
      <c r="E10286" s="24">
        <f t="shared" si="32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>
        <v>109000</v>
      </c>
      <c r="K10286" s="107">
        <v>0</v>
      </c>
      <c r="L10286" s="105">
        <v>0</v>
      </c>
      <c r="M10286" s="105">
        <v>0</v>
      </c>
      <c r="N10286" s="106">
        <v>101400</v>
      </c>
      <c r="O10286" s="107">
        <v>0</v>
      </c>
      <c r="P10286" s="105">
        <v>20800</v>
      </c>
      <c r="Q10286" s="105">
        <v>0</v>
      </c>
      <c r="R10286" s="106">
        <v>78000</v>
      </c>
      <c r="S10286" s="107">
        <v>0</v>
      </c>
      <c r="T10286" s="105">
        <v>160000</v>
      </c>
      <c r="U10286" s="105">
        <v>0</v>
      </c>
      <c r="V10286" s="106">
        <v>0</v>
      </c>
      <c r="W10286" s="107">
        <v>0</v>
      </c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1715</v>
      </c>
      <c r="B10287" s="111" t="s">
        <v>1038</v>
      </c>
      <c r="C10287" s="112" t="s">
        <v>1039</v>
      </c>
      <c r="D10287" s="21">
        <f t="shared" si="320"/>
        <v>181817.86</v>
      </c>
      <c r="E10287" s="24">
        <f t="shared" si="32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>
        <v>700</v>
      </c>
      <c r="K10287" s="107">
        <v>0</v>
      </c>
      <c r="L10287" s="105">
        <v>0</v>
      </c>
      <c r="M10287" s="105">
        <v>0</v>
      </c>
      <c r="N10287" s="106">
        <v>0</v>
      </c>
      <c r="O10287" s="107">
        <v>0</v>
      </c>
      <c r="P10287" s="105">
        <v>0</v>
      </c>
      <c r="Q10287" s="105">
        <v>0</v>
      </c>
      <c r="R10287" s="106">
        <v>0</v>
      </c>
      <c r="S10287" s="107">
        <v>0</v>
      </c>
      <c r="T10287" s="105">
        <v>0</v>
      </c>
      <c r="U10287" s="105">
        <v>0</v>
      </c>
      <c r="V10287" s="106">
        <v>48550</v>
      </c>
      <c r="W10287" s="107">
        <v>0</v>
      </c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1715</v>
      </c>
      <c r="B10288" s="111" t="s">
        <v>1040</v>
      </c>
      <c r="C10288" s="112" t="s">
        <v>1041</v>
      </c>
      <c r="D10288" s="21">
        <f t="shared" si="320"/>
        <v>115577.65</v>
      </c>
      <c r="E10288" s="24">
        <f t="shared" si="32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106">
        <v>96387.86</v>
      </c>
      <c r="K10288" s="107">
        <v>0</v>
      </c>
      <c r="L10288" s="113">
        <v>32643.75</v>
      </c>
      <c r="M10288" s="113">
        <v>0</v>
      </c>
      <c r="N10288" s="31">
        <v>14917.91</v>
      </c>
      <c r="O10288" s="32">
        <v>0</v>
      </c>
      <c r="P10288" s="105">
        <v>12182.58</v>
      </c>
      <c r="Q10288" s="105">
        <v>0</v>
      </c>
      <c r="R10288" s="31">
        <v>12287.57</v>
      </c>
      <c r="S10288" s="32">
        <v>0</v>
      </c>
      <c r="T10288" s="113">
        <v>2472.6799999999998</v>
      </c>
      <c r="U10288" s="113">
        <v>0</v>
      </c>
      <c r="V10288" s="31">
        <v>11907.72</v>
      </c>
      <c r="W10288" s="32">
        <v>0</v>
      </c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1715</v>
      </c>
      <c r="B10289" s="111" t="s">
        <v>1042</v>
      </c>
      <c r="C10289" s="112" t="s">
        <v>1043</v>
      </c>
      <c r="D10289" s="21">
        <f t="shared" si="320"/>
        <v>72919</v>
      </c>
      <c r="E10289" s="24">
        <f t="shared" si="32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>
        <v>0</v>
      </c>
      <c r="K10289" s="32">
        <v>0</v>
      </c>
      <c r="L10289" s="113">
        <v>0</v>
      </c>
      <c r="M10289" s="113">
        <v>0</v>
      </c>
      <c r="N10289" s="31">
        <v>0</v>
      </c>
      <c r="O10289" s="32">
        <v>0</v>
      </c>
      <c r="P10289" s="113">
        <v>0</v>
      </c>
      <c r="Q10289" s="113">
        <v>0</v>
      </c>
      <c r="R10289" s="31">
        <v>4000</v>
      </c>
      <c r="S10289" s="32">
        <v>0</v>
      </c>
      <c r="T10289" s="113">
        <v>33170</v>
      </c>
      <c r="U10289" s="113">
        <v>0</v>
      </c>
      <c r="V10289" s="31">
        <v>0</v>
      </c>
      <c r="W10289" s="32">
        <v>0</v>
      </c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1715</v>
      </c>
      <c r="B10290" s="111" t="s">
        <v>1044</v>
      </c>
      <c r="C10290" s="112" t="s">
        <v>1045</v>
      </c>
      <c r="D10290" s="21">
        <f t="shared" si="320"/>
        <v>0</v>
      </c>
      <c r="E10290" s="24">
        <f t="shared" si="32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1715</v>
      </c>
      <c r="B10291" s="111" t="s">
        <v>1046</v>
      </c>
      <c r="C10291" s="112" t="s">
        <v>1047</v>
      </c>
      <c r="D10291" s="21">
        <f t="shared" si="320"/>
        <v>158310</v>
      </c>
      <c r="E10291" s="24">
        <f t="shared" si="32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>
        <v>0</v>
      </c>
      <c r="K10291" s="32">
        <v>0</v>
      </c>
      <c r="L10291" s="113">
        <v>40810</v>
      </c>
      <c r="M10291" s="113">
        <v>0</v>
      </c>
      <c r="N10291" s="31">
        <v>0</v>
      </c>
      <c r="O10291" s="32">
        <v>0</v>
      </c>
      <c r="P10291" s="113">
        <v>37600</v>
      </c>
      <c r="Q10291" s="113">
        <v>0</v>
      </c>
      <c r="R10291" s="31">
        <v>0</v>
      </c>
      <c r="S10291" s="32">
        <v>0</v>
      </c>
      <c r="T10291" s="113">
        <v>42100</v>
      </c>
      <c r="U10291" s="113">
        <v>0</v>
      </c>
      <c r="V10291" s="31">
        <v>0</v>
      </c>
      <c r="W10291" s="32">
        <v>0</v>
      </c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1715</v>
      </c>
      <c r="B10292" s="111" t="s">
        <v>1048</v>
      </c>
      <c r="C10292" s="112" t="s">
        <v>1049</v>
      </c>
      <c r="D10292" s="21">
        <f t="shared" si="320"/>
        <v>12680</v>
      </c>
      <c r="E10292" s="24">
        <f t="shared" si="321"/>
        <v>0</v>
      </c>
      <c r="F10292" s="104"/>
      <c r="G10292" s="104"/>
      <c r="H10292" s="105"/>
      <c r="I10292" s="105"/>
      <c r="J10292" s="31"/>
      <c r="K10292" s="32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1715</v>
      </c>
      <c r="B10293" s="111" t="s">
        <v>1050</v>
      </c>
      <c r="C10293" s="112" t="s">
        <v>1051</v>
      </c>
      <c r="D10293" s="21">
        <f t="shared" si="320"/>
        <v>112457.23</v>
      </c>
      <c r="E10293" s="24">
        <f t="shared" si="321"/>
        <v>0</v>
      </c>
      <c r="F10293" s="104"/>
      <c r="G10293" s="104"/>
      <c r="H10293" s="105">
        <v>1330</v>
      </c>
      <c r="I10293" s="105">
        <v>0</v>
      </c>
      <c r="J10293" s="106">
        <v>12680</v>
      </c>
      <c r="K10293" s="107">
        <v>0</v>
      </c>
      <c r="L10293" s="105">
        <v>0</v>
      </c>
      <c r="M10293" s="105">
        <v>0</v>
      </c>
      <c r="N10293" s="106">
        <v>110197.23</v>
      </c>
      <c r="O10293" s="107">
        <v>0</v>
      </c>
      <c r="P10293" s="105">
        <v>0</v>
      </c>
      <c r="Q10293" s="105">
        <v>0</v>
      </c>
      <c r="R10293" s="106">
        <v>200</v>
      </c>
      <c r="S10293" s="107">
        <v>0</v>
      </c>
      <c r="T10293" s="105">
        <v>610</v>
      </c>
      <c r="U10293" s="105">
        <v>0</v>
      </c>
      <c r="V10293" s="106">
        <v>120</v>
      </c>
      <c r="W10293" s="107">
        <v>0</v>
      </c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1715</v>
      </c>
      <c r="B10294" s="111" t="s">
        <v>1052</v>
      </c>
      <c r="C10294" s="112" t="s">
        <v>1053</v>
      </c>
      <c r="D10294" s="21">
        <f t="shared" si="320"/>
        <v>0</v>
      </c>
      <c r="E10294" s="24">
        <f t="shared" si="32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1715</v>
      </c>
      <c r="B10295" s="111" t="s">
        <v>1054</v>
      </c>
      <c r="C10295" s="112" t="s">
        <v>1055</v>
      </c>
      <c r="D10295" s="21">
        <f t="shared" si="320"/>
        <v>4066</v>
      </c>
      <c r="E10295" s="24">
        <f t="shared" si="32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1715</v>
      </c>
      <c r="B10296" s="111" t="s">
        <v>1056</v>
      </c>
      <c r="C10296" s="112" t="s">
        <v>1057</v>
      </c>
      <c r="D10296" s="21">
        <f t="shared" si="320"/>
        <v>0</v>
      </c>
      <c r="E10296" s="24">
        <f t="shared" si="321"/>
        <v>0</v>
      </c>
      <c r="F10296" s="104"/>
      <c r="G10296" s="104"/>
      <c r="H10296" s="113"/>
      <c r="I10296" s="113"/>
      <c r="J10296" s="106">
        <v>4066</v>
      </c>
      <c r="K10296" s="107">
        <v>0</v>
      </c>
      <c r="L10296" s="113">
        <v>0</v>
      </c>
      <c r="M10296" s="113">
        <v>0</v>
      </c>
      <c r="N10296" s="31">
        <v>0</v>
      </c>
      <c r="O10296" s="32">
        <v>0</v>
      </c>
      <c r="P10296" s="105">
        <v>0</v>
      </c>
      <c r="Q10296" s="105">
        <v>0</v>
      </c>
      <c r="R10296" s="31">
        <v>0</v>
      </c>
      <c r="S10296" s="32">
        <v>0</v>
      </c>
      <c r="T10296" s="113">
        <v>0</v>
      </c>
      <c r="U10296" s="113">
        <v>0</v>
      </c>
      <c r="V10296" s="31">
        <v>0</v>
      </c>
      <c r="W10296" s="32">
        <v>0</v>
      </c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1715</v>
      </c>
      <c r="B10297" s="111" t="s">
        <v>1058</v>
      </c>
      <c r="C10297" s="112" t="s">
        <v>1059</v>
      </c>
      <c r="D10297" s="21">
        <f t="shared" si="320"/>
        <v>62000</v>
      </c>
      <c r="E10297" s="24">
        <f t="shared" si="321"/>
        <v>0</v>
      </c>
      <c r="F10297" s="104"/>
      <c r="G10297" s="104"/>
      <c r="H10297" s="105"/>
      <c r="I10297" s="105"/>
      <c r="J10297" s="31"/>
      <c r="K10297" s="32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1715</v>
      </c>
      <c r="B10298" s="111" t="s">
        <v>1060</v>
      </c>
      <c r="C10298" s="112" t="s">
        <v>1061</v>
      </c>
      <c r="D10298" s="21">
        <f t="shared" si="320"/>
        <v>325120</v>
      </c>
      <c r="E10298" s="24">
        <f t="shared" si="32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>
        <v>62000</v>
      </c>
      <c r="K10298" s="107">
        <v>0</v>
      </c>
      <c r="L10298" s="105">
        <v>0</v>
      </c>
      <c r="M10298" s="105">
        <v>0</v>
      </c>
      <c r="N10298" s="106">
        <v>0</v>
      </c>
      <c r="O10298" s="107">
        <v>0</v>
      </c>
      <c r="P10298" s="105">
        <v>0</v>
      </c>
      <c r="Q10298" s="105">
        <v>0</v>
      </c>
      <c r="R10298" s="106">
        <v>0</v>
      </c>
      <c r="S10298" s="107">
        <v>0</v>
      </c>
      <c r="T10298" s="105">
        <v>0</v>
      </c>
      <c r="U10298" s="105">
        <v>0</v>
      </c>
      <c r="V10298" s="106">
        <v>0</v>
      </c>
      <c r="W10298" s="107">
        <v>0</v>
      </c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1715</v>
      </c>
      <c r="B10299" s="111" t="s">
        <v>1062</v>
      </c>
      <c r="C10299" s="112" t="s">
        <v>1063</v>
      </c>
      <c r="D10299" s="21">
        <f t="shared" si="320"/>
        <v>406551</v>
      </c>
      <c r="E10299" s="24">
        <f t="shared" si="32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>
        <v>45120</v>
      </c>
      <c r="K10299" s="107">
        <v>0</v>
      </c>
      <c r="L10299" s="105">
        <v>51830</v>
      </c>
      <c r="M10299" s="105">
        <v>0</v>
      </c>
      <c r="N10299" s="106">
        <v>44330</v>
      </c>
      <c r="O10299" s="107">
        <v>0</v>
      </c>
      <c r="P10299" s="105">
        <v>57670</v>
      </c>
      <c r="Q10299" s="105">
        <v>0</v>
      </c>
      <c r="R10299" s="106">
        <v>52780</v>
      </c>
      <c r="S10299" s="107">
        <v>0</v>
      </c>
      <c r="T10299" s="105">
        <v>55811</v>
      </c>
      <c r="U10299" s="105">
        <v>0</v>
      </c>
      <c r="V10299" s="106">
        <v>51880</v>
      </c>
      <c r="W10299" s="107">
        <v>0</v>
      </c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1715</v>
      </c>
      <c r="B10300" s="111" t="s">
        <v>1064</v>
      </c>
      <c r="C10300" s="112" t="s">
        <v>1065</v>
      </c>
      <c r="D10300" s="21">
        <f t="shared" si="320"/>
        <v>0</v>
      </c>
      <c r="E10300" s="24">
        <f t="shared" si="321"/>
        <v>0</v>
      </c>
      <c r="F10300" s="104"/>
      <c r="G10300" s="104"/>
      <c r="H10300" s="113"/>
      <c r="I10300" s="113"/>
      <c r="J10300" s="106"/>
      <c r="K10300" s="107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1715</v>
      </c>
      <c r="B10301" s="111" t="s">
        <v>1066</v>
      </c>
      <c r="C10301" s="112" t="s">
        <v>1067</v>
      </c>
      <c r="D10301" s="21">
        <f t="shared" si="320"/>
        <v>0</v>
      </c>
      <c r="E10301" s="24">
        <f t="shared" si="321"/>
        <v>0</v>
      </c>
      <c r="F10301" s="104"/>
      <c r="G10301" s="104"/>
      <c r="H10301" s="105"/>
      <c r="I10301" s="105"/>
      <c r="J10301" s="31"/>
      <c r="K10301" s="32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1715</v>
      </c>
      <c r="B10302" s="111" t="s">
        <v>1068</v>
      </c>
      <c r="C10302" s="112" t="s">
        <v>1069</v>
      </c>
      <c r="D10302" s="21">
        <f t="shared" si="320"/>
        <v>0</v>
      </c>
      <c r="E10302" s="24">
        <f t="shared" si="32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1715</v>
      </c>
      <c r="B10303" s="111" t="s">
        <v>1070</v>
      </c>
      <c r="C10303" s="112" t="s">
        <v>1071</v>
      </c>
      <c r="D10303" s="21">
        <f t="shared" si="320"/>
        <v>0</v>
      </c>
      <c r="E10303" s="24">
        <f t="shared" si="321"/>
        <v>0</v>
      </c>
      <c r="F10303" s="104"/>
      <c r="G10303" s="104"/>
      <c r="H10303" s="113"/>
      <c r="I10303" s="113"/>
      <c r="J10303" s="106"/>
      <c r="K10303" s="107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1715</v>
      </c>
      <c r="B10304" s="111" t="s">
        <v>1072</v>
      </c>
      <c r="C10304" s="112" t="s">
        <v>1073</v>
      </c>
      <c r="D10304" s="21">
        <f t="shared" si="320"/>
        <v>14760</v>
      </c>
      <c r="E10304" s="24">
        <f t="shared" si="321"/>
        <v>0</v>
      </c>
      <c r="F10304" s="104"/>
      <c r="G10304" s="104"/>
      <c r="H10304" s="105"/>
      <c r="I10304" s="105"/>
      <c r="J10304" s="31"/>
      <c r="K10304" s="32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1715</v>
      </c>
      <c r="B10305" s="111" t="s">
        <v>1074</v>
      </c>
      <c r="C10305" s="112" t="s">
        <v>1075</v>
      </c>
      <c r="D10305" s="21">
        <f t="shared" si="320"/>
        <v>112128</v>
      </c>
      <c r="E10305" s="24">
        <f t="shared" si="32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>
        <v>14760</v>
      </c>
      <c r="K10305" s="107">
        <v>0</v>
      </c>
      <c r="L10305" s="105">
        <v>17076</v>
      </c>
      <c r="M10305" s="105">
        <v>0</v>
      </c>
      <c r="N10305" s="106">
        <v>35952</v>
      </c>
      <c r="O10305" s="107">
        <v>0</v>
      </c>
      <c r="P10305" s="105">
        <v>0</v>
      </c>
      <c r="Q10305" s="105">
        <v>0</v>
      </c>
      <c r="R10305" s="106">
        <v>17580</v>
      </c>
      <c r="S10305" s="107">
        <v>0</v>
      </c>
      <c r="T10305" s="105">
        <v>14424</v>
      </c>
      <c r="U10305" s="105">
        <v>0</v>
      </c>
      <c r="V10305" s="106">
        <v>14268</v>
      </c>
      <c r="W10305" s="107">
        <v>0</v>
      </c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1715</v>
      </c>
      <c r="B10306" s="111" t="s">
        <v>1076</v>
      </c>
      <c r="C10306" s="112" t="s">
        <v>1077</v>
      </c>
      <c r="D10306" s="21">
        <f t="shared" si="320"/>
        <v>21236.5</v>
      </c>
      <c r="E10306" s="24">
        <f t="shared" si="32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1715</v>
      </c>
      <c r="B10307" s="111" t="s">
        <v>1078</v>
      </c>
      <c r="C10307" s="112" t="s">
        <v>1079</v>
      </c>
      <c r="D10307" s="21">
        <f t="shared" ref="D10307:D10370" si="322">F10307+H10307+J10308+L10307+N10307+P10307+R10307+T10307+V10307+X10307+Z10307+AB10307</f>
        <v>256834</v>
      </c>
      <c r="E10307" s="24">
        <f t="shared" ref="E10307:E10370" si="323">G10307+I10307+K10308+M10307+O10307+Q10307+S10307+U10307+W10307+Y10307+AA10307+AC10307</f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>
        <v>21236.5</v>
      </c>
      <c r="K10307" s="107">
        <v>0</v>
      </c>
      <c r="L10307" s="105">
        <v>13686</v>
      </c>
      <c r="M10307" s="105">
        <v>0</v>
      </c>
      <c r="N10307" s="106">
        <v>9519.75</v>
      </c>
      <c r="O10307" s="107">
        <v>0</v>
      </c>
      <c r="P10307" s="105">
        <v>13160</v>
      </c>
      <c r="Q10307" s="105">
        <v>0</v>
      </c>
      <c r="R10307" s="106">
        <v>51995.5</v>
      </c>
      <c r="S10307" s="107">
        <v>0</v>
      </c>
      <c r="T10307" s="105">
        <v>24977.75</v>
      </c>
      <c r="U10307" s="105">
        <v>0</v>
      </c>
      <c r="V10307" s="106">
        <v>4300</v>
      </c>
      <c r="W10307" s="107">
        <v>0</v>
      </c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1715</v>
      </c>
      <c r="B10308" s="111" t="s">
        <v>1080</v>
      </c>
      <c r="C10308" s="112" t="s">
        <v>1081</v>
      </c>
      <c r="D10308" s="21">
        <f t="shared" si="322"/>
        <v>428201.5</v>
      </c>
      <c r="E10308" s="24">
        <f t="shared" si="323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>
        <v>61029</v>
      </c>
      <c r="K10308" s="107">
        <v>0</v>
      </c>
      <c r="L10308" s="105">
        <v>63480</v>
      </c>
      <c r="M10308" s="105">
        <v>0</v>
      </c>
      <c r="N10308" s="106">
        <v>49640</v>
      </c>
      <c r="O10308" s="107">
        <v>0</v>
      </c>
      <c r="P10308" s="105">
        <v>43580</v>
      </c>
      <c r="Q10308" s="105">
        <v>0</v>
      </c>
      <c r="R10308" s="106">
        <v>43990</v>
      </c>
      <c r="S10308" s="107">
        <v>0</v>
      </c>
      <c r="T10308" s="105">
        <v>71631.5</v>
      </c>
      <c r="U10308" s="105">
        <v>0</v>
      </c>
      <c r="V10308" s="106">
        <v>63775</v>
      </c>
      <c r="W10308" s="107">
        <v>0</v>
      </c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1715</v>
      </c>
      <c r="B10309" s="111" t="s">
        <v>1082</v>
      </c>
      <c r="C10309" s="112" t="s">
        <v>1083</v>
      </c>
      <c r="D10309" s="21">
        <f t="shared" si="322"/>
        <v>0</v>
      </c>
      <c r="E10309" s="24">
        <f t="shared" si="323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1715</v>
      </c>
      <c r="B10310" s="111" t="s">
        <v>1084</v>
      </c>
      <c r="C10310" s="112" t="s">
        <v>1085</v>
      </c>
      <c r="D10310" s="21">
        <f t="shared" si="322"/>
        <v>0</v>
      </c>
      <c r="E10310" s="24">
        <f t="shared" si="323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1715</v>
      </c>
      <c r="B10311" s="111" t="s">
        <v>1086</v>
      </c>
      <c r="C10311" s="112" t="s">
        <v>1087</v>
      </c>
      <c r="D10311" s="21">
        <f t="shared" si="322"/>
        <v>112</v>
      </c>
      <c r="E10311" s="24">
        <f t="shared" si="323"/>
        <v>1535</v>
      </c>
      <c r="F10311" s="104">
        <v>100</v>
      </c>
      <c r="G10311" s="104">
        <v>0</v>
      </c>
      <c r="H10311" s="105">
        <v>0</v>
      </c>
      <c r="I10311" s="105">
        <v>0</v>
      </c>
      <c r="J10311" s="106">
        <v>0</v>
      </c>
      <c r="K10311" s="107">
        <v>0</v>
      </c>
      <c r="L10311" s="105">
        <v>6</v>
      </c>
      <c r="M10311" s="105">
        <v>0</v>
      </c>
      <c r="N10311" s="106">
        <v>0</v>
      </c>
      <c r="O10311" s="107">
        <v>0</v>
      </c>
      <c r="P10311" s="105">
        <v>0</v>
      </c>
      <c r="Q10311" s="105">
        <v>0</v>
      </c>
      <c r="R10311" s="106">
        <v>0</v>
      </c>
      <c r="S10311" s="107">
        <v>0</v>
      </c>
      <c r="T10311" s="105">
        <v>6</v>
      </c>
      <c r="U10311" s="105">
        <v>0</v>
      </c>
      <c r="V10311" s="106">
        <v>0</v>
      </c>
      <c r="W10311" s="107">
        <v>0</v>
      </c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1715</v>
      </c>
      <c r="B10312" s="111" t="s">
        <v>1088</v>
      </c>
      <c r="C10312" s="112" t="s">
        <v>1089</v>
      </c>
      <c r="D10312" s="21">
        <f t="shared" si="322"/>
        <v>1008283.7599999999</v>
      </c>
      <c r="E10312" s="24">
        <f t="shared" si="323"/>
        <v>32540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106">
        <v>0</v>
      </c>
      <c r="K10312" s="107">
        <v>1535</v>
      </c>
      <c r="L10312" s="113">
        <v>93315.14</v>
      </c>
      <c r="M10312" s="113">
        <v>460</v>
      </c>
      <c r="N10312" s="31">
        <v>90372.68</v>
      </c>
      <c r="O10312" s="32">
        <v>845</v>
      </c>
      <c r="P10312" s="105">
        <v>90500</v>
      </c>
      <c r="Q10312" s="105">
        <v>1630</v>
      </c>
      <c r="R10312" s="31">
        <v>150125.84</v>
      </c>
      <c r="S10312" s="32">
        <v>3620</v>
      </c>
      <c r="T10312" s="113">
        <v>165672.34</v>
      </c>
      <c r="U10312" s="113">
        <v>10765</v>
      </c>
      <c r="V10312" s="31">
        <v>148358.65</v>
      </c>
      <c r="W10312" s="32">
        <v>9400</v>
      </c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1715</v>
      </c>
      <c r="B10313" s="111" t="s">
        <v>1090</v>
      </c>
      <c r="C10313" s="112" t="s">
        <v>1091</v>
      </c>
      <c r="D10313" s="21">
        <f t="shared" si="322"/>
        <v>10621.59</v>
      </c>
      <c r="E10313" s="24">
        <f t="shared" si="323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>
        <v>4312.74</v>
      </c>
      <c r="S10313" s="32">
        <v>0</v>
      </c>
      <c r="T10313" s="113">
        <v>2084.15</v>
      </c>
      <c r="U10313" s="113">
        <v>0</v>
      </c>
      <c r="V10313" s="31">
        <v>224.7</v>
      </c>
      <c r="W10313" s="32">
        <v>0</v>
      </c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1715</v>
      </c>
      <c r="B10314" s="111" t="s">
        <v>1092</v>
      </c>
      <c r="C10314" s="112" t="s">
        <v>1093</v>
      </c>
      <c r="D10314" s="21">
        <f t="shared" si="322"/>
        <v>55880.09</v>
      </c>
      <c r="E10314" s="24">
        <f t="shared" si="323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>
        <v>4000</v>
      </c>
      <c r="K10314" s="32">
        <v>0</v>
      </c>
      <c r="L10314" s="113">
        <v>4000.09</v>
      </c>
      <c r="M10314" s="113">
        <v>0</v>
      </c>
      <c r="N10314" s="31">
        <v>5000</v>
      </c>
      <c r="O10314" s="32">
        <v>0</v>
      </c>
      <c r="P10314" s="113">
        <v>5000</v>
      </c>
      <c r="Q10314" s="113">
        <v>0</v>
      </c>
      <c r="R10314" s="31">
        <v>4000</v>
      </c>
      <c r="S10314" s="32">
        <v>0</v>
      </c>
      <c r="T10314" s="113">
        <v>5000</v>
      </c>
      <c r="U10314" s="113">
        <v>0</v>
      </c>
      <c r="V10314" s="31">
        <v>5000</v>
      </c>
      <c r="W10314" s="32">
        <v>0</v>
      </c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1715</v>
      </c>
      <c r="B10315" s="111" t="s">
        <v>1094</v>
      </c>
      <c r="C10315" s="112" t="s">
        <v>1095</v>
      </c>
      <c r="D10315" s="21">
        <f t="shared" si="322"/>
        <v>159440</v>
      </c>
      <c r="E10315" s="24">
        <f t="shared" si="323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31">
        <v>19880</v>
      </c>
      <c r="K10315" s="32">
        <v>0</v>
      </c>
      <c r="L10315" s="105">
        <v>19880</v>
      </c>
      <c r="M10315" s="105">
        <v>0</v>
      </c>
      <c r="N10315" s="106">
        <v>19880</v>
      </c>
      <c r="O10315" s="107">
        <v>0</v>
      </c>
      <c r="P10315" s="113">
        <v>19880</v>
      </c>
      <c r="Q10315" s="113">
        <v>0</v>
      </c>
      <c r="R10315" s="106">
        <v>19880</v>
      </c>
      <c r="S10315" s="107">
        <v>0</v>
      </c>
      <c r="T10315" s="105">
        <v>19880</v>
      </c>
      <c r="U10315" s="105">
        <v>0</v>
      </c>
      <c r="V10315" s="106">
        <v>19880</v>
      </c>
      <c r="W10315" s="107">
        <v>0</v>
      </c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1715</v>
      </c>
      <c r="B10316" s="111" t="s">
        <v>1096</v>
      </c>
      <c r="C10316" s="112" t="s">
        <v>1097</v>
      </c>
      <c r="D10316" s="21">
        <f t="shared" si="322"/>
        <v>3400</v>
      </c>
      <c r="E10316" s="24">
        <f t="shared" si="323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106">
        <v>400</v>
      </c>
      <c r="K10316" s="107">
        <v>0</v>
      </c>
      <c r="L10316" s="113">
        <v>400</v>
      </c>
      <c r="M10316" s="113">
        <v>0</v>
      </c>
      <c r="N10316" s="31">
        <v>400</v>
      </c>
      <c r="O10316" s="32">
        <v>0</v>
      </c>
      <c r="P10316" s="105">
        <v>500</v>
      </c>
      <c r="Q10316" s="105">
        <v>0</v>
      </c>
      <c r="R10316" s="31">
        <v>400</v>
      </c>
      <c r="S10316" s="32">
        <v>0</v>
      </c>
      <c r="T10316" s="113">
        <v>500</v>
      </c>
      <c r="U10316" s="113">
        <v>0</v>
      </c>
      <c r="V10316" s="31">
        <v>400</v>
      </c>
      <c r="W10316" s="32">
        <v>0</v>
      </c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1715</v>
      </c>
      <c r="B10317" s="111" t="s">
        <v>1098</v>
      </c>
      <c r="C10317" s="112" t="s">
        <v>1099</v>
      </c>
      <c r="D10317" s="21">
        <f t="shared" si="322"/>
        <v>38459.520000000004</v>
      </c>
      <c r="E10317" s="24">
        <f t="shared" si="323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31">
        <v>0</v>
      </c>
      <c r="K10317" s="32">
        <v>0</v>
      </c>
      <c r="L10317" s="105">
        <v>0</v>
      </c>
      <c r="M10317" s="105">
        <v>0</v>
      </c>
      <c r="N10317" s="106">
        <v>0</v>
      </c>
      <c r="O10317" s="107">
        <v>0</v>
      </c>
      <c r="P10317" s="113">
        <v>0</v>
      </c>
      <c r="Q10317" s="113">
        <v>0</v>
      </c>
      <c r="R10317" s="106">
        <v>0</v>
      </c>
      <c r="S10317" s="107">
        <v>0</v>
      </c>
      <c r="T10317" s="105">
        <v>0</v>
      </c>
      <c r="U10317" s="105">
        <v>0</v>
      </c>
      <c r="V10317" s="106">
        <v>0</v>
      </c>
      <c r="W10317" s="107">
        <v>0</v>
      </c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1715</v>
      </c>
      <c r="B10318" s="111" t="s">
        <v>1100</v>
      </c>
      <c r="C10318" s="112" t="s">
        <v>1101</v>
      </c>
      <c r="D10318" s="21">
        <f t="shared" si="322"/>
        <v>592230.49000000011</v>
      </c>
      <c r="E10318" s="24">
        <f t="shared" si="323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>
        <v>6159.52</v>
      </c>
      <c r="K10318" s="107">
        <v>0</v>
      </c>
      <c r="L10318" s="105">
        <v>6159.52</v>
      </c>
      <c r="M10318" s="105">
        <v>0</v>
      </c>
      <c r="N10318" s="106">
        <v>6159.52</v>
      </c>
      <c r="O10318" s="107">
        <v>0</v>
      </c>
      <c r="P10318" s="105">
        <v>6159.52</v>
      </c>
      <c r="Q10318" s="105">
        <v>0</v>
      </c>
      <c r="R10318" s="106">
        <v>6159.52</v>
      </c>
      <c r="S10318" s="107">
        <v>0</v>
      </c>
      <c r="T10318" s="105">
        <v>6159.52</v>
      </c>
      <c r="U10318" s="105">
        <v>0</v>
      </c>
      <c r="V10318" s="106">
        <v>6159.36</v>
      </c>
      <c r="W10318" s="107">
        <v>0</v>
      </c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1715</v>
      </c>
      <c r="B10319" s="111" t="s">
        <v>1102</v>
      </c>
      <c r="C10319" s="112" t="s">
        <v>1103</v>
      </c>
      <c r="D10319" s="21">
        <f t="shared" si="322"/>
        <v>4470038.97</v>
      </c>
      <c r="E10319" s="24">
        <f t="shared" si="323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106">
        <v>545411.92000000004</v>
      </c>
      <c r="K10319" s="107">
        <v>0</v>
      </c>
      <c r="L10319" s="113">
        <v>575106.96</v>
      </c>
      <c r="M10319" s="113">
        <v>0</v>
      </c>
      <c r="N10319" s="31">
        <v>459404.92</v>
      </c>
      <c r="O10319" s="32">
        <v>0</v>
      </c>
      <c r="P10319" s="105">
        <v>608418.56999999995</v>
      </c>
      <c r="Q10319" s="105">
        <v>0</v>
      </c>
      <c r="R10319" s="31">
        <v>490229.85</v>
      </c>
      <c r="S10319" s="32">
        <v>0</v>
      </c>
      <c r="T10319" s="113">
        <v>571579.78</v>
      </c>
      <c r="U10319" s="113">
        <v>0</v>
      </c>
      <c r="V10319" s="31">
        <v>575489.16</v>
      </c>
      <c r="W10319" s="32">
        <v>0</v>
      </c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1715</v>
      </c>
      <c r="B10320" s="111" t="s">
        <v>1104</v>
      </c>
      <c r="C10320" s="112" t="s">
        <v>1105</v>
      </c>
      <c r="D10320" s="21">
        <f t="shared" si="322"/>
        <v>186930.03</v>
      </c>
      <c r="E10320" s="24">
        <f t="shared" si="323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1715</v>
      </c>
      <c r="B10321" s="111" t="s">
        <v>1106</v>
      </c>
      <c r="C10321" s="112" t="s">
        <v>1107</v>
      </c>
      <c r="D10321" s="21">
        <f t="shared" si="322"/>
        <v>2343160.88</v>
      </c>
      <c r="E10321" s="24">
        <f t="shared" si="323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>
        <v>186930.03</v>
      </c>
      <c r="K10321" s="32">
        <v>0</v>
      </c>
      <c r="L10321" s="113">
        <v>382770.06</v>
      </c>
      <c r="M10321" s="113">
        <v>0</v>
      </c>
      <c r="N10321" s="31">
        <v>134330.14000000001</v>
      </c>
      <c r="O10321" s="32">
        <v>0</v>
      </c>
      <c r="P10321" s="113">
        <v>290555.02</v>
      </c>
      <c r="Q10321" s="113">
        <v>0</v>
      </c>
      <c r="R10321" s="31">
        <v>298337.37</v>
      </c>
      <c r="S10321" s="32">
        <v>0</v>
      </c>
      <c r="T10321" s="113">
        <v>224829.42</v>
      </c>
      <c r="U10321" s="113">
        <v>0</v>
      </c>
      <c r="V10321" s="31">
        <v>213322.61</v>
      </c>
      <c r="W10321" s="32">
        <v>0</v>
      </c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1715</v>
      </c>
      <c r="B10322" s="111" t="s">
        <v>1108</v>
      </c>
      <c r="C10322" s="112" t="s">
        <v>1109</v>
      </c>
      <c r="D10322" s="21">
        <f t="shared" si="322"/>
        <v>1995688.8100000003</v>
      </c>
      <c r="E10322" s="24">
        <f t="shared" si="323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>
        <v>237489.85</v>
      </c>
      <c r="K10322" s="32">
        <v>0</v>
      </c>
      <c r="L10322" s="113">
        <v>330341.05</v>
      </c>
      <c r="M10322" s="113">
        <v>0</v>
      </c>
      <c r="N10322" s="31">
        <v>240723</v>
      </c>
      <c r="O10322" s="32">
        <v>0</v>
      </c>
      <c r="P10322" s="113">
        <v>207160.35</v>
      </c>
      <c r="Q10322" s="113">
        <v>0</v>
      </c>
      <c r="R10322" s="31">
        <v>158194.1</v>
      </c>
      <c r="S10322" s="32">
        <v>0</v>
      </c>
      <c r="T10322" s="113">
        <v>354040</v>
      </c>
      <c r="U10322" s="113">
        <v>0</v>
      </c>
      <c r="V10322" s="31">
        <v>71678.11</v>
      </c>
      <c r="W10322" s="32">
        <v>0</v>
      </c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1715</v>
      </c>
      <c r="B10323" s="111" t="s">
        <v>1110</v>
      </c>
      <c r="C10323" s="112" t="s">
        <v>1111</v>
      </c>
      <c r="D10323" s="21">
        <f t="shared" si="322"/>
        <v>406192.6</v>
      </c>
      <c r="E10323" s="24">
        <f t="shared" si="323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31">
        <v>213100.6</v>
      </c>
      <c r="K10323" s="32">
        <v>0</v>
      </c>
      <c r="L10323" s="105">
        <v>64898.1</v>
      </c>
      <c r="M10323" s="105">
        <v>0</v>
      </c>
      <c r="N10323" s="106">
        <v>54237</v>
      </c>
      <c r="O10323" s="107">
        <v>0</v>
      </c>
      <c r="P10323" s="113">
        <v>40758.5</v>
      </c>
      <c r="Q10323" s="113">
        <v>0</v>
      </c>
      <c r="R10323" s="106">
        <v>71896.5</v>
      </c>
      <c r="S10323" s="107">
        <v>0</v>
      </c>
      <c r="T10323" s="105">
        <v>63277</v>
      </c>
      <c r="U10323" s="105">
        <v>0</v>
      </c>
      <c r="V10323" s="106">
        <v>43687.5</v>
      </c>
      <c r="W10323" s="107">
        <v>0</v>
      </c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1715</v>
      </c>
      <c r="B10324" s="111" t="s">
        <v>1112</v>
      </c>
      <c r="C10324" s="112" t="s">
        <v>1113</v>
      </c>
      <c r="D10324" s="21">
        <f t="shared" si="322"/>
        <v>31962.51</v>
      </c>
      <c r="E10324" s="24">
        <f t="shared" si="323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>
        <v>0</v>
      </c>
      <c r="Q10324" s="105">
        <v>0</v>
      </c>
      <c r="R10324" s="106">
        <v>0</v>
      </c>
      <c r="S10324" s="107">
        <v>0</v>
      </c>
      <c r="T10324" s="105">
        <v>0</v>
      </c>
      <c r="U10324" s="105">
        <v>0</v>
      </c>
      <c r="V10324" s="106">
        <v>0</v>
      </c>
      <c r="W10324" s="107">
        <v>0</v>
      </c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1715</v>
      </c>
      <c r="B10325" s="111" t="s">
        <v>1114</v>
      </c>
      <c r="C10325" s="112" t="s">
        <v>1115</v>
      </c>
      <c r="D10325" s="21">
        <f t="shared" si="322"/>
        <v>348054.24</v>
      </c>
      <c r="E10325" s="24">
        <f t="shared" si="323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106">
        <v>1062.51</v>
      </c>
      <c r="K10325" s="107">
        <v>0</v>
      </c>
      <c r="L10325" s="113">
        <v>118452.26</v>
      </c>
      <c r="M10325" s="113">
        <v>0</v>
      </c>
      <c r="N10325" s="31">
        <v>16006.1</v>
      </c>
      <c r="O10325" s="32">
        <v>0</v>
      </c>
      <c r="P10325" s="105">
        <v>91494.97</v>
      </c>
      <c r="Q10325" s="105">
        <v>0</v>
      </c>
      <c r="R10325" s="31">
        <v>13680.27</v>
      </c>
      <c r="S10325" s="32">
        <v>0</v>
      </c>
      <c r="T10325" s="113">
        <v>17869.54</v>
      </c>
      <c r="U10325" s="113">
        <v>0</v>
      </c>
      <c r="V10325" s="31">
        <v>13895.29</v>
      </c>
      <c r="W10325" s="32">
        <v>0</v>
      </c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1715</v>
      </c>
      <c r="B10326" s="111" t="s">
        <v>1116</v>
      </c>
      <c r="C10326" s="112" t="s">
        <v>1117</v>
      </c>
      <c r="D10326" s="21">
        <f t="shared" si="322"/>
        <v>20820</v>
      </c>
      <c r="E10326" s="24">
        <f t="shared" si="323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1715</v>
      </c>
      <c r="B10327" s="111" t="s">
        <v>1118</v>
      </c>
      <c r="C10327" s="112" t="s">
        <v>1119</v>
      </c>
      <c r="D10327" s="21">
        <f t="shared" si="322"/>
        <v>470827</v>
      </c>
      <c r="E10327" s="24">
        <f t="shared" si="323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>
        <v>20820</v>
      </c>
      <c r="K10327" s="32">
        <v>0</v>
      </c>
      <c r="L10327" s="113">
        <v>31380</v>
      </c>
      <c r="M10327" s="113">
        <v>0</v>
      </c>
      <c r="N10327" s="31">
        <v>180978</v>
      </c>
      <c r="O10327" s="32">
        <v>0</v>
      </c>
      <c r="P10327" s="113">
        <v>42068</v>
      </c>
      <c r="Q10327" s="113">
        <v>0</v>
      </c>
      <c r="R10327" s="31">
        <v>7840</v>
      </c>
      <c r="S10327" s="32">
        <v>0</v>
      </c>
      <c r="T10327" s="113">
        <v>47878</v>
      </c>
      <c r="U10327" s="113">
        <v>0</v>
      </c>
      <c r="V10327" s="31">
        <v>97972</v>
      </c>
      <c r="W10327" s="32">
        <v>0</v>
      </c>
      <c r="X10327" s="113"/>
      <c r="Y10327" s="113"/>
      <c r="Z10327" s="31"/>
      <c r="AA10327" s="32"/>
      <c r="AB10327" s="113"/>
      <c r="AC10327" s="113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1715</v>
      </c>
      <c r="B10328" s="111" t="s">
        <v>1120</v>
      </c>
      <c r="C10328" s="112" t="s">
        <v>1121</v>
      </c>
      <c r="D10328" s="21">
        <f t="shared" si="322"/>
        <v>23010</v>
      </c>
      <c r="E10328" s="24">
        <f t="shared" si="323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>
        <v>12870</v>
      </c>
      <c r="K10328" s="32">
        <v>0</v>
      </c>
      <c r="L10328" s="113">
        <v>6610</v>
      </c>
      <c r="M10328" s="113">
        <v>0</v>
      </c>
      <c r="N10328" s="31">
        <v>750</v>
      </c>
      <c r="O10328" s="32">
        <v>0</v>
      </c>
      <c r="P10328" s="113">
        <v>2945</v>
      </c>
      <c r="Q10328" s="113">
        <v>0</v>
      </c>
      <c r="R10328" s="31">
        <v>7755</v>
      </c>
      <c r="S10328" s="32">
        <v>0</v>
      </c>
      <c r="T10328" s="113">
        <v>375</v>
      </c>
      <c r="U10328" s="113">
        <v>0</v>
      </c>
      <c r="V10328" s="31">
        <v>4000</v>
      </c>
      <c r="W10328" s="32">
        <v>0</v>
      </c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1715</v>
      </c>
      <c r="B10329" s="111" t="s">
        <v>1122</v>
      </c>
      <c r="C10329" s="112" t="s">
        <v>1123</v>
      </c>
      <c r="D10329" s="21">
        <f t="shared" si="322"/>
        <v>0</v>
      </c>
      <c r="E10329" s="24">
        <f t="shared" si="323"/>
        <v>0</v>
      </c>
      <c r="F10329" s="104"/>
      <c r="G10329" s="104"/>
      <c r="H10329" s="105"/>
      <c r="I10329" s="105"/>
      <c r="J10329" s="31"/>
      <c r="K10329" s="32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1715</v>
      </c>
      <c r="B10330" s="111" t="s">
        <v>1124</v>
      </c>
      <c r="C10330" s="112" t="s">
        <v>1125</v>
      </c>
      <c r="D10330" s="21">
        <f t="shared" si="322"/>
        <v>0</v>
      </c>
      <c r="E10330" s="24">
        <f t="shared" si="323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1715</v>
      </c>
      <c r="B10331" s="111" t="s">
        <v>1126</v>
      </c>
      <c r="C10331" s="112" t="s">
        <v>1127</v>
      </c>
      <c r="D10331" s="21">
        <f t="shared" si="322"/>
        <v>0</v>
      </c>
      <c r="E10331" s="24">
        <f t="shared" si="323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1715</v>
      </c>
      <c r="B10332" s="111" t="s">
        <v>1128</v>
      </c>
      <c r="C10332" s="112" t="s">
        <v>1129</v>
      </c>
      <c r="D10332" s="21">
        <f t="shared" si="322"/>
        <v>0</v>
      </c>
      <c r="E10332" s="24">
        <f t="shared" si="323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1715</v>
      </c>
      <c r="B10333" s="111" t="s">
        <v>1130</v>
      </c>
      <c r="C10333" s="112" t="s">
        <v>1131</v>
      </c>
      <c r="D10333" s="21">
        <f t="shared" si="322"/>
        <v>0</v>
      </c>
      <c r="E10333" s="24">
        <f t="shared" si="323"/>
        <v>0</v>
      </c>
      <c r="F10333" s="104"/>
      <c r="G10333" s="104"/>
      <c r="H10333" s="113"/>
      <c r="I10333" s="113"/>
      <c r="J10333" s="106"/>
      <c r="K10333" s="107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1715</v>
      </c>
      <c r="B10334" s="111" t="s">
        <v>1132</v>
      </c>
      <c r="C10334" s="112" t="s">
        <v>1133</v>
      </c>
      <c r="D10334" s="21">
        <f t="shared" si="322"/>
        <v>0</v>
      </c>
      <c r="E10334" s="24">
        <f t="shared" si="323"/>
        <v>0</v>
      </c>
      <c r="F10334" s="104"/>
      <c r="G10334" s="104"/>
      <c r="H10334" s="105"/>
      <c r="I10334" s="105"/>
      <c r="J10334" s="31"/>
      <c r="K10334" s="32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1715</v>
      </c>
      <c r="B10335" s="111" t="s">
        <v>1134</v>
      </c>
      <c r="C10335" s="112" t="s">
        <v>1135</v>
      </c>
      <c r="D10335" s="21">
        <f t="shared" si="322"/>
        <v>0</v>
      </c>
      <c r="E10335" s="24">
        <f t="shared" si="323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1715</v>
      </c>
      <c r="B10336" s="111" t="s">
        <v>1136</v>
      </c>
      <c r="C10336" s="112" t="s">
        <v>1137</v>
      </c>
      <c r="D10336" s="21">
        <f t="shared" si="322"/>
        <v>34700</v>
      </c>
      <c r="E10336" s="24">
        <f t="shared" si="323"/>
        <v>0</v>
      </c>
      <c r="F10336" s="104"/>
      <c r="G10336" s="104"/>
      <c r="H10336" s="113"/>
      <c r="I10336" s="113"/>
      <c r="J10336" s="106"/>
      <c r="K10336" s="107"/>
      <c r="L10336" s="113"/>
      <c r="M10336" s="113"/>
      <c r="N10336" s="31"/>
      <c r="O10336" s="32"/>
      <c r="P10336" s="105"/>
      <c r="Q10336" s="105"/>
      <c r="R10336" s="31">
        <v>34700</v>
      </c>
      <c r="S10336" s="32">
        <v>0</v>
      </c>
      <c r="T10336" s="113">
        <v>0</v>
      </c>
      <c r="U10336" s="113">
        <v>0</v>
      </c>
      <c r="V10336" s="31">
        <v>0</v>
      </c>
      <c r="W10336" s="32">
        <v>0</v>
      </c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1715</v>
      </c>
      <c r="B10337" s="111" t="s">
        <v>1138</v>
      </c>
      <c r="C10337" s="112" t="s">
        <v>1624</v>
      </c>
      <c r="D10337" s="21">
        <f t="shared" si="322"/>
        <v>0</v>
      </c>
      <c r="E10337" s="24">
        <f t="shared" si="323"/>
        <v>0</v>
      </c>
      <c r="F10337" s="104"/>
      <c r="G10337" s="104"/>
      <c r="H10337" s="105"/>
      <c r="I10337" s="105"/>
      <c r="J10337" s="31"/>
      <c r="K10337" s="32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1715</v>
      </c>
      <c r="B10338" s="111" t="s">
        <v>1139</v>
      </c>
      <c r="C10338" s="112" t="s">
        <v>1140</v>
      </c>
      <c r="D10338" s="21">
        <f t="shared" si="322"/>
        <v>31048</v>
      </c>
      <c r="E10338" s="24">
        <f t="shared" si="323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>
        <v>0</v>
      </c>
      <c r="K10338" s="107">
        <v>0</v>
      </c>
      <c r="L10338" s="105">
        <v>0</v>
      </c>
      <c r="M10338" s="105">
        <v>0</v>
      </c>
      <c r="N10338" s="106">
        <v>0</v>
      </c>
      <c r="O10338" s="107">
        <v>0</v>
      </c>
      <c r="P10338" s="105">
        <v>0</v>
      </c>
      <c r="Q10338" s="105">
        <v>0</v>
      </c>
      <c r="R10338" s="106">
        <v>0</v>
      </c>
      <c r="S10338" s="107">
        <v>0</v>
      </c>
      <c r="T10338" s="105">
        <v>0</v>
      </c>
      <c r="U10338" s="105">
        <v>0</v>
      </c>
      <c r="V10338" s="106">
        <v>0</v>
      </c>
      <c r="W10338" s="107">
        <v>0</v>
      </c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1715</v>
      </c>
      <c r="B10339" s="111" t="s">
        <v>1141</v>
      </c>
      <c r="C10339" s="112" t="s">
        <v>1625</v>
      </c>
      <c r="D10339" s="21">
        <f t="shared" si="322"/>
        <v>310201.75</v>
      </c>
      <c r="E10339" s="24">
        <f t="shared" si="323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106">
        <v>17548</v>
      </c>
      <c r="K10339" s="107">
        <v>0</v>
      </c>
      <c r="L10339" s="113">
        <v>31520</v>
      </c>
      <c r="M10339" s="113">
        <v>0</v>
      </c>
      <c r="N10339" s="31">
        <v>0</v>
      </c>
      <c r="O10339" s="32">
        <v>0</v>
      </c>
      <c r="P10339" s="105">
        <v>0</v>
      </c>
      <c r="Q10339" s="105">
        <v>0</v>
      </c>
      <c r="R10339" s="31">
        <v>0</v>
      </c>
      <c r="S10339" s="32">
        <v>0</v>
      </c>
      <c r="T10339" s="113">
        <v>0</v>
      </c>
      <c r="U10339" s="113">
        <v>0</v>
      </c>
      <c r="V10339" s="31">
        <v>128250</v>
      </c>
      <c r="W10339" s="32">
        <v>0</v>
      </c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1715</v>
      </c>
      <c r="B10340" s="111" t="s">
        <v>1142</v>
      </c>
      <c r="C10340" s="112" t="s">
        <v>1143</v>
      </c>
      <c r="D10340" s="21">
        <f t="shared" si="322"/>
        <v>331997.25</v>
      </c>
      <c r="E10340" s="24">
        <f t="shared" si="323"/>
        <v>0</v>
      </c>
      <c r="F10340" s="104"/>
      <c r="G10340" s="104"/>
      <c r="H10340" s="105">
        <v>21266.5</v>
      </c>
      <c r="I10340" s="105">
        <v>0</v>
      </c>
      <c r="J10340" s="31">
        <v>29701.75</v>
      </c>
      <c r="K10340" s="32">
        <v>0</v>
      </c>
      <c r="L10340" s="105">
        <v>24759.75</v>
      </c>
      <c r="M10340" s="105">
        <v>0</v>
      </c>
      <c r="N10340" s="106">
        <v>47312.5</v>
      </c>
      <c r="O10340" s="107">
        <v>0</v>
      </c>
      <c r="P10340" s="113">
        <v>25134.5</v>
      </c>
      <c r="Q10340" s="113">
        <v>0</v>
      </c>
      <c r="R10340" s="106">
        <v>52491.5</v>
      </c>
      <c r="S10340" s="107">
        <v>0</v>
      </c>
      <c r="T10340" s="105">
        <v>17670.5</v>
      </c>
      <c r="U10340" s="105">
        <v>0</v>
      </c>
      <c r="V10340" s="106">
        <v>35444.5</v>
      </c>
      <c r="W10340" s="107">
        <v>0</v>
      </c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1715</v>
      </c>
      <c r="B10341" s="111" t="s">
        <v>1144</v>
      </c>
      <c r="C10341" s="112" t="s">
        <v>1626</v>
      </c>
      <c r="D10341" s="21">
        <f t="shared" si="322"/>
        <v>285862.96999999997</v>
      </c>
      <c r="E10341" s="24">
        <f t="shared" si="323"/>
        <v>0</v>
      </c>
      <c r="F10341" s="104"/>
      <c r="G10341" s="104"/>
      <c r="H10341" s="105">
        <v>23998.25</v>
      </c>
      <c r="I10341" s="105">
        <v>0</v>
      </c>
      <c r="J10341" s="106">
        <v>107917.5</v>
      </c>
      <c r="K10341" s="107">
        <v>0</v>
      </c>
      <c r="L10341" s="105">
        <v>51599.75</v>
      </c>
      <c r="M10341" s="105">
        <v>0</v>
      </c>
      <c r="N10341" s="106">
        <v>117496.25</v>
      </c>
      <c r="O10341" s="107">
        <v>0</v>
      </c>
      <c r="P10341" s="105">
        <v>25276.5</v>
      </c>
      <c r="Q10341" s="105">
        <v>0</v>
      </c>
      <c r="R10341" s="106">
        <v>29445.47</v>
      </c>
      <c r="S10341" s="107">
        <v>0</v>
      </c>
      <c r="T10341" s="105">
        <v>38046.75</v>
      </c>
      <c r="U10341" s="105">
        <v>0</v>
      </c>
      <c r="V10341" s="106">
        <v>0</v>
      </c>
      <c r="W10341" s="107">
        <v>0</v>
      </c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1715</v>
      </c>
      <c r="B10342" s="111" t="s">
        <v>1145</v>
      </c>
      <c r="C10342" s="112" t="s">
        <v>1627</v>
      </c>
      <c r="D10342" s="21">
        <f t="shared" si="322"/>
        <v>0</v>
      </c>
      <c r="E10342" s="24">
        <f t="shared" si="32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1715</v>
      </c>
      <c r="B10343" s="111" t="s">
        <v>1628</v>
      </c>
      <c r="C10343" s="112" t="s">
        <v>1629</v>
      </c>
      <c r="D10343" s="21">
        <f t="shared" si="322"/>
        <v>0</v>
      </c>
      <c r="E10343" s="24">
        <f t="shared" si="32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1715</v>
      </c>
      <c r="B10344" s="111" t="s">
        <v>1146</v>
      </c>
      <c r="C10344" s="112" t="s">
        <v>1630</v>
      </c>
      <c r="D10344" s="21">
        <f t="shared" si="322"/>
        <v>0</v>
      </c>
      <c r="E10344" s="24">
        <f t="shared" si="32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1715</v>
      </c>
      <c r="B10345" s="111" t="s">
        <v>1147</v>
      </c>
      <c r="C10345" s="112" t="s">
        <v>1631</v>
      </c>
      <c r="D10345" s="21">
        <f t="shared" si="322"/>
        <v>0</v>
      </c>
      <c r="E10345" s="24">
        <f t="shared" si="32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1715</v>
      </c>
      <c r="B10346" s="111" t="s">
        <v>1148</v>
      </c>
      <c r="C10346" s="112" t="s">
        <v>1149</v>
      </c>
      <c r="D10346" s="21">
        <f t="shared" si="322"/>
        <v>654742.5</v>
      </c>
      <c r="E10346" s="24">
        <f t="shared" si="32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1715</v>
      </c>
      <c r="B10347" s="111" t="s">
        <v>1150</v>
      </c>
      <c r="C10347" s="112" t="s">
        <v>1632</v>
      </c>
      <c r="D10347" s="21">
        <f t="shared" si="322"/>
        <v>5323092.5</v>
      </c>
      <c r="E10347" s="24">
        <f t="shared" si="32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>
        <v>654742.5</v>
      </c>
      <c r="K10347" s="107">
        <v>0</v>
      </c>
      <c r="L10347" s="105">
        <v>752902.5</v>
      </c>
      <c r="M10347" s="105">
        <v>0</v>
      </c>
      <c r="N10347" s="106">
        <v>562497.5</v>
      </c>
      <c r="O10347" s="107">
        <v>0</v>
      </c>
      <c r="P10347" s="105">
        <v>565987.5</v>
      </c>
      <c r="Q10347" s="105">
        <v>0</v>
      </c>
      <c r="R10347" s="106">
        <v>886040</v>
      </c>
      <c r="S10347" s="107">
        <v>0</v>
      </c>
      <c r="T10347" s="105">
        <v>643605</v>
      </c>
      <c r="U10347" s="105">
        <v>0</v>
      </c>
      <c r="V10347" s="106">
        <v>558652.5</v>
      </c>
      <c r="W10347" s="107">
        <v>0</v>
      </c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1715</v>
      </c>
      <c r="B10348" s="111" t="s">
        <v>1151</v>
      </c>
      <c r="C10348" s="112" t="s">
        <v>1633</v>
      </c>
      <c r="D10348" s="21">
        <f t="shared" si="322"/>
        <v>332190</v>
      </c>
      <c r="E10348" s="24">
        <f t="shared" si="32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106">
        <v>44310</v>
      </c>
      <c r="K10348" s="107">
        <v>0</v>
      </c>
      <c r="L10348" s="113">
        <v>49660</v>
      </c>
      <c r="M10348" s="113">
        <v>0</v>
      </c>
      <c r="N10348" s="31">
        <v>47390</v>
      </c>
      <c r="O10348" s="32">
        <v>0</v>
      </c>
      <c r="P10348" s="105">
        <v>41820</v>
      </c>
      <c r="Q10348" s="105">
        <v>0</v>
      </c>
      <c r="R10348" s="31">
        <v>44500</v>
      </c>
      <c r="S10348" s="32">
        <v>0</v>
      </c>
      <c r="T10348" s="113">
        <v>42430</v>
      </c>
      <c r="U10348" s="113">
        <v>0</v>
      </c>
      <c r="V10348" s="31">
        <v>22140</v>
      </c>
      <c r="W10348" s="32">
        <v>0</v>
      </c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1715</v>
      </c>
      <c r="B10349" s="111" t="s">
        <v>1152</v>
      </c>
      <c r="C10349" s="112" t="s">
        <v>1634</v>
      </c>
      <c r="D10349" s="21">
        <f t="shared" si="322"/>
        <v>0</v>
      </c>
      <c r="E10349" s="24">
        <f t="shared" si="323"/>
        <v>0</v>
      </c>
      <c r="F10349" s="104"/>
      <c r="G10349" s="104"/>
      <c r="H10349" s="105"/>
      <c r="I10349" s="105"/>
      <c r="J10349" s="31"/>
      <c r="K10349" s="32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1715</v>
      </c>
      <c r="B10350" s="111" t="s">
        <v>1153</v>
      </c>
      <c r="C10350" s="112" t="s">
        <v>1635</v>
      </c>
      <c r="D10350" s="21">
        <f t="shared" si="322"/>
        <v>5000</v>
      </c>
      <c r="E10350" s="24">
        <f t="shared" si="323"/>
        <v>0</v>
      </c>
      <c r="F10350" s="104"/>
      <c r="G10350" s="104"/>
      <c r="H10350" s="113"/>
      <c r="I10350" s="113"/>
      <c r="J10350" s="106"/>
      <c r="K10350" s="107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1715</v>
      </c>
      <c r="B10351" s="111" t="s">
        <v>1154</v>
      </c>
      <c r="C10351" s="112" t="s">
        <v>1636</v>
      </c>
      <c r="D10351" s="21">
        <f t="shared" si="322"/>
        <v>80000</v>
      </c>
      <c r="E10351" s="24">
        <f t="shared" si="32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>
        <v>5000</v>
      </c>
      <c r="K10351" s="32">
        <v>0</v>
      </c>
      <c r="L10351" s="113">
        <v>5000</v>
      </c>
      <c r="M10351" s="113">
        <v>0</v>
      </c>
      <c r="N10351" s="31">
        <v>5000</v>
      </c>
      <c r="O10351" s="32">
        <v>0</v>
      </c>
      <c r="P10351" s="113">
        <v>5000</v>
      </c>
      <c r="Q10351" s="113">
        <v>0</v>
      </c>
      <c r="R10351" s="31">
        <v>5000</v>
      </c>
      <c r="S10351" s="32">
        <v>0</v>
      </c>
      <c r="T10351" s="113">
        <v>5000</v>
      </c>
      <c r="U10351" s="113">
        <v>0</v>
      </c>
      <c r="V10351" s="31">
        <v>5000</v>
      </c>
      <c r="W10351" s="32">
        <v>0</v>
      </c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1715</v>
      </c>
      <c r="B10352" s="111" t="s">
        <v>1155</v>
      </c>
      <c r="C10352" s="112" t="s">
        <v>1156</v>
      </c>
      <c r="D10352" s="21">
        <f t="shared" si="322"/>
        <v>180000</v>
      </c>
      <c r="E10352" s="24">
        <f t="shared" si="32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>
        <v>40000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>
        <v>20000</v>
      </c>
      <c r="Q10352" s="113">
        <v>0</v>
      </c>
      <c r="R10352" s="31">
        <v>30000</v>
      </c>
      <c r="S10352" s="32">
        <v>0</v>
      </c>
      <c r="T10352" s="113">
        <v>20000</v>
      </c>
      <c r="U10352" s="113">
        <v>0</v>
      </c>
      <c r="V10352" s="31">
        <v>20000</v>
      </c>
      <c r="W10352" s="32">
        <v>0</v>
      </c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1715</v>
      </c>
      <c r="B10353" s="111" t="s">
        <v>1157</v>
      </c>
      <c r="C10353" s="112" t="s">
        <v>1158</v>
      </c>
      <c r="D10353" s="21">
        <f t="shared" si="322"/>
        <v>190000</v>
      </c>
      <c r="E10353" s="24">
        <f t="shared" si="32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>
        <v>30000</v>
      </c>
      <c r="Q10353" s="113">
        <v>0</v>
      </c>
      <c r="R10353" s="31">
        <v>20000</v>
      </c>
      <c r="S10353" s="32">
        <v>0</v>
      </c>
      <c r="T10353" s="113">
        <v>20000</v>
      </c>
      <c r="U10353" s="113">
        <v>0</v>
      </c>
      <c r="V10353" s="31">
        <v>20000</v>
      </c>
      <c r="W10353" s="32">
        <v>0</v>
      </c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1715</v>
      </c>
      <c r="B10354" s="111" t="s">
        <v>1159</v>
      </c>
      <c r="C10354" s="112" t="s">
        <v>1160</v>
      </c>
      <c r="D10354" s="21">
        <f t="shared" si="322"/>
        <v>109850</v>
      </c>
      <c r="E10354" s="24">
        <f t="shared" si="32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>
        <v>20000</v>
      </c>
      <c r="K10354" s="32">
        <v>0</v>
      </c>
      <c r="L10354" s="113">
        <v>10000</v>
      </c>
      <c r="M10354" s="113">
        <v>0</v>
      </c>
      <c r="N10354" s="31">
        <v>10000</v>
      </c>
      <c r="O10354" s="32">
        <v>0</v>
      </c>
      <c r="P10354" s="113">
        <v>10000</v>
      </c>
      <c r="Q10354" s="113">
        <v>0</v>
      </c>
      <c r="R10354" s="31">
        <v>10000</v>
      </c>
      <c r="S10354" s="32">
        <v>0</v>
      </c>
      <c r="T10354" s="113">
        <v>10000</v>
      </c>
      <c r="U10354" s="113">
        <v>0</v>
      </c>
      <c r="V10354" s="31">
        <v>10000</v>
      </c>
      <c r="W10354" s="32">
        <v>0</v>
      </c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1715</v>
      </c>
      <c r="B10355" s="111" t="s">
        <v>1161</v>
      </c>
      <c r="C10355" s="112" t="s">
        <v>1637</v>
      </c>
      <c r="D10355" s="21">
        <f t="shared" si="322"/>
        <v>195750</v>
      </c>
      <c r="E10355" s="24">
        <f t="shared" si="32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>
        <v>29850</v>
      </c>
      <c r="K10355" s="32">
        <v>0</v>
      </c>
      <c r="L10355" s="113">
        <v>27300</v>
      </c>
      <c r="M10355" s="113">
        <v>0</v>
      </c>
      <c r="N10355" s="31">
        <v>22350</v>
      </c>
      <c r="O10355" s="32">
        <v>0</v>
      </c>
      <c r="P10355" s="113">
        <v>31800</v>
      </c>
      <c r="Q10355" s="113">
        <v>0</v>
      </c>
      <c r="R10355" s="31">
        <v>21600</v>
      </c>
      <c r="S10355" s="32">
        <v>0</v>
      </c>
      <c r="T10355" s="113">
        <v>19800</v>
      </c>
      <c r="U10355" s="113">
        <v>0</v>
      </c>
      <c r="V10355" s="31">
        <v>25950</v>
      </c>
      <c r="W10355" s="32">
        <v>0</v>
      </c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1715</v>
      </c>
      <c r="B10356" s="111" t="s">
        <v>1162</v>
      </c>
      <c r="C10356" s="112" t="s">
        <v>1163</v>
      </c>
      <c r="D10356" s="21">
        <f t="shared" si="322"/>
        <v>0</v>
      </c>
      <c r="E10356" s="24">
        <f t="shared" si="323"/>
        <v>0</v>
      </c>
      <c r="F10356" s="104"/>
      <c r="G10356" s="104"/>
      <c r="H10356" s="105"/>
      <c r="I10356" s="105"/>
      <c r="J10356" s="31"/>
      <c r="K10356" s="32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1715</v>
      </c>
      <c r="B10357" s="111" t="s">
        <v>1164</v>
      </c>
      <c r="C10357" s="112" t="s">
        <v>1638</v>
      </c>
      <c r="D10357" s="21">
        <f t="shared" si="322"/>
        <v>77594.850000000006</v>
      </c>
      <c r="E10357" s="24">
        <f t="shared" si="323"/>
        <v>0</v>
      </c>
      <c r="F10357" s="104"/>
      <c r="G10357" s="104"/>
      <c r="H10357" s="113"/>
      <c r="I10357" s="113"/>
      <c r="J10357" s="106"/>
      <c r="K10357" s="107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1715</v>
      </c>
      <c r="B10358" s="111" t="s">
        <v>1165</v>
      </c>
      <c r="C10358" s="112" t="s">
        <v>1166</v>
      </c>
      <c r="D10358" s="21">
        <f t="shared" si="322"/>
        <v>682668.85</v>
      </c>
      <c r="E10358" s="24">
        <f t="shared" si="32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31">
        <v>77594.850000000006</v>
      </c>
      <c r="K10358" s="32">
        <v>0</v>
      </c>
      <c r="L10358" s="105">
        <v>77594.850000000006</v>
      </c>
      <c r="M10358" s="105">
        <v>0</v>
      </c>
      <c r="N10358" s="106">
        <v>70085.679999999993</v>
      </c>
      <c r="O10358" s="107">
        <v>0</v>
      </c>
      <c r="P10358" s="113">
        <v>77594.850000000006</v>
      </c>
      <c r="Q10358" s="113">
        <v>0</v>
      </c>
      <c r="R10358" s="106">
        <v>77594.850000000006</v>
      </c>
      <c r="S10358" s="107">
        <v>0</v>
      </c>
      <c r="T10358" s="105">
        <v>77594.87</v>
      </c>
      <c r="U10358" s="105">
        <v>0</v>
      </c>
      <c r="V10358" s="106">
        <v>75091.5</v>
      </c>
      <c r="W10358" s="107">
        <v>0</v>
      </c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1715</v>
      </c>
      <c r="B10359" s="111" t="s">
        <v>1167</v>
      </c>
      <c r="C10359" s="112" t="s">
        <v>1639</v>
      </c>
      <c r="D10359" s="21">
        <f t="shared" si="322"/>
        <v>433494.23000000004</v>
      </c>
      <c r="E10359" s="24">
        <f t="shared" si="32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>
        <v>56942.45</v>
      </c>
      <c r="K10359" s="107">
        <v>0</v>
      </c>
      <c r="L10359" s="105">
        <v>56942.45</v>
      </c>
      <c r="M10359" s="105">
        <v>0</v>
      </c>
      <c r="N10359" s="106">
        <v>51431.89</v>
      </c>
      <c r="O10359" s="107">
        <v>0</v>
      </c>
      <c r="P10359" s="105">
        <v>56942.45</v>
      </c>
      <c r="Q10359" s="105">
        <v>0</v>
      </c>
      <c r="R10359" s="106">
        <v>56942.45</v>
      </c>
      <c r="S10359" s="107">
        <v>0</v>
      </c>
      <c r="T10359" s="105">
        <v>56942.46</v>
      </c>
      <c r="U10359" s="105">
        <v>0</v>
      </c>
      <c r="V10359" s="106">
        <v>55105.599999999999</v>
      </c>
      <c r="W10359" s="107">
        <v>0</v>
      </c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1715</v>
      </c>
      <c r="B10360" s="111" t="s">
        <v>1168</v>
      </c>
      <c r="C10360" s="112" t="s">
        <v>1640</v>
      </c>
      <c r="D10360" s="21">
        <f t="shared" si="322"/>
        <v>70914.41</v>
      </c>
      <c r="E10360" s="24">
        <f t="shared" si="32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106">
        <v>8961.9699999999993</v>
      </c>
      <c r="K10360" s="107">
        <v>0</v>
      </c>
      <c r="L10360" s="113">
        <v>8961.9699999999993</v>
      </c>
      <c r="M10360" s="113">
        <v>0</v>
      </c>
      <c r="N10360" s="31">
        <v>8094.68</v>
      </c>
      <c r="O10360" s="32">
        <v>0</v>
      </c>
      <c r="P10360" s="105">
        <v>8961.9699999999993</v>
      </c>
      <c r="Q10360" s="105">
        <v>0</v>
      </c>
      <c r="R10360" s="31">
        <v>8961.9699999999993</v>
      </c>
      <c r="S10360" s="32">
        <v>0</v>
      </c>
      <c r="T10360" s="113">
        <v>8961.99</v>
      </c>
      <c r="U10360" s="113">
        <v>0</v>
      </c>
      <c r="V10360" s="31">
        <v>8672.8799999999992</v>
      </c>
      <c r="W10360" s="32">
        <v>0</v>
      </c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1715</v>
      </c>
      <c r="B10361" s="111" t="s">
        <v>1169</v>
      </c>
      <c r="C10361" s="112" t="s">
        <v>1641</v>
      </c>
      <c r="D10361" s="21">
        <f t="shared" si="322"/>
        <v>7437.6200000000008</v>
      </c>
      <c r="E10361" s="24">
        <f t="shared" si="32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31">
        <v>952.75</v>
      </c>
      <c r="K10361" s="32">
        <v>0</v>
      </c>
      <c r="L10361" s="105">
        <v>952.75</v>
      </c>
      <c r="M10361" s="105">
        <v>0</v>
      </c>
      <c r="N10361" s="106">
        <v>860.55</v>
      </c>
      <c r="O10361" s="107">
        <v>0</v>
      </c>
      <c r="P10361" s="113">
        <v>952.75</v>
      </c>
      <c r="Q10361" s="113">
        <v>0</v>
      </c>
      <c r="R10361" s="106">
        <v>952.75</v>
      </c>
      <c r="S10361" s="107">
        <v>0</v>
      </c>
      <c r="T10361" s="105">
        <v>1844.05</v>
      </c>
      <c r="U10361" s="105">
        <v>0</v>
      </c>
      <c r="V10361" s="106">
        <v>922.02</v>
      </c>
      <c r="W10361" s="107">
        <v>0</v>
      </c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1715</v>
      </c>
      <c r="B10362" s="111" t="s">
        <v>1170</v>
      </c>
      <c r="C10362" s="112" t="s">
        <v>1171</v>
      </c>
      <c r="D10362" s="21">
        <f t="shared" si="322"/>
        <v>0</v>
      </c>
      <c r="E10362" s="24">
        <f t="shared" si="32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1715</v>
      </c>
      <c r="B10363" s="111" t="s">
        <v>1172</v>
      </c>
      <c r="C10363" s="112" t="s">
        <v>1642</v>
      </c>
      <c r="D10363" s="21">
        <f t="shared" si="322"/>
        <v>2350.6799999999998</v>
      </c>
      <c r="E10363" s="24">
        <f t="shared" si="32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106">
        <v>0</v>
      </c>
      <c r="K10363" s="107">
        <v>0</v>
      </c>
      <c r="L10363" s="113">
        <v>0</v>
      </c>
      <c r="M10363" s="113">
        <v>0</v>
      </c>
      <c r="N10363" s="31">
        <v>0</v>
      </c>
      <c r="O10363" s="32">
        <v>0</v>
      </c>
      <c r="P10363" s="105">
        <v>0</v>
      </c>
      <c r="Q10363" s="105">
        <v>0</v>
      </c>
      <c r="R10363" s="31">
        <v>0</v>
      </c>
      <c r="S10363" s="32">
        <v>0</v>
      </c>
      <c r="T10363" s="113">
        <v>0</v>
      </c>
      <c r="U10363" s="113">
        <v>0</v>
      </c>
      <c r="V10363" s="31">
        <v>0</v>
      </c>
      <c r="W10363" s="32">
        <v>0</v>
      </c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1715</v>
      </c>
      <c r="B10364" s="111" t="s">
        <v>1173</v>
      </c>
      <c r="C10364" s="112" t="s">
        <v>1643</v>
      </c>
      <c r="D10364" s="21">
        <f t="shared" si="322"/>
        <v>0</v>
      </c>
      <c r="E10364" s="24">
        <f t="shared" si="323"/>
        <v>0</v>
      </c>
      <c r="F10364" s="104"/>
      <c r="G10364" s="104"/>
      <c r="H10364" s="105"/>
      <c r="I10364" s="105"/>
      <c r="J10364" s="31"/>
      <c r="K10364" s="32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1715</v>
      </c>
      <c r="B10365" s="111" t="s">
        <v>1174</v>
      </c>
      <c r="C10365" s="112" t="s">
        <v>1175</v>
      </c>
      <c r="D10365" s="21">
        <f t="shared" si="322"/>
        <v>1702.59</v>
      </c>
      <c r="E10365" s="24">
        <f t="shared" si="323"/>
        <v>0</v>
      </c>
      <c r="F10365" s="104"/>
      <c r="G10365" s="104"/>
      <c r="H10365" s="113"/>
      <c r="I10365" s="113"/>
      <c r="J10365" s="106"/>
      <c r="K10365" s="107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1715</v>
      </c>
      <c r="B10366" s="111" t="s">
        <v>1176</v>
      </c>
      <c r="C10366" s="112" t="s">
        <v>1177</v>
      </c>
      <c r="D10366" s="21">
        <f t="shared" si="322"/>
        <v>17282.559999999998</v>
      </c>
      <c r="E10366" s="24">
        <f t="shared" si="32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>
        <v>1702.59</v>
      </c>
      <c r="K10366" s="32">
        <v>0</v>
      </c>
      <c r="L10366" s="113">
        <v>1702.59</v>
      </c>
      <c r="M10366" s="113">
        <v>0</v>
      </c>
      <c r="N10366" s="31">
        <v>1537.83</v>
      </c>
      <c r="O10366" s="32">
        <v>0</v>
      </c>
      <c r="P10366" s="113">
        <v>1702.59</v>
      </c>
      <c r="Q10366" s="113">
        <v>0</v>
      </c>
      <c r="R10366" s="31">
        <v>1702.59</v>
      </c>
      <c r="S10366" s="32">
        <v>0</v>
      </c>
      <c r="T10366" s="113">
        <v>3295.37</v>
      </c>
      <c r="U10366" s="113">
        <v>0</v>
      </c>
      <c r="V10366" s="31">
        <v>1647.67</v>
      </c>
      <c r="W10366" s="32">
        <v>0</v>
      </c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1715</v>
      </c>
      <c r="B10367" s="111" t="s">
        <v>1178</v>
      </c>
      <c r="C10367" s="112" t="s">
        <v>1179</v>
      </c>
      <c r="D10367" s="21">
        <f t="shared" si="322"/>
        <v>27295.600000000002</v>
      </c>
      <c r="E10367" s="24">
        <f t="shared" si="32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>
        <v>3991.33</v>
      </c>
      <c r="K10367" s="32">
        <v>0</v>
      </c>
      <c r="L10367" s="113">
        <v>3991.33</v>
      </c>
      <c r="M10367" s="113">
        <v>0</v>
      </c>
      <c r="N10367" s="31">
        <v>824.66</v>
      </c>
      <c r="O10367" s="32">
        <v>0</v>
      </c>
      <c r="P10367" s="113">
        <v>3991.33</v>
      </c>
      <c r="Q10367" s="113">
        <v>0</v>
      </c>
      <c r="R10367" s="31">
        <v>3991.33</v>
      </c>
      <c r="S10367" s="32">
        <v>0</v>
      </c>
      <c r="T10367" s="113">
        <v>6771.77</v>
      </c>
      <c r="U10367" s="113">
        <v>0</v>
      </c>
      <c r="V10367" s="31">
        <v>0</v>
      </c>
      <c r="W10367" s="32">
        <v>0</v>
      </c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1715</v>
      </c>
      <c r="B10368" s="111" t="s">
        <v>1180</v>
      </c>
      <c r="C10368" s="112" t="s">
        <v>1181</v>
      </c>
      <c r="D10368" s="21">
        <f t="shared" si="322"/>
        <v>0</v>
      </c>
      <c r="E10368" s="24">
        <f t="shared" si="32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1715</v>
      </c>
      <c r="B10369" s="111" t="s">
        <v>1182</v>
      </c>
      <c r="C10369" s="112" t="s">
        <v>1183</v>
      </c>
      <c r="D10369" s="21">
        <f t="shared" si="322"/>
        <v>0</v>
      </c>
      <c r="E10369" s="24">
        <f t="shared" si="323"/>
        <v>0</v>
      </c>
      <c r="F10369" s="104"/>
      <c r="G10369" s="104"/>
      <c r="H10369" s="105"/>
      <c r="I10369" s="105"/>
      <c r="J10369" s="31"/>
      <c r="K10369" s="32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1715</v>
      </c>
      <c r="B10370" s="111" t="s">
        <v>1184</v>
      </c>
      <c r="C10370" s="112" t="s">
        <v>1185</v>
      </c>
      <c r="D10370" s="21">
        <f t="shared" si="322"/>
        <v>0</v>
      </c>
      <c r="E10370" s="24">
        <f t="shared" si="32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1715</v>
      </c>
      <c r="B10371" s="111" t="s">
        <v>1186</v>
      </c>
      <c r="C10371" s="112" t="s">
        <v>1187</v>
      </c>
      <c r="D10371" s="21">
        <f t="shared" ref="D10371:D10434" si="324">F10371+H10371+J10372+L10371+N10371+P10371+R10371+T10371+V10371+X10371+Z10371+AB10371</f>
        <v>0</v>
      </c>
      <c r="E10371" s="24">
        <f t="shared" ref="E10371:E10434" si="325">G10371+I10371+K10372+M10371+O10371+Q10371+S10371+U10371+W10371+Y10371+AA10371+AC10371</f>
        <v>0</v>
      </c>
      <c r="F10371" s="104"/>
      <c r="G10371" s="104"/>
      <c r="H10371" s="113"/>
      <c r="I10371" s="113"/>
      <c r="J10371" s="106"/>
      <c r="K10371" s="107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1715</v>
      </c>
      <c r="B10372" s="111" t="s">
        <v>1188</v>
      </c>
      <c r="C10372" s="112" t="s">
        <v>1189</v>
      </c>
      <c r="D10372" s="21">
        <f t="shared" si="324"/>
        <v>0</v>
      </c>
      <c r="E10372" s="24">
        <f t="shared" si="325"/>
        <v>0</v>
      </c>
      <c r="F10372" s="104"/>
      <c r="G10372" s="104"/>
      <c r="H10372" s="105"/>
      <c r="I10372" s="105"/>
      <c r="J10372" s="31"/>
      <c r="K10372" s="32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1715</v>
      </c>
      <c r="B10373" s="111" t="s">
        <v>1190</v>
      </c>
      <c r="C10373" s="112" t="s">
        <v>1191</v>
      </c>
      <c r="D10373" s="21">
        <f t="shared" si="324"/>
        <v>0</v>
      </c>
      <c r="E10373" s="24">
        <f t="shared" si="325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1715</v>
      </c>
      <c r="B10374" s="111" t="s">
        <v>1192</v>
      </c>
      <c r="C10374" s="112" t="s">
        <v>1193</v>
      </c>
      <c r="D10374" s="21">
        <f t="shared" si="324"/>
        <v>0</v>
      </c>
      <c r="E10374" s="24">
        <f t="shared" si="325"/>
        <v>0</v>
      </c>
      <c r="F10374" s="104"/>
      <c r="G10374" s="104"/>
      <c r="H10374" s="113"/>
      <c r="I10374" s="113"/>
      <c r="J10374" s="106"/>
      <c r="K10374" s="107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1715</v>
      </c>
      <c r="B10375" s="111" t="s">
        <v>1194</v>
      </c>
      <c r="C10375" s="112" t="s">
        <v>1195</v>
      </c>
      <c r="D10375" s="21">
        <f t="shared" si="324"/>
        <v>0</v>
      </c>
      <c r="E10375" s="24">
        <f t="shared" si="325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1715</v>
      </c>
      <c r="B10376" s="111" t="s">
        <v>1196</v>
      </c>
      <c r="C10376" s="112" t="s">
        <v>1197</v>
      </c>
      <c r="D10376" s="21">
        <f t="shared" si="324"/>
        <v>0</v>
      </c>
      <c r="E10376" s="24">
        <f t="shared" si="325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1715</v>
      </c>
      <c r="B10377" s="111" t="s">
        <v>1198</v>
      </c>
      <c r="C10377" s="112" t="s">
        <v>1199</v>
      </c>
      <c r="D10377" s="21">
        <f t="shared" si="324"/>
        <v>0</v>
      </c>
      <c r="E10377" s="24">
        <f t="shared" si="325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1715</v>
      </c>
      <c r="B10378" s="111" t="s">
        <v>1200</v>
      </c>
      <c r="C10378" s="112" t="s">
        <v>1201</v>
      </c>
      <c r="D10378" s="21">
        <f t="shared" si="324"/>
        <v>0</v>
      </c>
      <c r="E10378" s="24">
        <f t="shared" si="325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1715</v>
      </c>
      <c r="B10379" s="111" t="s">
        <v>1202</v>
      </c>
      <c r="C10379" s="112" t="s">
        <v>1203</v>
      </c>
      <c r="D10379" s="21">
        <f t="shared" si="324"/>
        <v>0</v>
      </c>
      <c r="E10379" s="24">
        <f t="shared" si="325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1715</v>
      </c>
      <c r="B10380" s="111" t="s">
        <v>1204</v>
      </c>
      <c r="C10380" s="112" t="s">
        <v>1205</v>
      </c>
      <c r="D10380" s="21">
        <f t="shared" si="324"/>
        <v>0</v>
      </c>
      <c r="E10380" s="24">
        <f t="shared" si="325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1715</v>
      </c>
      <c r="B10381" s="111" t="s">
        <v>1206</v>
      </c>
      <c r="C10381" s="112" t="s">
        <v>1207</v>
      </c>
      <c r="D10381" s="21">
        <f t="shared" si="324"/>
        <v>0</v>
      </c>
      <c r="E10381" s="24">
        <f t="shared" si="325"/>
        <v>0</v>
      </c>
      <c r="F10381" s="104"/>
      <c r="G10381" s="104"/>
      <c r="H10381" s="105"/>
      <c r="I10381" s="105"/>
      <c r="J10381" s="31"/>
      <c r="K10381" s="32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1715</v>
      </c>
      <c r="B10382" s="111" t="s">
        <v>1208</v>
      </c>
      <c r="C10382" s="112" t="s">
        <v>1209</v>
      </c>
      <c r="D10382" s="21">
        <f t="shared" si="324"/>
        <v>0</v>
      </c>
      <c r="E10382" s="24">
        <f t="shared" si="325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1715</v>
      </c>
      <c r="B10383" s="111" t="s">
        <v>1210</v>
      </c>
      <c r="C10383" s="112" t="s">
        <v>1644</v>
      </c>
      <c r="D10383" s="21">
        <f t="shared" si="324"/>
        <v>0</v>
      </c>
      <c r="E10383" s="24">
        <f t="shared" si="325"/>
        <v>0</v>
      </c>
      <c r="F10383" s="104"/>
      <c r="G10383" s="104"/>
      <c r="H10383" s="113"/>
      <c r="I10383" s="113"/>
      <c r="J10383" s="106"/>
      <c r="K10383" s="107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1715</v>
      </c>
      <c r="B10384" s="111" t="s">
        <v>1211</v>
      </c>
      <c r="C10384" s="112" t="s">
        <v>1212</v>
      </c>
      <c r="D10384" s="21">
        <f t="shared" si="324"/>
        <v>8895.86</v>
      </c>
      <c r="E10384" s="24">
        <f t="shared" si="325"/>
        <v>0</v>
      </c>
      <c r="F10384" s="104"/>
      <c r="G10384" s="104"/>
      <c r="H10384" s="105"/>
      <c r="I10384" s="105"/>
      <c r="J10384" s="31"/>
      <c r="K10384" s="32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1715</v>
      </c>
      <c r="B10385" s="111" t="s">
        <v>1213</v>
      </c>
      <c r="C10385" s="112" t="s">
        <v>1214</v>
      </c>
      <c r="D10385" s="21">
        <f t="shared" si="324"/>
        <v>77725.039999999994</v>
      </c>
      <c r="E10385" s="24">
        <f t="shared" si="325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>
        <v>8895.86</v>
      </c>
      <c r="K10385" s="107">
        <v>0</v>
      </c>
      <c r="L10385" s="105">
        <v>8895.86</v>
      </c>
      <c r="M10385" s="105">
        <v>0</v>
      </c>
      <c r="N10385" s="106">
        <v>8302.7999999999993</v>
      </c>
      <c r="O10385" s="107">
        <v>0</v>
      </c>
      <c r="P10385" s="105">
        <v>9192.3799999999992</v>
      </c>
      <c r="Q10385" s="105">
        <v>0</v>
      </c>
      <c r="R10385" s="106">
        <v>9192.3799999999992</v>
      </c>
      <c r="S10385" s="107">
        <v>0</v>
      </c>
      <c r="T10385" s="105">
        <v>10761.45</v>
      </c>
      <c r="U10385" s="105">
        <v>0</v>
      </c>
      <c r="V10385" s="106">
        <v>9375.86</v>
      </c>
      <c r="W10385" s="107">
        <v>0</v>
      </c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1715</v>
      </c>
      <c r="B10386" s="111" t="s">
        <v>1215</v>
      </c>
      <c r="C10386" s="112" t="s">
        <v>1216</v>
      </c>
      <c r="D10386" s="21">
        <f t="shared" si="324"/>
        <v>39809.929999999993</v>
      </c>
      <c r="E10386" s="24">
        <f t="shared" si="325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>
        <v>4212.6000000000004</v>
      </c>
      <c r="K10386" s="107">
        <v>0</v>
      </c>
      <c r="L10386" s="105">
        <v>4212.6000000000004</v>
      </c>
      <c r="M10386" s="105">
        <v>0</v>
      </c>
      <c r="N10386" s="106">
        <v>3804.93</v>
      </c>
      <c r="O10386" s="107">
        <v>0</v>
      </c>
      <c r="P10386" s="105">
        <v>4212.6000000000004</v>
      </c>
      <c r="Q10386" s="105">
        <v>0</v>
      </c>
      <c r="R10386" s="106">
        <v>4212.6000000000004</v>
      </c>
      <c r="S10386" s="107">
        <v>0</v>
      </c>
      <c r="T10386" s="105">
        <v>4212.6099999999997</v>
      </c>
      <c r="U10386" s="105">
        <v>0</v>
      </c>
      <c r="V10386" s="106">
        <v>5443.73</v>
      </c>
      <c r="W10386" s="107">
        <v>0</v>
      </c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1715</v>
      </c>
      <c r="B10387" s="111" t="s">
        <v>1217</v>
      </c>
      <c r="C10387" s="112" t="s">
        <v>1218</v>
      </c>
      <c r="D10387" s="21">
        <f t="shared" si="324"/>
        <v>33196.740000000005</v>
      </c>
      <c r="E10387" s="24">
        <f t="shared" si="325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>
        <v>4595.75</v>
      </c>
      <c r="K10387" s="107">
        <v>0</v>
      </c>
      <c r="L10387" s="105">
        <v>4595.75</v>
      </c>
      <c r="M10387" s="105">
        <v>0</v>
      </c>
      <c r="N10387" s="106">
        <v>4151</v>
      </c>
      <c r="O10387" s="107">
        <v>0</v>
      </c>
      <c r="P10387" s="105">
        <v>4595.75</v>
      </c>
      <c r="Q10387" s="105">
        <v>0</v>
      </c>
      <c r="R10387" s="106">
        <v>4595.75</v>
      </c>
      <c r="S10387" s="107">
        <v>0</v>
      </c>
      <c r="T10387" s="105">
        <v>4595.7299999999996</v>
      </c>
      <c r="U10387" s="105">
        <v>0</v>
      </c>
      <c r="V10387" s="106">
        <v>4447.5</v>
      </c>
      <c r="W10387" s="107">
        <v>0</v>
      </c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1715</v>
      </c>
      <c r="B10388" s="111" t="s">
        <v>1219</v>
      </c>
      <c r="C10388" s="112" t="s">
        <v>1220</v>
      </c>
      <c r="D10388" s="21">
        <f t="shared" si="324"/>
        <v>0</v>
      </c>
      <c r="E10388" s="24">
        <f t="shared" si="325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1715</v>
      </c>
      <c r="B10389" s="111" t="s">
        <v>1221</v>
      </c>
      <c r="C10389" s="112" t="s">
        <v>1222</v>
      </c>
      <c r="D10389" s="21">
        <f t="shared" si="324"/>
        <v>4359.82</v>
      </c>
      <c r="E10389" s="24">
        <f t="shared" si="325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1715</v>
      </c>
      <c r="B10390" s="111" t="s">
        <v>1223</v>
      </c>
      <c r="C10390" s="112" t="s">
        <v>1224</v>
      </c>
      <c r="D10390" s="21">
        <f t="shared" si="324"/>
        <v>34034.69</v>
      </c>
      <c r="E10390" s="24">
        <f t="shared" si="325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106">
        <v>4359.82</v>
      </c>
      <c r="K10390" s="107">
        <v>0</v>
      </c>
      <c r="L10390" s="113">
        <v>4359.82</v>
      </c>
      <c r="M10390" s="113">
        <v>0</v>
      </c>
      <c r="N10390" s="31">
        <v>4359.82</v>
      </c>
      <c r="O10390" s="32">
        <v>0</v>
      </c>
      <c r="P10390" s="105">
        <v>4359.82</v>
      </c>
      <c r="Q10390" s="105">
        <v>0</v>
      </c>
      <c r="R10390" s="31">
        <v>4359.82</v>
      </c>
      <c r="S10390" s="32">
        <v>0</v>
      </c>
      <c r="T10390" s="113">
        <v>3937.89</v>
      </c>
      <c r="U10390" s="113">
        <v>0</v>
      </c>
      <c r="V10390" s="31">
        <v>4219.18</v>
      </c>
      <c r="W10390" s="32">
        <v>0</v>
      </c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1715</v>
      </c>
      <c r="B10391" s="111" t="s">
        <v>1225</v>
      </c>
      <c r="C10391" s="112" t="s">
        <v>1226</v>
      </c>
      <c r="D10391" s="21">
        <f t="shared" si="324"/>
        <v>2321.46</v>
      </c>
      <c r="E10391" s="24">
        <f t="shared" si="325"/>
        <v>0</v>
      </c>
      <c r="F10391" s="104"/>
      <c r="G10391" s="104"/>
      <c r="H10391" s="105"/>
      <c r="I10391" s="105"/>
      <c r="J10391" s="31"/>
      <c r="K10391" s="32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1715</v>
      </c>
      <c r="B10392" s="111" t="s">
        <v>1227</v>
      </c>
      <c r="C10392" s="112" t="s">
        <v>1228</v>
      </c>
      <c r="D10392" s="21">
        <f t="shared" si="324"/>
        <v>41571.96</v>
      </c>
      <c r="E10392" s="24">
        <f t="shared" si="325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106">
        <v>2321.46</v>
      </c>
      <c r="K10392" s="107">
        <v>0</v>
      </c>
      <c r="L10392" s="113">
        <v>2321.46</v>
      </c>
      <c r="M10392" s="113">
        <v>0</v>
      </c>
      <c r="N10392" s="31">
        <v>2096.8000000000002</v>
      </c>
      <c r="O10392" s="32">
        <v>0</v>
      </c>
      <c r="P10392" s="105">
        <v>2321.46</v>
      </c>
      <c r="Q10392" s="105">
        <v>0</v>
      </c>
      <c r="R10392" s="31">
        <v>2321.46</v>
      </c>
      <c r="S10392" s="32">
        <v>0</v>
      </c>
      <c r="T10392" s="113">
        <v>2321.4699999999998</v>
      </c>
      <c r="U10392" s="113">
        <v>0</v>
      </c>
      <c r="V10392" s="31">
        <v>2246.58</v>
      </c>
      <c r="W10392" s="32">
        <v>0</v>
      </c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1715</v>
      </c>
      <c r="B10393" s="111" t="s">
        <v>1229</v>
      </c>
      <c r="C10393" s="112" t="s">
        <v>1230</v>
      </c>
      <c r="D10393" s="21">
        <f t="shared" si="324"/>
        <v>160900.91</v>
      </c>
      <c r="E10393" s="24">
        <f t="shared" si="325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>
        <v>18806.669999999998</v>
      </c>
      <c r="K10393" s="32">
        <v>0</v>
      </c>
      <c r="L10393" s="113">
        <v>18806.669999999998</v>
      </c>
      <c r="M10393" s="113">
        <v>0</v>
      </c>
      <c r="N10393" s="31">
        <v>16986.669999999998</v>
      </c>
      <c r="O10393" s="32">
        <v>0</v>
      </c>
      <c r="P10393" s="113">
        <v>18806.07</v>
      </c>
      <c r="Q10393" s="113">
        <v>0</v>
      </c>
      <c r="R10393" s="31">
        <v>18806.07</v>
      </c>
      <c r="S10393" s="32">
        <v>0</v>
      </c>
      <c r="T10393" s="113">
        <v>26667.46</v>
      </c>
      <c r="U10393" s="113">
        <v>0</v>
      </c>
      <c r="V10393" s="31">
        <v>23358.9</v>
      </c>
      <c r="W10393" s="32">
        <v>0</v>
      </c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1715</v>
      </c>
      <c r="B10394" s="111" t="s">
        <v>1231</v>
      </c>
      <c r="C10394" s="112" t="s">
        <v>1232</v>
      </c>
      <c r="D10394" s="21">
        <f t="shared" si="324"/>
        <v>1127.8900000000001</v>
      </c>
      <c r="E10394" s="24">
        <f t="shared" si="325"/>
        <v>0</v>
      </c>
      <c r="F10394" s="104"/>
      <c r="G10394" s="104"/>
      <c r="H10394" s="105"/>
      <c r="I10394" s="105"/>
      <c r="J10394" s="31"/>
      <c r="K10394" s="32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1715</v>
      </c>
      <c r="B10395" s="111" t="s">
        <v>1233</v>
      </c>
      <c r="C10395" s="112" t="s">
        <v>1234</v>
      </c>
      <c r="D10395" s="21">
        <f t="shared" si="324"/>
        <v>77718.2</v>
      </c>
      <c r="E10395" s="24">
        <f t="shared" si="325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>
        <v>1127.8900000000001</v>
      </c>
      <c r="K10395" s="107">
        <v>0</v>
      </c>
      <c r="L10395" s="105">
        <v>1127.8900000000001</v>
      </c>
      <c r="M10395" s="105">
        <v>0</v>
      </c>
      <c r="N10395" s="106">
        <v>1127.8900000000001</v>
      </c>
      <c r="O10395" s="107">
        <v>0</v>
      </c>
      <c r="P10395" s="105">
        <v>2234.41</v>
      </c>
      <c r="Q10395" s="105">
        <v>0</v>
      </c>
      <c r="R10395" s="106">
        <v>2234.41</v>
      </c>
      <c r="S10395" s="107">
        <v>0</v>
      </c>
      <c r="T10395" s="105">
        <v>54463.64</v>
      </c>
      <c r="U10395" s="105">
        <v>0</v>
      </c>
      <c r="V10395" s="106">
        <v>2162.33</v>
      </c>
      <c r="W10395" s="107">
        <v>0</v>
      </c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1715</v>
      </c>
      <c r="B10396" s="111" t="s">
        <v>1235</v>
      </c>
      <c r="C10396" s="112" t="s">
        <v>1236</v>
      </c>
      <c r="D10396" s="21">
        <f t="shared" si="324"/>
        <v>73388.890000000014</v>
      </c>
      <c r="E10396" s="24">
        <f t="shared" si="325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>
        <v>9161.2199999999993</v>
      </c>
      <c r="K10396" s="107">
        <v>0</v>
      </c>
      <c r="L10396" s="105">
        <v>9161.2199999999993</v>
      </c>
      <c r="M10396" s="105">
        <v>0</v>
      </c>
      <c r="N10396" s="106">
        <v>8274.65</v>
      </c>
      <c r="O10396" s="107">
        <v>0</v>
      </c>
      <c r="P10396" s="105">
        <v>9149.4</v>
      </c>
      <c r="Q10396" s="105">
        <v>0</v>
      </c>
      <c r="R10396" s="106">
        <v>9149.4</v>
      </c>
      <c r="S10396" s="107">
        <v>0</v>
      </c>
      <c r="T10396" s="105">
        <v>8501.98</v>
      </c>
      <c r="U10396" s="105">
        <v>0</v>
      </c>
      <c r="V10396" s="106">
        <v>8540.99</v>
      </c>
      <c r="W10396" s="107">
        <v>0</v>
      </c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1715</v>
      </c>
      <c r="B10397" s="111" t="s">
        <v>1237</v>
      </c>
      <c r="C10397" s="112" t="s">
        <v>1238</v>
      </c>
      <c r="D10397" s="21">
        <f t="shared" si="324"/>
        <v>14953.650000000001</v>
      </c>
      <c r="E10397" s="24">
        <f t="shared" si="325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>
        <v>2768.77</v>
      </c>
      <c r="K10397" s="107">
        <v>0</v>
      </c>
      <c r="L10397" s="105">
        <v>2768.77</v>
      </c>
      <c r="M10397" s="105">
        <v>0</v>
      </c>
      <c r="N10397" s="106">
        <v>2500.8200000000002</v>
      </c>
      <c r="O10397" s="107">
        <v>0</v>
      </c>
      <c r="P10397" s="105">
        <v>2768.77</v>
      </c>
      <c r="Q10397" s="105">
        <v>0</v>
      </c>
      <c r="R10397" s="106">
        <v>2768.77</v>
      </c>
      <c r="S10397" s="107">
        <v>0</v>
      </c>
      <c r="T10397" s="105">
        <v>732.54</v>
      </c>
      <c r="U10397" s="105">
        <v>0</v>
      </c>
      <c r="V10397" s="106">
        <v>645.21</v>
      </c>
      <c r="W10397" s="107">
        <v>0</v>
      </c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1715</v>
      </c>
      <c r="B10398" s="111" t="s">
        <v>1239</v>
      </c>
      <c r="C10398" s="112" t="s">
        <v>1240</v>
      </c>
      <c r="D10398" s="21">
        <f t="shared" si="324"/>
        <v>243228.79</v>
      </c>
      <c r="E10398" s="24">
        <f t="shared" si="325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1715</v>
      </c>
      <c r="B10399" s="111" t="s">
        <v>1241</v>
      </c>
      <c r="C10399" s="112" t="s">
        <v>1242</v>
      </c>
      <c r="D10399" s="21">
        <f t="shared" si="324"/>
        <v>2023904.13</v>
      </c>
      <c r="E10399" s="24">
        <f t="shared" si="325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106">
        <v>243228.79</v>
      </c>
      <c r="K10399" s="107">
        <v>0</v>
      </c>
      <c r="L10399" s="113">
        <v>243228.79</v>
      </c>
      <c r="M10399" s="113">
        <v>0</v>
      </c>
      <c r="N10399" s="31">
        <v>223065.87</v>
      </c>
      <c r="O10399" s="32">
        <v>0</v>
      </c>
      <c r="P10399" s="105">
        <v>253702.48</v>
      </c>
      <c r="Q10399" s="105">
        <v>0</v>
      </c>
      <c r="R10399" s="31">
        <v>253702.48</v>
      </c>
      <c r="S10399" s="32">
        <v>0</v>
      </c>
      <c r="T10399" s="113">
        <v>264570.59999999998</v>
      </c>
      <c r="U10399" s="113">
        <v>0</v>
      </c>
      <c r="V10399" s="31">
        <v>254314.31</v>
      </c>
      <c r="W10399" s="32">
        <v>0</v>
      </c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1715</v>
      </c>
      <c r="B10400" s="111" t="s">
        <v>1243</v>
      </c>
      <c r="C10400" s="112" t="s">
        <v>1244</v>
      </c>
      <c r="D10400" s="21">
        <f t="shared" si="324"/>
        <v>190740.72999999998</v>
      </c>
      <c r="E10400" s="24">
        <f t="shared" si="325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31">
        <v>23882.74</v>
      </c>
      <c r="K10400" s="32">
        <v>0</v>
      </c>
      <c r="L10400" s="105">
        <v>23882.74</v>
      </c>
      <c r="M10400" s="105">
        <v>0</v>
      </c>
      <c r="N10400" s="106">
        <v>20050.560000000001</v>
      </c>
      <c r="O10400" s="107">
        <v>0</v>
      </c>
      <c r="P10400" s="113">
        <v>25071.35</v>
      </c>
      <c r="Q10400" s="113">
        <v>0</v>
      </c>
      <c r="R10400" s="106">
        <v>25071.35</v>
      </c>
      <c r="S10400" s="107">
        <v>0</v>
      </c>
      <c r="T10400" s="105">
        <v>12147.15</v>
      </c>
      <c r="U10400" s="105">
        <v>0</v>
      </c>
      <c r="V10400" s="106">
        <v>23796.68</v>
      </c>
      <c r="W10400" s="107">
        <v>0</v>
      </c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1715</v>
      </c>
      <c r="B10401" s="111" t="s">
        <v>1245</v>
      </c>
      <c r="C10401" s="112" t="s">
        <v>1246</v>
      </c>
      <c r="D10401" s="21">
        <f t="shared" si="324"/>
        <v>104472.91999999998</v>
      </c>
      <c r="E10401" s="24">
        <f t="shared" si="325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106">
        <v>17070.099999999999</v>
      </c>
      <c r="K10401" s="107">
        <v>0</v>
      </c>
      <c r="L10401" s="113">
        <v>17070.099999999999</v>
      </c>
      <c r="M10401" s="113">
        <v>0</v>
      </c>
      <c r="N10401" s="31">
        <v>9153.32</v>
      </c>
      <c r="O10401" s="32">
        <v>0</v>
      </c>
      <c r="P10401" s="105">
        <v>10529.37</v>
      </c>
      <c r="Q10401" s="105">
        <v>0</v>
      </c>
      <c r="R10401" s="31">
        <v>10529.37</v>
      </c>
      <c r="S10401" s="32">
        <v>0</v>
      </c>
      <c r="T10401" s="113">
        <v>11639.97</v>
      </c>
      <c r="U10401" s="113">
        <v>0</v>
      </c>
      <c r="V10401" s="31">
        <v>9976.43</v>
      </c>
      <c r="W10401" s="32">
        <v>0</v>
      </c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1715</v>
      </c>
      <c r="B10402" s="111" t="s">
        <v>1247</v>
      </c>
      <c r="C10402" s="112" t="s">
        <v>1248</v>
      </c>
      <c r="D10402" s="21">
        <f t="shared" si="324"/>
        <v>39667.679999999993</v>
      </c>
      <c r="E10402" s="24">
        <f t="shared" si="325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>
        <v>2535.46</v>
      </c>
      <c r="K10402" s="32">
        <v>0</v>
      </c>
      <c r="L10402" s="113">
        <v>2535.46</v>
      </c>
      <c r="M10402" s="113">
        <v>0</v>
      </c>
      <c r="N10402" s="31">
        <v>2290.09</v>
      </c>
      <c r="O10402" s="32">
        <v>0</v>
      </c>
      <c r="P10402" s="113">
        <v>2535.46</v>
      </c>
      <c r="Q10402" s="113">
        <v>0</v>
      </c>
      <c r="R10402" s="31">
        <v>2535.46</v>
      </c>
      <c r="S10402" s="32">
        <v>0</v>
      </c>
      <c r="T10402" s="113">
        <v>2535.46</v>
      </c>
      <c r="U10402" s="113">
        <v>0</v>
      </c>
      <c r="V10402" s="31">
        <v>2453.67</v>
      </c>
      <c r="W10402" s="32">
        <v>0</v>
      </c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1715</v>
      </c>
      <c r="B10403" s="111" t="s">
        <v>1249</v>
      </c>
      <c r="C10403" s="112" t="s">
        <v>1250</v>
      </c>
      <c r="D10403" s="21">
        <f t="shared" si="324"/>
        <v>0</v>
      </c>
      <c r="E10403" s="24">
        <f t="shared" si="325"/>
        <v>0</v>
      </c>
      <c r="F10403" s="104"/>
      <c r="G10403" s="104"/>
      <c r="H10403" s="105"/>
      <c r="I10403" s="105"/>
      <c r="J10403" s="31"/>
      <c r="K10403" s="32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1715</v>
      </c>
      <c r="B10404" s="111" t="s">
        <v>1251</v>
      </c>
      <c r="C10404" s="112" t="s">
        <v>1252</v>
      </c>
      <c r="D10404" s="21">
        <f t="shared" si="324"/>
        <v>0</v>
      </c>
      <c r="E10404" s="24">
        <f t="shared" si="325"/>
        <v>0</v>
      </c>
      <c r="F10404" s="104"/>
      <c r="G10404" s="104"/>
      <c r="H10404" s="113"/>
      <c r="I10404" s="113"/>
      <c r="J10404" s="106"/>
      <c r="K10404" s="107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1715</v>
      </c>
      <c r="B10405" s="111" t="s">
        <v>1253</v>
      </c>
      <c r="C10405" s="112" t="s">
        <v>1254</v>
      </c>
      <c r="D10405" s="21">
        <f t="shared" si="324"/>
        <v>0</v>
      </c>
      <c r="E10405" s="24">
        <f t="shared" si="325"/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1715</v>
      </c>
      <c r="B10406" s="111" t="s">
        <v>1255</v>
      </c>
      <c r="C10406" s="112" t="s">
        <v>1256</v>
      </c>
      <c r="D10406" s="21">
        <f t="shared" si="324"/>
        <v>0</v>
      </c>
      <c r="E10406" s="24">
        <f t="shared" si="325"/>
        <v>0</v>
      </c>
      <c r="F10406" s="104"/>
      <c r="G10406" s="104"/>
      <c r="H10406" s="105"/>
      <c r="I10406" s="105"/>
      <c r="J10406" s="31"/>
      <c r="K10406" s="32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1715</v>
      </c>
      <c r="B10407" s="111" t="s">
        <v>1645</v>
      </c>
      <c r="C10407" s="112" t="s">
        <v>1646</v>
      </c>
      <c r="D10407" s="21">
        <f t="shared" si="324"/>
        <v>0</v>
      </c>
      <c r="E10407" s="24">
        <f t="shared" si="325"/>
        <v>0</v>
      </c>
      <c r="F10407" s="104"/>
      <c r="G10407" s="104"/>
      <c r="H10407" s="113"/>
      <c r="I10407" s="113"/>
      <c r="J10407" s="106"/>
      <c r="K10407" s="107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1715</v>
      </c>
      <c r="B10408" s="111" t="s">
        <v>1257</v>
      </c>
      <c r="C10408" s="112" t="s">
        <v>1258</v>
      </c>
      <c r="D10408" s="21">
        <f t="shared" si="324"/>
        <v>0</v>
      </c>
      <c r="E10408" s="24">
        <f t="shared" si="325"/>
        <v>0</v>
      </c>
      <c r="F10408" s="104"/>
      <c r="G10408" s="104"/>
      <c r="H10408" s="105"/>
      <c r="I10408" s="105"/>
      <c r="J10408" s="31"/>
      <c r="K10408" s="32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1715</v>
      </c>
      <c r="B10409" s="111" t="s">
        <v>1259</v>
      </c>
      <c r="C10409" s="112" t="s">
        <v>1260</v>
      </c>
      <c r="D10409" s="21">
        <f t="shared" si="324"/>
        <v>0</v>
      </c>
      <c r="E10409" s="24">
        <f t="shared" si="32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1715</v>
      </c>
      <c r="B10410" s="111" t="s">
        <v>1261</v>
      </c>
      <c r="C10410" s="112" t="s">
        <v>1262</v>
      </c>
      <c r="D10410" s="21">
        <f t="shared" si="324"/>
        <v>0</v>
      </c>
      <c r="E10410" s="24">
        <f t="shared" si="325"/>
        <v>0</v>
      </c>
      <c r="F10410" s="104"/>
      <c r="G10410" s="104"/>
      <c r="H10410" s="113"/>
      <c r="I10410" s="113"/>
      <c r="J10410" s="106"/>
      <c r="K10410" s="107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1715</v>
      </c>
      <c r="B10411" s="111" t="s">
        <v>1263</v>
      </c>
      <c r="C10411" s="112" t="s">
        <v>1264</v>
      </c>
      <c r="D10411" s="21">
        <f t="shared" si="324"/>
        <v>0</v>
      </c>
      <c r="E10411" s="24">
        <f t="shared" si="325"/>
        <v>0</v>
      </c>
      <c r="F10411" s="104"/>
      <c r="G10411" s="104"/>
      <c r="H10411" s="105"/>
      <c r="I10411" s="105"/>
      <c r="J10411" s="31"/>
      <c r="K10411" s="32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1715</v>
      </c>
      <c r="B10412" s="111" t="s">
        <v>1265</v>
      </c>
      <c r="C10412" s="112" t="s">
        <v>1266</v>
      </c>
      <c r="D10412" s="21">
        <f t="shared" si="324"/>
        <v>0</v>
      </c>
      <c r="E10412" s="24">
        <f t="shared" si="32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1715</v>
      </c>
      <c r="B10413" s="111" t="s">
        <v>1267</v>
      </c>
      <c r="C10413" s="112" t="s">
        <v>1268</v>
      </c>
      <c r="D10413" s="21">
        <f t="shared" si="324"/>
        <v>0</v>
      </c>
      <c r="E10413" s="24">
        <f t="shared" si="325"/>
        <v>0</v>
      </c>
      <c r="F10413" s="104"/>
      <c r="G10413" s="104"/>
      <c r="H10413" s="113"/>
      <c r="I10413" s="113"/>
      <c r="J10413" s="106"/>
      <c r="K10413" s="107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1715</v>
      </c>
      <c r="B10414" s="111" t="s">
        <v>1269</v>
      </c>
      <c r="C10414" s="112" t="s">
        <v>1270</v>
      </c>
      <c r="D10414" s="21">
        <f t="shared" si="324"/>
        <v>0</v>
      </c>
      <c r="E10414" s="24">
        <f t="shared" si="325"/>
        <v>0</v>
      </c>
      <c r="F10414" s="104"/>
      <c r="G10414" s="104"/>
      <c r="H10414" s="105"/>
      <c r="I10414" s="105"/>
      <c r="J10414" s="31"/>
      <c r="K10414" s="32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1715</v>
      </c>
      <c r="B10415" s="111" t="s">
        <v>1271</v>
      </c>
      <c r="C10415" s="112" t="s">
        <v>1272</v>
      </c>
      <c r="D10415" s="21">
        <f t="shared" si="324"/>
        <v>0</v>
      </c>
      <c r="E10415" s="24">
        <f t="shared" si="32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1715</v>
      </c>
      <c r="B10416" s="111" t="s">
        <v>1273</v>
      </c>
      <c r="C10416" s="112" t="s">
        <v>1274</v>
      </c>
      <c r="D10416" s="21">
        <f t="shared" si="324"/>
        <v>0</v>
      </c>
      <c r="E10416" s="24">
        <f t="shared" si="325"/>
        <v>0</v>
      </c>
      <c r="F10416" s="104"/>
      <c r="G10416" s="104"/>
      <c r="H10416" s="113"/>
      <c r="I10416" s="113"/>
      <c r="J10416" s="106"/>
      <c r="K10416" s="107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1715</v>
      </c>
      <c r="B10417" s="111" t="s">
        <v>1275</v>
      </c>
      <c r="C10417" s="112" t="s">
        <v>1276</v>
      </c>
      <c r="D10417" s="21">
        <f t="shared" si="324"/>
        <v>0</v>
      </c>
      <c r="E10417" s="24">
        <f t="shared" si="325"/>
        <v>0</v>
      </c>
      <c r="F10417" s="104"/>
      <c r="G10417" s="104"/>
      <c r="H10417" s="105"/>
      <c r="I10417" s="105"/>
      <c r="J10417" s="31"/>
      <c r="K10417" s="32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1715</v>
      </c>
      <c r="B10418" s="111" t="s">
        <v>1277</v>
      </c>
      <c r="C10418" s="112" t="s">
        <v>1278</v>
      </c>
      <c r="D10418" s="21">
        <f t="shared" si="324"/>
        <v>0</v>
      </c>
      <c r="E10418" s="24">
        <f t="shared" si="325"/>
        <v>0</v>
      </c>
      <c r="F10418" s="104"/>
      <c r="G10418" s="104"/>
      <c r="H10418" s="113"/>
      <c r="I10418" s="113"/>
      <c r="J10418" s="106"/>
      <c r="K10418" s="107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1715</v>
      </c>
      <c r="B10419" s="111" t="s">
        <v>1279</v>
      </c>
      <c r="C10419" s="112" t="s">
        <v>1280</v>
      </c>
      <c r="D10419" s="21">
        <f t="shared" si="324"/>
        <v>0</v>
      </c>
      <c r="E10419" s="24">
        <f t="shared" si="32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1715</v>
      </c>
      <c r="B10420" s="111" t="s">
        <v>1647</v>
      </c>
      <c r="C10420" s="112" t="s">
        <v>1648</v>
      </c>
      <c r="D10420" s="21">
        <f t="shared" si="324"/>
        <v>525156.67000000004</v>
      </c>
      <c r="E10420" s="24">
        <f t="shared" si="325"/>
        <v>705589.7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1715</v>
      </c>
      <c r="B10421" s="111" t="s">
        <v>1281</v>
      </c>
      <c r="C10421" s="112" t="s">
        <v>1282</v>
      </c>
      <c r="D10421" s="21">
        <f t="shared" si="324"/>
        <v>3721823.9400000004</v>
      </c>
      <c r="E10421" s="24">
        <f t="shared" si="325"/>
        <v>3611893.9200000004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>
        <v>525156.67000000004</v>
      </c>
      <c r="K10421" s="32">
        <v>705589.7</v>
      </c>
      <c r="L10421" s="113">
        <v>615925.85</v>
      </c>
      <c r="M10421" s="113">
        <v>525156.67000000004</v>
      </c>
      <c r="N10421" s="31">
        <v>379506</v>
      </c>
      <c r="O10421" s="32">
        <v>615925.85</v>
      </c>
      <c r="P10421" s="113">
        <v>486752.45</v>
      </c>
      <c r="Q10421" s="113">
        <v>379506</v>
      </c>
      <c r="R10421" s="31">
        <v>485616.92</v>
      </c>
      <c r="S10421" s="32">
        <v>486752.45</v>
      </c>
      <c r="T10421" s="113">
        <v>39034.93</v>
      </c>
      <c r="U10421" s="113">
        <v>485616.92</v>
      </c>
      <c r="V10421" s="31">
        <v>42741.74</v>
      </c>
      <c r="W10421" s="32">
        <v>39034.93</v>
      </c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1715</v>
      </c>
      <c r="B10422" s="111" t="s">
        <v>1283</v>
      </c>
      <c r="C10422" s="112" t="s">
        <v>1649</v>
      </c>
      <c r="D10422" s="21">
        <f t="shared" si="324"/>
        <v>1745534.45</v>
      </c>
      <c r="E10422" s="24">
        <f t="shared" si="325"/>
        <v>1614191.54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>
        <v>318804.8</v>
      </c>
      <c r="K10422" s="32">
        <v>432049.55</v>
      </c>
      <c r="L10422" s="113">
        <v>330254.2</v>
      </c>
      <c r="M10422" s="113">
        <v>318804.8</v>
      </c>
      <c r="N10422" s="31">
        <v>153304.35</v>
      </c>
      <c r="O10422" s="32">
        <v>330254.2</v>
      </c>
      <c r="P10422" s="113">
        <v>187583.2</v>
      </c>
      <c r="Q10422" s="113">
        <v>153304.35</v>
      </c>
      <c r="R10422" s="31">
        <v>208493.65</v>
      </c>
      <c r="S10422" s="32">
        <v>187583.2</v>
      </c>
      <c r="T10422" s="113">
        <v>16757.04</v>
      </c>
      <c r="U10422" s="113">
        <v>208493.65</v>
      </c>
      <c r="V10422" s="31">
        <v>18098.16</v>
      </c>
      <c r="W10422" s="32">
        <v>16757.04</v>
      </c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1715</v>
      </c>
      <c r="B10423" s="111" t="s">
        <v>1650</v>
      </c>
      <c r="C10423" s="112" t="s">
        <v>1651</v>
      </c>
      <c r="D10423" s="21">
        <f t="shared" si="324"/>
        <v>0</v>
      </c>
      <c r="E10423" s="24">
        <f t="shared" si="32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1715</v>
      </c>
      <c r="B10424" s="111" t="s">
        <v>1652</v>
      </c>
      <c r="C10424" s="112" t="s">
        <v>1653</v>
      </c>
      <c r="D10424" s="21">
        <f t="shared" si="324"/>
        <v>371886.5</v>
      </c>
      <c r="E10424" s="24">
        <f t="shared" si="325"/>
        <v>0</v>
      </c>
      <c r="F10424" s="104"/>
      <c r="G10424" s="104"/>
      <c r="H10424" s="105"/>
      <c r="I10424" s="105"/>
      <c r="J10424" s="31"/>
      <c r="K10424" s="32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1715</v>
      </c>
      <c r="B10425" s="111" t="s">
        <v>1284</v>
      </c>
      <c r="C10425" s="112" t="s">
        <v>1285</v>
      </c>
      <c r="D10425" s="21">
        <f t="shared" si="324"/>
        <v>576382</v>
      </c>
      <c r="E10425" s="24">
        <f t="shared" si="325"/>
        <v>0</v>
      </c>
      <c r="F10425" s="104"/>
      <c r="G10425" s="104"/>
      <c r="H10425" s="113"/>
      <c r="I10425" s="113"/>
      <c r="J10425" s="106">
        <v>371886.5</v>
      </c>
      <c r="K10425" s="107">
        <v>0</v>
      </c>
      <c r="L10425" s="113">
        <v>13058</v>
      </c>
      <c r="M10425" s="113">
        <v>0</v>
      </c>
      <c r="N10425" s="31">
        <v>563324</v>
      </c>
      <c r="O10425" s="32">
        <v>0</v>
      </c>
      <c r="P10425" s="105">
        <v>0</v>
      </c>
      <c r="Q10425" s="105">
        <v>0</v>
      </c>
      <c r="R10425" s="31">
        <v>0</v>
      </c>
      <c r="S10425" s="32">
        <v>0</v>
      </c>
      <c r="T10425" s="113">
        <v>0</v>
      </c>
      <c r="U10425" s="113">
        <v>0</v>
      </c>
      <c r="V10425" s="31">
        <v>0</v>
      </c>
      <c r="W10425" s="32">
        <v>0</v>
      </c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1715</v>
      </c>
      <c r="B10426" s="111" t="s">
        <v>1286</v>
      </c>
      <c r="C10426" s="112" t="s">
        <v>1287</v>
      </c>
      <c r="D10426" s="21">
        <f t="shared" si="324"/>
        <v>0</v>
      </c>
      <c r="E10426" s="24">
        <f t="shared" si="325"/>
        <v>0</v>
      </c>
      <c r="F10426" s="104"/>
      <c r="G10426" s="104"/>
      <c r="H10426" s="105"/>
      <c r="I10426" s="105"/>
      <c r="J10426" s="31"/>
      <c r="K10426" s="32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1715</v>
      </c>
      <c r="B10427" s="111" t="s">
        <v>1288</v>
      </c>
      <c r="C10427" s="112" t="s">
        <v>1289</v>
      </c>
      <c r="D10427" s="21">
        <f t="shared" si="324"/>
        <v>0</v>
      </c>
      <c r="E10427" s="24">
        <f t="shared" si="32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1715</v>
      </c>
      <c r="B10428" s="111" t="s">
        <v>1290</v>
      </c>
      <c r="C10428" s="112" t="s">
        <v>1291</v>
      </c>
      <c r="D10428" s="21">
        <f t="shared" si="324"/>
        <v>0</v>
      </c>
      <c r="E10428" s="24">
        <f t="shared" si="325"/>
        <v>0</v>
      </c>
      <c r="F10428" s="104"/>
      <c r="G10428" s="104"/>
      <c r="H10428" s="113"/>
      <c r="I10428" s="113"/>
      <c r="J10428" s="106"/>
      <c r="K10428" s="107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1715</v>
      </c>
      <c r="B10429" s="111" t="s">
        <v>1292</v>
      </c>
      <c r="C10429" s="112" t="s">
        <v>1293</v>
      </c>
      <c r="D10429" s="21">
        <f t="shared" si="324"/>
        <v>0</v>
      </c>
      <c r="E10429" s="24">
        <f t="shared" si="325"/>
        <v>0</v>
      </c>
      <c r="F10429" s="104"/>
      <c r="G10429" s="104"/>
      <c r="H10429" s="105"/>
      <c r="I10429" s="105"/>
      <c r="J10429" s="31"/>
      <c r="K10429" s="32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1715</v>
      </c>
      <c r="B10430" s="111" t="s">
        <v>1294</v>
      </c>
      <c r="C10430" s="112" t="s">
        <v>1295</v>
      </c>
      <c r="D10430" s="21">
        <f t="shared" si="324"/>
        <v>0</v>
      </c>
      <c r="E10430" s="24">
        <f t="shared" si="325"/>
        <v>0</v>
      </c>
      <c r="F10430" s="104"/>
      <c r="G10430" s="104"/>
      <c r="H10430" s="113"/>
      <c r="I10430" s="113"/>
      <c r="J10430" s="106"/>
      <c r="K10430" s="107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1715</v>
      </c>
      <c r="B10431" s="111" t="s">
        <v>1296</v>
      </c>
      <c r="C10431" s="112" t="s">
        <v>1297</v>
      </c>
      <c r="D10431" s="21">
        <f t="shared" si="324"/>
        <v>0</v>
      </c>
      <c r="E10431" s="24">
        <f t="shared" si="32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1715</v>
      </c>
      <c r="B10432" s="111" t="s">
        <v>1298</v>
      </c>
      <c r="C10432" s="112" t="s">
        <v>1299</v>
      </c>
      <c r="D10432" s="21">
        <f t="shared" si="324"/>
        <v>0</v>
      </c>
      <c r="E10432" s="24">
        <f t="shared" si="32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1715</v>
      </c>
      <c r="B10433" s="111" t="s">
        <v>1300</v>
      </c>
      <c r="C10433" s="112" t="s">
        <v>1301</v>
      </c>
      <c r="D10433" s="21">
        <f t="shared" si="324"/>
        <v>0</v>
      </c>
      <c r="E10433" s="24">
        <f t="shared" si="325"/>
        <v>0</v>
      </c>
      <c r="F10433" s="104"/>
      <c r="G10433" s="104"/>
      <c r="H10433" s="105"/>
      <c r="I10433" s="105"/>
      <c r="J10433" s="31"/>
      <c r="K10433" s="32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1715</v>
      </c>
      <c r="B10434" s="111" t="s">
        <v>1302</v>
      </c>
      <c r="C10434" s="112" t="s">
        <v>1303</v>
      </c>
      <c r="D10434" s="21">
        <f t="shared" si="324"/>
        <v>0</v>
      </c>
      <c r="E10434" s="24">
        <f t="shared" si="325"/>
        <v>0</v>
      </c>
      <c r="F10434" s="104"/>
      <c r="G10434" s="104"/>
      <c r="H10434" s="113"/>
      <c r="I10434" s="113"/>
      <c r="J10434" s="106"/>
      <c r="K10434" s="107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1715</v>
      </c>
      <c r="B10435" s="111" t="s">
        <v>1304</v>
      </c>
      <c r="C10435" s="112" t="s">
        <v>1305</v>
      </c>
      <c r="D10435" s="21">
        <f t="shared" ref="D10435:D10498" si="326">F10435+H10435+J10436+L10435+N10435+P10435+R10435+T10435+V10435+X10435+Z10435+AB10435</f>
        <v>0</v>
      </c>
      <c r="E10435" s="24">
        <f t="shared" ref="E10435:E10498" si="327">G10435+I10435+K10436+M10435+O10435+Q10435+S10435+U10435+W10435+Y10435+AA10435+AC10435</f>
        <v>0</v>
      </c>
      <c r="F10435" s="104"/>
      <c r="G10435" s="104"/>
      <c r="H10435" s="105"/>
      <c r="I10435" s="105"/>
      <c r="J10435" s="31"/>
      <c r="K10435" s="32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1715</v>
      </c>
      <c r="B10436" s="111" t="s">
        <v>1306</v>
      </c>
      <c r="C10436" s="112" t="s">
        <v>1307</v>
      </c>
      <c r="D10436" s="21">
        <f t="shared" si="326"/>
        <v>0</v>
      </c>
      <c r="E10436" s="24">
        <f t="shared" si="327"/>
        <v>0</v>
      </c>
      <c r="F10436" s="104"/>
      <c r="G10436" s="104"/>
      <c r="H10436" s="113"/>
      <c r="I10436" s="113"/>
      <c r="J10436" s="106"/>
      <c r="K10436" s="107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1715</v>
      </c>
      <c r="B10437" s="111" t="s">
        <v>1308</v>
      </c>
      <c r="C10437" s="112" t="s">
        <v>1309</v>
      </c>
      <c r="D10437" s="21">
        <f t="shared" si="326"/>
        <v>0</v>
      </c>
      <c r="E10437" s="24">
        <f t="shared" si="327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1715</v>
      </c>
      <c r="B10438" s="111" t="s">
        <v>1310</v>
      </c>
      <c r="C10438" s="112" t="s">
        <v>1311</v>
      </c>
      <c r="D10438" s="21">
        <f t="shared" si="326"/>
        <v>0</v>
      </c>
      <c r="E10438" s="24">
        <f t="shared" si="327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1715</v>
      </c>
      <c r="B10439" s="111" t="s">
        <v>1312</v>
      </c>
      <c r="C10439" s="112" t="s">
        <v>1313</v>
      </c>
      <c r="D10439" s="21">
        <f t="shared" si="326"/>
        <v>0</v>
      </c>
      <c r="E10439" s="24">
        <f t="shared" si="327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1715</v>
      </c>
      <c r="B10440" s="111" t="s">
        <v>1314</v>
      </c>
      <c r="C10440" s="112" t="s">
        <v>1315</v>
      </c>
      <c r="D10440" s="21">
        <f t="shared" si="326"/>
        <v>0</v>
      </c>
      <c r="E10440" s="24">
        <f t="shared" si="327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1715</v>
      </c>
      <c r="B10441" s="111" t="s">
        <v>1316</v>
      </c>
      <c r="C10441" s="112" t="s">
        <v>1317</v>
      </c>
      <c r="D10441" s="21">
        <f t="shared" si="326"/>
        <v>0</v>
      </c>
      <c r="E10441" s="24">
        <f t="shared" si="327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1715</v>
      </c>
      <c r="B10442" s="111" t="s">
        <v>1318</v>
      </c>
      <c r="C10442" s="112" t="s">
        <v>1319</v>
      </c>
      <c r="D10442" s="21">
        <f t="shared" si="326"/>
        <v>0</v>
      </c>
      <c r="E10442" s="24">
        <f t="shared" si="327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1715</v>
      </c>
      <c r="B10443" s="111" t="s">
        <v>1320</v>
      </c>
      <c r="C10443" s="112" t="s">
        <v>1321</v>
      </c>
      <c r="D10443" s="21">
        <f t="shared" si="326"/>
        <v>0</v>
      </c>
      <c r="E10443" s="24">
        <f t="shared" si="327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1715</v>
      </c>
      <c r="B10444" s="111" t="s">
        <v>1322</v>
      </c>
      <c r="C10444" s="112" t="s">
        <v>1323</v>
      </c>
      <c r="D10444" s="21">
        <f t="shared" si="326"/>
        <v>0</v>
      </c>
      <c r="E10444" s="24">
        <f t="shared" si="327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1715</v>
      </c>
      <c r="B10445" s="111" t="s">
        <v>1324</v>
      </c>
      <c r="C10445" s="112" t="s">
        <v>1325</v>
      </c>
      <c r="D10445" s="21">
        <f t="shared" si="326"/>
        <v>0</v>
      </c>
      <c r="E10445" s="24">
        <f t="shared" si="327"/>
        <v>0</v>
      </c>
      <c r="F10445" s="104"/>
      <c r="G10445" s="104"/>
      <c r="H10445" s="105"/>
      <c r="I10445" s="105"/>
      <c r="J10445" s="31"/>
      <c r="K10445" s="32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1715</v>
      </c>
      <c r="B10446" s="111" t="s">
        <v>1326</v>
      </c>
      <c r="C10446" s="112" t="s">
        <v>1327</v>
      </c>
      <c r="D10446" s="21">
        <f t="shared" si="326"/>
        <v>0</v>
      </c>
      <c r="E10446" s="24">
        <f t="shared" si="327"/>
        <v>0</v>
      </c>
      <c r="F10446" s="104"/>
      <c r="G10446" s="104"/>
      <c r="H10446" s="113"/>
      <c r="I10446" s="113"/>
      <c r="J10446" s="106"/>
      <c r="K10446" s="107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1715</v>
      </c>
      <c r="B10447" s="111" t="s">
        <v>1328</v>
      </c>
      <c r="C10447" s="112" t="s">
        <v>1329</v>
      </c>
      <c r="D10447" s="21">
        <f t="shared" si="326"/>
        <v>0</v>
      </c>
      <c r="E10447" s="24">
        <f t="shared" si="327"/>
        <v>0</v>
      </c>
      <c r="F10447" s="104"/>
      <c r="G10447" s="104"/>
      <c r="H10447" s="105"/>
      <c r="I10447" s="105"/>
      <c r="J10447" s="31"/>
      <c r="K10447" s="32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1715</v>
      </c>
      <c r="B10448" s="111" t="s">
        <v>1330</v>
      </c>
      <c r="C10448" s="112" t="s">
        <v>1654</v>
      </c>
      <c r="D10448" s="21">
        <f t="shared" si="326"/>
        <v>0</v>
      </c>
      <c r="E10448" s="24">
        <f t="shared" si="327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1715</v>
      </c>
      <c r="B10449" s="111" t="s">
        <v>1331</v>
      </c>
      <c r="C10449" s="112" t="s">
        <v>1332</v>
      </c>
      <c r="D10449" s="21">
        <f t="shared" si="326"/>
        <v>0</v>
      </c>
      <c r="E10449" s="24">
        <f t="shared" si="327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1715</v>
      </c>
      <c r="B10450" s="111" t="s">
        <v>1333</v>
      </c>
      <c r="C10450" s="112" t="s">
        <v>1334</v>
      </c>
      <c r="D10450" s="21">
        <f t="shared" si="326"/>
        <v>0</v>
      </c>
      <c r="E10450" s="24">
        <f t="shared" si="327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1715</v>
      </c>
      <c r="B10451" s="111" t="s">
        <v>1335</v>
      </c>
      <c r="C10451" s="112" t="s">
        <v>1655</v>
      </c>
      <c r="D10451" s="21">
        <f t="shared" si="326"/>
        <v>0</v>
      </c>
      <c r="E10451" s="24">
        <f t="shared" si="327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1715</v>
      </c>
      <c r="B10452" s="111" t="s">
        <v>1336</v>
      </c>
      <c r="C10452" s="112" t="s">
        <v>1337</v>
      </c>
      <c r="D10452" s="21">
        <f t="shared" si="326"/>
        <v>0</v>
      </c>
      <c r="E10452" s="24">
        <f t="shared" si="327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1715</v>
      </c>
      <c r="B10453" s="111" t="s">
        <v>1338</v>
      </c>
      <c r="C10453" s="112" t="s">
        <v>1339</v>
      </c>
      <c r="D10453" s="21">
        <f t="shared" si="326"/>
        <v>3320000</v>
      </c>
      <c r="E10453" s="24">
        <f t="shared" si="327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1715</v>
      </c>
      <c r="B10454" s="111" t="s">
        <v>1340</v>
      </c>
      <c r="C10454" s="112" t="s">
        <v>1341</v>
      </c>
      <c r="D10454" s="21">
        <f t="shared" si="326"/>
        <v>0</v>
      </c>
      <c r="E10454" s="24">
        <f t="shared" si="327"/>
        <v>0</v>
      </c>
      <c r="F10454" s="104"/>
      <c r="G10454" s="104"/>
      <c r="H10454" s="105"/>
      <c r="I10454" s="105"/>
      <c r="J10454" s="106">
        <v>3320000</v>
      </c>
      <c r="K10454" s="107">
        <v>0</v>
      </c>
      <c r="L10454" s="105">
        <v>0</v>
      </c>
      <c r="M10454" s="105">
        <v>0</v>
      </c>
      <c r="N10454" s="106">
        <v>0</v>
      </c>
      <c r="O10454" s="107">
        <v>0</v>
      </c>
      <c r="P10454" s="105">
        <v>0</v>
      </c>
      <c r="Q10454" s="105">
        <v>0</v>
      </c>
      <c r="R10454" s="106">
        <v>0</v>
      </c>
      <c r="S10454" s="107">
        <v>0</v>
      </c>
      <c r="T10454" s="105">
        <v>0</v>
      </c>
      <c r="U10454" s="105">
        <v>0</v>
      </c>
      <c r="V10454" s="106">
        <v>0</v>
      </c>
      <c r="W10454" s="107">
        <v>0</v>
      </c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1715</v>
      </c>
      <c r="B10455" s="111" t="s">
        <v>1342</v>
      </c>
      <c r="C10455" s="112" t="s">
        <v>1692</v>
      </c>
      <c r="D10455" s="21">
        <f t="shared" si="326"/>
        <v>0</v>
      </c>
      <c r="E10455" s="24">
        <f t="shared" si="327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1715</v>
      </c>
      <c r="B10456" s="111" t="s">
        <v>1343</v>
      </c>
      <c r="C10456" s="112" t="s">
        <v>1344</v>
      </c>
      <c r="D10456" s="21">
        <f t="shared" si="326"/>
        <v>12370</v>
      </c>
      <c r="E10456" s="24">
        <f t="shared" si="327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1715</v>
      </c>
      <c r="B10457" s="111" t="s">
        <v>1345</v>
      </c>
      <c r="C10457" s="112" t="s">
        <v>1346</v>
      </c>
      <c r="D10457" s="21">
        <f t="shared" si="326"/>
        <v>107838.8</v>
      </c>
      <c r="E10457" s="24">
        <f t="shared" si="327"/>
        <v>1.6</v>
      </c>
      <c r="F10457" s="104">
        <v>3915</v>
      </c>
      <c r="G10457" s="104">
        <v>0</v>
      </c>
      <c r="H10457" s="105">
        <v>0</v>
      </c>
      <c r="I10457" s="105">
        <v>0</v>
      </c>
      <c r="J10457" s="106">
        <v>12370</v>
      </c>
      <c r="K10457" s="107">
        <v>0</v>
      </c>
      <c r="L10457" s="105">
        <v>0</v>
      </c>
      <c r="M10457" s="105">
        <v>0</v>
      </c>
      <c r="N10457" s="106">
        <v>4331</v>
      </c>
      <c r="O10457" s="107">
        <v>0</v>
      </c>
      <c r="P10457" s="105">
        <v>20055</v>
      </c>
      <c r="Q10457" s="105">
        <v>0</v>
      </c>
      <c r="R10457" s="106">
        <v>45265</v>
      </c>
      <c r="S10457" s="107">
        <v>0</v>
      </c>
      <c r="T10457" s="105">
        <v>34272.800000000003</v>
      </c>
      <c r="U10457" s="105">
        <v>0</v>
      </c>
      <c r="V10457" s="106">
        <v>0</v>
      </c>
      <c r="W10457" s="107">
        <v>1.6</v>
      </c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1715</v>
      </c>
      <c r="B10458" s="111" t="s">
        <v>1347</v>
      </c>
      <c r="C10458" s="112" t="s">
        <v>1348</v>
      </c>
      <c r="D10458" s="21">
        <f t="shared" si="326"/>
        <v>0</v>
      </c>
      <c r="E10458" s="24">
        <f t="shared" si="327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1715</v>
      </c>
      <c r="B10459" s="111" t="s">
        <v>1349</v>
      </c>
      <c r="C10459" s="112" t="s">
        <v>1350</v>
      </c>
      <c r="D10459" s="21">
        <f t="shared" si="326"/>
        <v>0</v>
      </c>
      <c r="E10459" s="24">
        <f t="shared" si="327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1715</v>
      </c>
      <c r="B10460" s="111" t="s">
        <v>1351</v>
      </c>
      <c r="C10460" s="112" t="s">
        <v>1352</v>
      </c>
      <c r="D10460" s="21">
        <f t="shared" si="326"/>
        <v>0</v>
      </c>
      <c r="E10460" s="24">
        <f t="shared" si="327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1715</v>
      </c>
      <c r="B10461" s="111" t="s">
        <v>1353</v>
      </c>
      <c r="C10461" s="112" t="s">
        <v>1354</v>
      </c>
      <c r="D10461" s="21">
        <f t="shared" si="326"/>
        <v>0</v>
      </c>
      <c r="E10461" s="24">
        <f t="shared" si="327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1715</v>
      </c>
      <c r="B10462" s="111" t="s">
        <v>1355</v>
      </c>
      <c r="C10462" s="112" t="s">
        <v>1656</v>
      </c>
      <c r="D10462" s="21">
        <f t="shared" si="326"/>
        <v>0</v>
      </c>
      <c r="E10462" s="24">
        <f t="shared" si="327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1715</v>
      </c>
      <c r="B10463" s="111" t="s">
        <v>1356</v>
      </c>
      <c r="C10463" s="112" t="s">
        <v>1657</v>
      </c>
      <c r="D10463" s="21">
        <f t="shared" si="326"/>
        <v>0</v>
      </c>
      <c r="E10463" s="24">
        <f t="shared" si="327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1715</v>
      </c>
      <c r="B10464" s="111" t="s">
        <v>1357</v>
      </c>
      <c r="C10464" s="112" t="s">
        <v>1658</v>
      </c>
      <c r="D10464" s="21">
        <f t="shared" si="326"/>
        <v>0</v>
      </c>
      <c r="E10464" s="24">
        <f t="shared" si="327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1715</v>
      </c>
      <c r="B10465" s="111" t="s">
        <v>1358</v>
      </c>
      <c r="C10465" s="112" t="s">
        <v>1659</v>
      </c>
      <c r="D10465" s="21">
        <f t="shared" si="326"/>
        <v>0</v>
      </c>
      <c r="E10465" s="24">
        <f t="shared" si="327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1715</v>
      </c>
      <c r="B10466" s="111" t="s">
        <v>1359</v>
      </c>
      <c r="C10466" s="112" t="s">
        <v>1660</v>
      </c>
      <c r="D10466" s="21">
        <f t="shared" si="326"/>
        <v>3763148</v>
      </c>
      <c r="E10466" s="24">
        <f t="shared" si="327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>
        <v>0</v>
      </c>
      <c r="K10466" s="107">
        <v>0</v>
      </c>
      <c r="L10466" s="105">
        <v>382682</v>
      </c>
      <c r="M10466" s="105">
        <v>0</v>
      </c>
      <c r="N10466" s="106">
        <v>1258151</v>
      </c>
      <c r="O10466" s="107">
        <v>0</v>
      </c>
      <c r="P10466" s="105">
        <v>1251982</v>
      </c>
      <c r="Q10466" s="105">
        <v>0</v>
      </c>
      <c r="R10466" s="106">
        <v>351000</v>
      </c>
      <c r="S10466" s="107">
        <v>0</v>
      </c>
      <c r="T10466" s="105">
        <v>113813</v>
      </c>
      <c r="U10466" s="105">
        <v>0</v>
      </c>
      <c r="V10466" s="106">
        <v>0</v>
      </c>
      <c r="W10466" s="107">
        <v>0</v>
      </c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1715</v>
      </c>
      <c r="B10467" s="111" t="s">
        <v>1360</v>
      </c>
      <c r="C10467" s="112" t="s">
        <v>1361</v>
      </c>
      <c r="D10467" s="21">
        <f t="shared" si="326"/>
        <v>167352</v>
      </c>
      <c r="E10467" s="24">
        <f t="shared" si="327"/>
        <v>167352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1716</v>
      </c>
      <c r="B10468" s="111" t="s">
        <v>3</v>
      </c>
      <c r="C10468" s="112" t="s">
        <v>4</v>
      </c>
      <c r="D10468" s="21">
        <f t="shared" si="326"/>
        <v>1338803</v>
      </c>
      <c r="E10468" s="24">
        <f t="shared" si="327"/>
        <v>1338803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106">
        <v>167352</v>
      </c>
      <c r="K10468" s="107">
        <v>167352</v>
      </c>
      <c r="L10468" s="113">
        <v>155010</v>
      </c>
      <c r="M10468" s="113">
        <v>155010</v>
      </c>
      <c r="N10468" s="31">
        <v>207865</v>
      </c>
      <c r="O10468" s="32">
        <v>207865</v>
      </c>
      <c r="P10468" s="105">
        <v>255231</v>
      </c>
      <c r="Q10468" s="105">
        <v>255231</v>
      </c>
      <c r="R10468" s="31">
        <v>130530</v>
      </c>
      <c r="S10468" s="32">
        <v>130530</v>
      </c>
      <c r="T10468" s="113">
        <v>73348</v>
      </c>
      <c r="U10468" s="113">
        <v>73348</v>
      </c>
      <c r="V10468" s="31">
        <v>131626</v>
      </c>
      <c r="W10468" s="32">
        <v>131626</v>
      </c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1716</v>
      </c>
      <c r="B10469" s="111" t="s">
        <v>5</v>
      </c>
      <c r="C10469" s="112" t="s">
        <v>6</v>
      </c>
      <c r="D10469" s="21">
        <f t="shared" si="326"/>
        <v>0</v>
      </c>
      <c r="E10469" s="24">
        <f t="shared" si="327"/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1716</v>
      </c>
      <c r="B10470" s="111" t="s">
        <v>7</v>
      </c>
      <c r="C10470" s="112" t="s">
        <v>8</v>
      </c>
      <c r="D10470" s="21">
        <f t="shared" si="326"/>
        <v>0</v>
      </c>
      <c r="E10470" s="24">
        <f t="shared" si="32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1716</v>
      </c>
      <c r="B10471" s="111" t="s">
        <v>9</v>
      </c>
      <c r="C10471" s="112" t="s">
        <v>10</v>
      </c>
      <c r="D10471" s="21">
        <f t="shared" si="326"/>
        <v>0</v>
      </c>
      <c r="E10471" s="24">
        <f t="shared" si="32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1716</v>
      </c>
      <c r="B10472" s="111" t="s">
        <v>11</v>
      </c>
      <c r="C10472" s="112" t="s">
        <v>1435</v>
      </c>
      <c r="D10472" s="21">
        <f t="shared" si="326"/>
        <v>0</v>
      </c>
      <c r="E10472" s="24">
        <f t="shared" si="32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1716</v>
      </c>
      <c r="B10473" s="111" t="s">
        <v>12</v>
      </c>
      <c r="C10473" s="112" t="s">
        <v>1436</v>
      </c>
      <c r="D10473" s="21">
        <f t="shared" si="326"/>
        <v>0</v>
      </c>
      <c r="E10473" s="24">
        <f t="shared" si="327"/>
        <v>43675</v>
      </c>
      <c r="F10473" s="104">
        <v>0</v>
      </c>
      <c r="G10473" s="104">
        <v>0</v>
      </c>
      <c r="H10473" s="105">
        <v>0</v>
      </c>
      <c r="I10473" s="105">
        <v>0</v>
      </c>
      <c r="J10473" s="31">
        <v>0</v>
      </c>
      <c r="K10473" s="32">
        <v>0</v>
      </c>
      <c r="L10473" s="105">
        <v>0</v>
      </c>
      <c r="M10473" s="105">
        <v>0</v>
      </c>
      <c r="N10473" s="106">
        <v>0</v>
      </c>
      <c r="O10473" s="107">
        <v>43675</v>
      </c>
      <c r="P10473" s="113">
        <v>0</v>
      </c>
      <c r="Q10473" s="113">
        <v>0</v>
      </c>
      <c r="R10473" s="106">
        <v>0</v>
      </c>
      <c r="S10473" s="107">
        <v>0</v>
      </c>
      <c r="T10473" s="105">
        <v>0</v>
      </c>
      <c r="U10473" s="105">
        <v>0</v>
      </c>
      <c r="V10473" s="106">
        <v>0</v>
      </c>
      <c r="W10473" s="107">
        <v>0</v>
      </c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1716</v>
      </c>
      <c r="B10474" s="111" t="s">
        <v>1437</v>
      </c>
      <c r="C10474" s="112" t="s">
        <v>1438</v>
      </c>
      <c r="D10474" s="21">
        <f t="shared" si="326"/>
        <v>0</v>
      </c>
      <c r="E10474" s="24">
        <f t="shared" si="327"/>
        <v>0</v>
      </c>
      <c r="F10474" s="104"/>
      <c r="G10474" s="104"/>
      <c r="H10474" s="113"/>
      <c r="I10474" s="113"/>
      <c r="J10474" s="106"/>
      <c r="K10474" s="107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1716</v>
      </c>
      <c r="B10475" s="111" t="s">
        <v>1439</v>
      </c>
      <c r="C10475" s="112" t="s">
        <v>1440</v>
      </c>
      <c r="D10475" s="21">
        <f t="shared" si="326"/>
        <v>0</v>
      </c>
      <c r="E10475" s="24">
        <f t="shared" si="327"/>
        <v>0</v>
      </c>
      <c r="F10475" s="104"/>
      <c r="G10475" s="104"/>
      <c r="H10475" s="105"/>
      <c r="I10475" s="105"/>
      <c r="J10475" s="31"/>
      <c r="K10475" s="32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1716</v>
      </c>
      <c r="B10476" s="111" t="s">
        <v>13</v>
      </c>
      <c r="C10476" s="112" t="s">
        <v>1441</v>
      </c>
      <c r="D10476" s="21">
        <f t="shared" si="326"/>
        <v>0</v>
      </c>
      <c r="E10476" s="24">
        <f t="shared" si="327"/>
        <v>0</v>
      </c>
      <c r="F10476" s="104"/>
      <c r="G10476" s="104"/>
      <c r="H10476" s="113"/>
      <c r="I10476" s="113"/>
      <c r="J10476" s="106"/>
      <c r="K10476" s="107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1716</v>
      </c>
      <c r="B10477" s="111" t="s">
        <v>14</v>
      </c>
      <c r="C10477" s="112" t="s">
        <v>15</v>
      </c>
      <c r="D10477" s="21">
        <f t="shared" si="326"/>
        <v>0</v>
      </c>
      <c r="E10477" s="24">
        <f t="shared" si="327"/>
        <v>0</v>
      </c>
      <c r="F10477" s="104"/>
      <c r="G10477" s="104"/>
      <c r="H10477" s="105"/>
      <c r="I10477" s="105"/>
      <c r="J10477" s="31"/>
      <c r="K10477" s="32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1716</v>
      </c>
      <c r="B10478" s="111" t="s">
        <v>16</v>
      </c>
      <c r="C10478" s="112" t="s">
        <v>1442</v>
      </c>
      <c r="D10478" s="21">
        <f t="shared" si="326"/>
        <v>940500</v>
      </c>
      <c r="E10478" s="24">
        <f t="shared" si="327"/>
        <v>940500</v>
      </c>
      <c r="F10478" s="104"/>
      <c r="G10478" s="104"/>
      <c r="H10478" s="113"/>
      <c r="I10478" s="113"/>
      <c r="J10478" s="106"/>
      <c r="K10478" s="107"/>
      <c r="L10478" s="113"/>
      <c r="M10478" s="113"/>
      <c r="N10478" s="31">
        <v>465900</v>
      </c>
      <c r="O10478" s="32">
        <v>465900</v>
      </c>
      <c r="P10478" s="105"/>
      <c r="Q10478" s="105"/>
      <c r="R10478" s="31"/>
      <c r="S10478" s="32"/>
      <c r="T10478" s="113">
        <v>474600</v>
      </c>
      <c r="U10478" s="113">
        <v>474600</v>
      </c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1716</v>
      </c>
      <c r="B10479" s="111" t="s">
        <v>17</v>
      </c>
      <c r="C10479" s="112" t="s">
        <v>1443</v>
      </c>
      <c r="D10479" s="21">
        <f t="shared" si="326"/>
        <v>0</v>
      </c>
      <c r="E10479" s="24">
        <f t="shared" si="32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1716</v>
      </c>
      <c r="B10480" s="111" t="s">
        <v>18</v>
      </c>
      <c r="C10480" s="112" t="s">
        <v>19</v>
      </c>
      <c r="D10480" s="21">
        <f t="shared" si="326"/>
        <v>0</v>
      </c>
      <c r="E10480" s="24">
        <f t="shared" si="32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1716</v>
      </c>
      <c r="B10481" s="111" t="s">
        <v>20</v>
      </c>
      <c r="C10481" s="112" t="s">
        <v>21</v>
      </c>
      <c r="D10481" s="21">
        <f t="shared" si="326"/>
        <v>0</v>
      </c>
      <c r="E10481" s="24">
        <f t="shared" si="32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1716</v>
      </c>
      <c r="B10482" s="111" t="s">
        <v>22</v>
      </c>
      <c r="C10482" s="112" t="s">
        <v>1444</v>
      </c>
      <c r="D10482" s="21">
        <f t="shared" si="326"/>
        <v>0</v>
      </c>
      <c r="E10482" s="24">
        <f t="shared" si="32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1716</v>
      </c>
      <c r="B10483" s="111" t="s">
        <v>23</v>
      </c>
      <c r="C10483" s="112" t="s">
        <v>1696</v>
      </c>
      <c r="D10483" s="21">
        <f t="shared" si="326"/>
        <v>0</v>
      </c>
      <c r="E10483" s="24">
        <f t="shared" si="32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1716</v>
      </c>
      <c r="B10484" s="111" t="s">
        <v>24</v>
      </c>
      <c r="C10484" s="112" t="s">
        <v>1445</v>
      </c>
      <c r="D10484" s="21">
        <f t="shared" si="326"/>
        <v>0</v>
      </c>
      <c r="E10484" s="24">
        <f t="shared" si="32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1716</v>
      </c>
      <c r="B10485" s="111" t="s">
        <v>25</v>
      </c>
      <c r="C10485" s="112" t="s">
        <v>26</v>
      </c>
      <c r="D10485" s="21">
        <f t="shared" si="326"/>
        <v>3821699.86</v>
      </c>
      <c r="E10485" s="24">
        <f t="shared" si="327"/>
        <v>4926087.21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1716</v>
      </c>
      <c r="B10486" s="111" t="s">
        <v>27</v>
      </c>
      <c r="C10486" s="112" t="s">
        <v>1446</v>
      </c>
      <c r="D10486" s="21">
        <f t="shared" si="326"/>
        <v>61028600.710000008</v>
      </c>
      <c r="E10486" s="24">
        <f t="shared" si="327"/>
        <v>54916775.5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>
        <v>3821699.86</v>
      </c>
      <c r="K10486" s="32">
        <v>4926087.21</v>
      </c>
      <c r="L10486" s="113">
        <v>7240706.1299999999</v>
      </c>
      <c r="M10486" s="113">
        <v>8263472.2800000003</v>
      </c>
      <c r="N10486" s="31">
        <v>12018540.41</v>
      </c>
      <c r="O10486" s="32">
        <v>5867359.9100000001</v>
      </c>
      <c r="P10486" s="113">
        <v>1699947.77</v>
      </c>
      <c r="Q10486" s="113">
        <v>2374738.7400000002</v>
      </c>
      <c r="R10486" s="31">
        <v>1291568.6100000001</v>
      </c>
      <c r="S10486" s="32">
        <v>2369273.46</v>
      </c>
      <c r="T10486" s="113">
        <v>2014417.47</v>
      </c>
      <c r="U10486" s="113">
        <v>3318762.63</v>
      </c>
      <c r="V10486" s="31">
        <v>13965807.77</v>
      </c>
      <c r="W10486" s="32">
        <v>17251892.690000001</v>
      </c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1716</v>
      </c>
      <c r="B10487" s="111" t="s">
        <v>28</v>
      </c>
      <c r="C10487" s="112" t="s">
        <v>1447</v>
      </c>
      <c r="D10487" s="21">
        <f t="shared" si="326"/>
        <v>19391176.630000003</v>
      </c>
      <c r="E10487" s="24">
        <f t="shared" si="327"/>
        <v>16347093.989999998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>
        <v>179072.89</v>
      </c>
      <c r="K10487" s="32">
        <v>1088314.24</v>
      </c>
      <c r="L10487" s="113">
        <v>5641405.7599999998</v>
      </c>
      <c r="M10487" s="113">
        <v>68607.12</v>
      </c>
      <c r="N10487" s="31">
        <v>3321745</v>
      </c>
      <c r="O10487" s="32">
        <v>5786069.9100000001</v>
      </c>
      <c r="P10487" s="113">
        <v>43200</v>
      </c>
      <c r="Q10487" s="113">
        <v>978212.53</v>
      </c>
      <c r="R10487" s="31">
        <v>0</v>
      </c>
      <c r="S10487" s="32">
        <v>44959.38</v>
      </c>
      <c r="T10487" s="113">
        <v>233.21</v>
      </c>
      <c r="U10487" s="113">
        <v>1002080.54</v>
      </c>
      <c r="V10487" s="31">
        <v>0</v>
      </c>
      <c r="W10487" s="32">
        <v>103490.2</v>
      </c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1716</v>
      </c>
      <c r="B10488" s="111" t="s">
        <v>29</v>
      </c>
      <c r="C10488" s="112" t="s">
        <v>1448</v>
      </c>
      <c r="D10488" s="21">
        <f t="shared" si="326"/>
        <v>2540642.9300000002</v>
      </c>
      <c r="E10488" s="24">
        <f t="shared" si="327"/>
        <v>255583.95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>
        <v>0</v>
      </c>
      <c r="K10488" s="32">
        <v>21000</v>
      </c>
      <c r="L10488" s="113">
        <v>42500</v>
      </c>
      <c r="M10488" s="113">
        <v>21000</v>
      </c>
      <c r="N10488" s="31">
        <v>0</v>
      </c>
      <c r="O10488" s="32">
        <v>59010</v>
      </c>
      <c r="P10488" s="113">
        <v>162.54</v>
      </c>
      <c r="Q10488" s="113">
        <v>490</v>
      </c>
      <c r="R10488" s="31">
        <v>97300</v>
      </c>
      <c r="S10488" s="32">
        <v>73220</v>
      </c>
      <c r="T10488" s="113">
        <v>36250</v>
      </c>
      <c r="U10488" s="113">
        <v>0</v>
      </c>
      <c r="V10488" s="31">
        <v>0</v>
      </c>
      <c r="W10488" s="32">
        <v>0</v>
      </c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1716</v>
      </c>
      <c r="B10489" s="111" t="s">
        <v>30</v>
      </c>
      <c r="C10489" s="112" t="s">
        <v>1449</v>
      </c>
      <c r="D10489" s="21">
        <f t="shared" si="326"/>
        <v>12820.44</v>
      </c>
      <c r="E10489" s="24">
        <f t="shared" si="327"/>
        <v>2664009.83</v>
      </c>
      <c r="F10489" s="104">
        <v>0</v>
      </c>
      <c r="G10489" s="104">
        <v>10130.84</v>
      </c>
      <c r="H10489" s="113">
        <v>0</v>
      </c>
      <c r="I10489" s="113">
        <v>0</v>
      </c>
      <c r="J10489" s="31">
        <v>2364430.39</v>
      </c>
      <c r="K10489" s="32">
        <v>0</v>
      </c>
      <c r="L10489" s="113">
        <v>0</v>
      </c>
      <c r="M10489" s="113">
        <v>736700</v>
      </c>
      <c r="N10489" s="31">
        <v>0</v>
      </c>
      <c r="O10489" s="32">
        <v>0</v>
      </c>
      <c r="P10489" s="113">
        <v>1830.44</v>
      </c>
      <c r="Q10489" s="113">
        <v>0</v>
      </c>
      <c r="R10489" s="31">
        <v>0</v>
      </c>
      <c r="S10489" s="32">
        <v>68706</v>
      </c>
      <c r="T10489" s="113">
        <v>0</v>
      </c>
      <c r="U10489" s="113">
        <v>266189.33</v>
      </c>
      <c r="V10489" s="31">
        <v>0</v>
      </c>
      <c r="W10489" s="32">
        <v>1578783.66</v>
      </c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1716</v>
      </c>
      <c r="B10490" s="111" t="s">
        <v>31</v>
      </c>
      <c r="C10490" s="112" t="s">
        <v>1661</v>
      </c>
      <c r="D10490" s="21">
        <f t="shared" si="326"/>
        <v>132479.35</v>
      </c>
      <c r="E10490" s="24">
        <f t="shared" si="32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>
        <v>10990</v>
      </c>
      <c r="K10490" s="32">
        <v>3500</v>
      </c>
      <c r="L10490" s="113">
        <v>5867.19</v>
      </c>
      <c r="M10490" s="113">
        <v>0</v>
      </c>
      <c r="N10490" s="31">
        <v>67550</v>
      </c>
      <c r="O10490" s="32">
        <v>0</v>
      </c>
      <c r="P10490" s="113">
        <v>530</v>
      </c>
      <c r="Q10490" s="113">
        <v>0</v>
      </c>
      <c r="R10490" s="31">
        <v>14160</v>
      </c>
      <c r="S10490" s="32">
        <v>0</v>
      </c>
      <c r="T10490" s="113">
        <v>12000</v>
      </c>
      <c r="U10490" s="113">
        <v>0</v>
      </c>
      <c r="V10490" s="31">
        <v>6084.77</v>
      </c>
      <c r="W10490" s="32">
        <v>0</v>
      </c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1716</v>
      </c>
      <c r="B10491" s="111" t="s">
        <v>32</v>
      </c>
      <c r="C10491" s="112" t="s">
        <v>33</v>
      </c>
      <c r="D10491" s="21">
        <f t="shared" si="326"/>
        <v>0</v>
      </c>
      <c r="E10491" s="24">
        <f t="shared" si="32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1716</v>
      </c>
      <c r="B10492" s="111" t="s">
        <v>34</v>
      </c>
      <c r="C10492" s="112" t="s">
        <v>35</v>
      </c>
      <c r="D10492" s="21">
        <f t="shared" si="326"/>
        <v>227400</v>
      </c>
      <c r="E10492" s="24">
        <f t="shared" si="32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1716</v>
      </c>
      <c r="B10493" s="111" t="s">
        <v>36</v>
      </c>
      <c r="C10493" s="112" t="s">
        <v>1450</v>
      </c>
      <c r="D10493" s="21">
        <f t="shared" si="326"/>
        <v>1654694</v>
      </c>
      <c r="E10493" s="24">
        <f t="shared" si="327"/>
        <v>1178594</v>
      </c>
      <c r="F10493" s="104"/>
      <c r="G10493" s="104"/>
      <c r="H10493" s="113">
        <v>234500</v>
      </c>
      <c r="I10493" s="113">
        <v>0</v>
      </c>
      <c r="J10493" s="31">
        <v>227400</v>
      </c>
      <c r="K10493" s="32">
        <v>0</v>
      </c>
      <c r="L10493" s="113">
        <v>238500</v>
      </c>
      <c r="M10493" s="113">
        <v>234500</v>
      </c>
      <c r="N10493" s="31">
        <v>242094</v>
      </c>
      <c r="O10493" s="32">
        <v>469494</v>
      </c>
      <c r="P10493" s="113">
        <v>236100</v>
      </c>
      <c r="Q10493" s="113">
        <v>0</v>
      </c>
      <c r="R10493" s="31">
        <v>237600</v>
      </c>
      <c r="S10493" s="32">
        <v>0</v>
      </c>
      <c r="T10493" s="113">
        <v>235300</v>
      </c>
      <c r="U10493" s="113">
        <v>474600</v>
      </c>
      <c r="V10493" s="31">
        <v>230600</v>
      </c>
      <c r="W10493" s="32">
        <v>0</v>
      </c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1716</v>
      </c>
      <c r="B10494" s="111" t="s">
        <v>37</v>
      </c>
      <c r="C10494" s="112" t="s">
        <v>1451</v>
      </c>
      <c r="D10494" s="21">
        <f t="shared" si="326"/>
        <v>0</v>
      </c>
      <c r="E10494" s="24">
        <f t="shared" si="32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1716</v>
      </c>
      <c r="B10495" s="111" t="s">
        <v>38</v>
      </c>
      <c r="C10495" s="112" t="s">
        <v>1452</v>
      </c>
      <c r="D10495" s="21">
        <f t="shared" si="326"/>
        <v>0</v>
      </c>
      <c r="E10495" s="24">
        <f t="shared" si="327"/>
        <v>0</v>
      </c>
      <c r="F10495" s="104"/>
      <c r="G10495" s="104"/>
      <c r="H10495" s="105"/>
      <c r="I10495" s="105"/>
      <c r="J10495" s="31"/>
      <c r="K10495" s="32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1716</v>
      </c>
      <c r="B10496" s="111" t="s">
        <v>39</v>
      </c>
      <c r="C10496" s="112" t="s">
        <v>1453</v>
      </c>
      <c r="D10496" s="21">
        <f t="shared" si="326"/>
        <v>0</v>
      </c>
      <c r="E10496" s="24">
        <f t="shared" si="327"/>
        <v>0</v>
      </c>
      <c r="F10496" s="104"/>
      <c r="G10496" s="104"/>
      <c r="H10496" s="113"/>
      <c r="I10496" s="113"/>
      <c r="J10496" s="106"/>
      <c r="K10496" s="107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1716</v>
      </c>
      <c r="B10497" s="111" t="s">
        <v>40</v>
      </c>
      <c r="C10497" s="112" t="s">
        <v>1454</v>
      </c>
      <c r="D10497" s="21">
        <f t="shared" si="326"/>
        <v>0</v>
      </c>
      <c r="E10497" s="24">
        <f t="shared" si="32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1716</v>
      </c>
      <c r="B10498" s="111" t="s">
        <v>1455</v>
      </c>
      <c r="C10498" s="112" t="s">
        <v>56</v>
      </c>
      <c r="D10498" s="21">
        <f t="shared" si="326"/>
        <v>0</v>
      </c>
      <c r="E10498" s="24">
        <f t="shared" si="32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1716</v>
      </c>
      <c r="B10499" s="111" t="s">
        <v>1456</v>
      </c>
      <c r="C10499" s="112" t="s">
        <v>58</v>
      </c>
      <c r="D10499" s="21">
        <f t="shared" ref="D10499:D10562" si="328">F10499+H10499+J10500+L10499+N10499+P10499+R10499+T10499+V10499+X10499+Z10499+AB10499</f>
        <v>49355</v>
      </c>
      <c r="E10499" s="24">
        <f t="shared" ref="E10499:E10562" si="329">G10499+I10499+K10500+M10499+O10499+Q10499+S10499+U10499+W10499+Y10499+AA10499+AC10499</f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>
        <v>48435</v>
      </c>
      <c r="Q10499" s="113">
        <v>0</v>
      </c>
      <c r="R10499" s="31">
        <v>920</v>
      </c>
      <c r="S10499" s="32">
        <v>0</v>
      </c>
      <c r="T10499" s="113">
        <v>0</v>
      </c>
      <c r="U10499" s="113">
        <v>0</v>
      </c>
      <c r="V10499" s="31">
        <v>0</v>
      </c>
      <c r="W10499" s="32">
        <v>0</v>
      </c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1716</v>
      </c>
      <c r="B10500" s="111" t="s">
        <v>1457</v>
      </c>
      <c r="C10500" s="112" t="s">
        <v>59</v>
      </c>
      <c r="D10500" s="21">
        <f t="shared" si="328"/>
        <v>0</v>
      </c>
      <c r="E10500" s="24">
        <f t="shared" si="329"/>
        <v>0</v>
      </c>
      <c r="F10500" s="104"/>
      <c r="G10500" s="104"/>
      <c r="H10500" s="105"/>
      <c r="I10500" s="105"/>
      <c r="J10500" s="31"/>
      <c r="K10500" s="32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1716</v>
      </c>
      <c r="B10501" s="111" t="s">
        <v>1458</v>
      </c>
      <c r="C10501" s="112" t="s">
        <v>61</v>
      </c>
      <c r="D10501" s="21">
        <f t="shared" si="328"/>
        <v>0</v>
      </c>
      <c r="E10501" s="24">
        <f t="shared" si="329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1716</v>
      </c>
      <c r="B10502" s="111" t="s">
        <v>1459</v>
      </c>
      <c r="C10502" s="112" t="s">
        <v>1460</v>
      </c>
      <c r="D10502" s="21">
        <f t="shared" si="328"/>
        <v>1902879</v>
      </c>
      <c r="E10502" s="24">
        <f t="shared" si="329"/>
        <v>1951279</v>
      </c>
      <c r="F10502" s="104">
        <v>0</v>
      </c>
      <c r="G10502" s="104">
        <v>27700</v>
      </c>
      <c r="H10502" s="105">
        <v>0</v>
      </c>
      <c r="I10502" s="105">
        <v>73100</v>
      </c>
      <c r="J10502" s="106">
        <v>0</v>
      </c>
      <c r="K10502" s="107">
        <v>0</v>
      </c>
      <c r="L10502" s="105">
        <v>61850</v>
      </c>
      <c r="M10502" s="105">
        <v>63150</v>
      </c>
      <c r="N10502" s="106">
        <v>43750</v>
      </c>
      <c r="O10502" s="107">
        <v>30150</v>
      </c>
      <c r="P10502" s="105">
        <v>12200</v>
      </c>
      <c r="Q10502" s="105">
        <v>0</v>
      </c>
      <c r="R10502" s="106">
        <v>45100</v>
      </c>
      <c r="S10502" s="107">
        <v>68550</v>
      </c>
      <c r="T10502" s="105">
        <v>3750</v>
      </c>
      <c r="U10502" s="105">
        <v>0</v>
      </c>
      <c r="V10502" s="106">
        <v>47600</v>
      </c>
      <c r="W10502" s="107">
        <v>0</v>
      </c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 t="s">
        <v>1716</v>
      </c>
      <c r="B10503" s="111" t="s">
        <v>1461</v>
      </c>
      <c r="C10503" s="112" t="s">
        <v>67</v>
      </c>
      <c r="D10503" s="21">
        <f t="shared" si="328"/>
        <v>11864334</v>
      </c>
      <c r="E10503" s="24">
        <f t="shared" si="329"/>
        <v>11840092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>
        <v>1688629</v>
      </c>
      <c r="K10503" s="107">
        <v>1688629</v>
      </c>
      <c r="L10503" s="105">
        <v>1340271</v>
      </c>
      <c r="M10503" s="105">
        <v>1340271</v>
      </c>
      <c r="N10503" s="106">
        <v>1549872</v>
      </c>
      <c r="O10503" s="107">
        <v>1549872</v>
      </c>
      <c r="P10503" s="105">
        <v>1619620</v>
      </c>
      <c r="Q10503" s="105">
        <v>1619620</v>
      </c>
      <c r="R10503" s="106">
        <v>1308510</v>
      </c>
      <c r="S10503" s="107">
        <v>1308510</v>
      </c>
      <c r="T10503" s="105">
        <v>1063551</v>
      </c>
      <c r="U10503" s="105">
        <v>1063551</v>
      </c>
      <c r="V10503" s="106">
        <v>1336196</v>
      </c>
      <c r="W10503" s="107">
        <v>1336196</v>
      </c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1716</v>
      </c>
      <c r="B10504" s="111" t="s">
        <v>1462</v>
      </c>
      <c r="C10504" s="112" t="s">
        <v>1463</v>
      </c>
      <c r="D10504" s="21">
        <f t="shared" si="328"/>
        <v>5862790</v>
      </c>
      <c r="E10504" s="24">
        <f t="shared" si="329"/>
        <v>5138572.22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>
        <v>707175</v>
      </c>
      <c r="K10504" s="107">
        <v>682933</v>
      </c>
      <c r="L10504" s="105">
        <v>683620</v>
      </c>
      <c r="M10504" s="105">
        <v>694325</v>
      </c>
      <c r="N10504" s="106">
        <v>711902</v>
      </c>
      <c r="O10504" s="107">
        <v>699636</v>
      </c>
      <c r="P10504" s="105">
        <v>787824</v>
      </c>
      <c r="Q10504" s="105">
        <v>450065</v>
      </c>
      <c r="R10504" s="106">
        <v>765514</v>
      </c>
      <c r="S10504" s="107">
        <v>724136</v>
      </c>
      <c r="T10504" s="105">
        <v>631913</v>
      </c>
      <c r="U10504" s="105">
        <v>1006274</v>
      </c>
      <c r="V10504" s="106">
        <v>644780</v>
      </c>
      <c r="W10504" s="107">
        <v>557522</v>
      </c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1716</v>
      </c>
      <c r="B10505" s="111" t="s">
        <v>1464</v>
      </c>
      <c r="C10505" s="112" t="s">
        <v>1465</v>
      </c>
      <c r="D10505" s="21">
        <f t="shared" si="328"/>
        <v>547171</v>
      </c>
      <c r="E10505" s="24">
        <f t="shared" si="329"/>
        <v>547171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>
        <v>74034</v>
      </c>
      <c r="K10505" s="107">
        <v>74034</v>
      </c>
      <c r="L10505" s="105">
        <v>39048</v>
      </c>
      <c r="M10505" s="105">
        <v>39048</v>
      </c>
      <c r="N10505" s="106">
        <v>41004</v>
      </c>
      <c r="O10505" s="107">
        <v>41004</v>
      </c>
      <c r="P10505" s="105">
        <v>93071</v>
      </c>
      <c r="Q10505" s="105">
        <v>93071</v>
      </c>
      <c r="R10505" s="106">
        <v>77091</v>
      </c>
      <c r="S10505" s="107">
        <v>77091</v>
      </c>
      <c r="T10505" s="105">
        <v>70378</v>
      </c>
      <c r="U10505" s="105">
        <v>70378</v>
      </c>
      <c r="V10505" s="106">
        <v>94567</v>
      </c>
      <c r="W10505" s="107">
        <v>94567</v>
      </c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1716</v>
      </c>
      <c r="B10506" s="111" t="s">
        <v>1466</v>
      </c>
      <c r="C10506" s="112" t="s">
        <v>1467</v>
      </c>
      <c r="D10506" s="21">
        <f t="shared" si="328"/>
        <v>45496</v>
      </c>
      <c r="E10506" s="24">
        <f t="shared" si="329"/>
        <v>32638</v>
      </c>
      <c r="F10506" s="104"/>
      <c r="G10506" s="104"/>
      <c r="H10506" s="113"/>
      <c r="I10506" s="113"/>
      <c r="J10506" s="106"/>
      <c r="K10506" s="107"/>
      <c r="L10506" s="113"/>
      <c r="M10506" s="113"/>
      <c r="N10506" s="31"/>
      <c r="O10506" s="32"/>
      <c r="P10506" s="105">
        <v>12858</v>
      </c>
      <c r="Q10506" s="105">
        <v>0</v>
      </c>
      <c r="R10506" s="31">
        <v>0</v>
      </c>
      <c r="S10506" s="32">
        <v>0</v>
      </c>
      <c r="T10506" s="113">
        <v>0</v>
      </c>
      <c r="U10506" s="113">
        <v>0</v>
      </c>
      <c r="V10506" s="31">
        <v>0</v>
      </c>
      <c r="W10506" s="32">
        <v>0</v>
      </c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1716</v>
      </c>
      <c r="B10507" s="111" t="s">
        <v>1468</v>
      </c>
      <c r="C10507" s="112" t="s">
        <v>68</v>
      </c>
      <c r="D10507" s="21">
        <f t="shared" si="328"/>
        <v>1027102</v>
      </c>
      <c r="E10507" s="24">
        <f t="shared" si="329"/>
        <v>1041238.5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>
        <v>32638</v>
      </c>
      <c r="K10507" s="32">
        <v>32638</v>
      </c>
      <c r="L10507" s="113">
        <v>113344</v>
      </c>
      <c r="M10507" s="113">
        <v>113344</v>
      </c>
      <c r="N10507" s="31">
        <v>108123</v>
      </c>
      <c r="O10507" s="32">
        <v>108123</v>
      </c>
      <c r="P10507" s="113">
        <v>100299</v>
      </c>
      <c r="Q10507" s="113">
        <v>100299</v>
      </c>
      <c r="R10507" s="31">
        <v>191483</v>
      </c>
      <c r="S10507" s="32">
        <v>191483</v>
      </c>
      <c r="T10507" s="113">
        <v>119899</v>
      </c>
      <c r="U10507" s="113">
        <v>119899</v>
      </c>
      <c r="V10507" s="31">
        <v>298377</v>
      </c>
      <c r="W10507" s="32">
        <v>298377</v>
      </c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1716</v>
      </c>
      <c r="B10508" s="111" t="s">
        <v>1469</v>
      </c>
      <c r="C10508" s="112" t="s">
        <v>1470</v>
      </c>
      <c r="D10508" s="21">
        <f t="shared" si="328"/>
        <v>464752</v>
      </c>
      <c r="E10508" s="24">
        <f t="shared" si="329"/>
        <v>94938.5</v>
      </c>
      <c r="F10508" s="104">
        <v>16990</v>
      </c>
      <c r="G10508" s="104">
        <v>0</v>
      </c>
      <c r="H10508" s="113">
        <v>12126</v>
      </c>
      <c r="I10508" s="113">
        <v>0</v>
      </c>
      <c r="J10508" s="31">
        <v>9961</v>
      </c>
      <c r="K10508" s="32">
        <v>24097.5</v>
      </c>
      <c r="L10508" s="113">
        <v>171347</v>
      </c>
      <c r="M10508" s="113">
        <v>8256</v>
      </c>
      <c r="N10508" s="31">
        <v>15091</v>
      </c>
      <c r="O10508" s="32">
        <v>10649.5</v>
      </c>
      <c r="P10508" s="113">
        <v>62091</v>
      </c>
      <c r="Q10508" s="113">
        <v>26943</v>
      </c>
      <c r="R10508" s="31">
        <v>86506</v>
      </c>
      <c r="S10508" s="32">
        <v>25260</v>
      </c>
      <c r="T10508" s="113">
        <v>42177</v>
      </c>
      <c r="U10508" s="113">
        <v>9923</v>
      </c>
      <c r="V10508" s="31">
        <v>47602</v>
      </c>
      <c r="W10508" s="32">
        <v>2060</v>
      </c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1716</v>
      </c>
      <c r="B10509" s="111" t="s">
        <v>1471</v>
      </c>
      <c r="C10509" s="112" t="s">
        <v>1472</v>
      </c>
      <c r="D10509" s="21">
        <f t="shared" si="328"/>
        <v>97561.95</v>
      </c>
      <c r="E10509" s="24">
        <f t="shared" si="329"/>
        <v>90403</v>
      </c>
      <c r="F10509" s="104"/>
      <c r="G10509" s="104"/>
      <c r="H10509" s="113">
        <v>16378.95</v>
      </c>
      <c r="I10509" s="113">
        <v>9460</v>
      </c>
      <c r="J10509" s="31">
        <v>10822</v>
      </c>
      <c r="K10509" s="32">
        <v>11847</v>
      </c>
      <c r="L10509" s="113">
        <v>9586</v>
      </c>
      <c r="M10509" s="113">
        <v>9586</v>
      </c>
      <c r="N10509" s="31">
        <v>12208</v>
      </c>
      <c r="O10509" s="32">
        <v>13068</v>
      </c>
      <c r="P10509" s="113">
        <v>10416</v>
      </c>
      <c r="Q10509" s="113">
        <v>10416</v>
      </c>
      <c r="R10509" s="31">
        <v>13916</v>
      </c>
      <c r="S10509" s="32">
        <v>13916</v>
      </c>
      <c r="T10509" s="113">
        <v>14015</v>
      </c>
      <c r="U10509" s="113">
        <v>14015</v>
      </c>
      <c r="V10509" s="31">
        <v>21042</v>
      </c>
      <c r="W10509" s="32">
        <v>19942</v>
      </c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 t="s">
        <v>1716</v>
      </c>
      <c r="B10510" s="111" t="s">
        <v>1473</v>
      </c>
      <c r="C10510" s="112" t="s">
        <v>1474</v>
      </c>
      <c r="D10510" s="21">
        <f t="shared" si="328"/>
        <v>0</v>
      </c>
      <c r="E10510" s="24">
        <f t="shared" si="329"/>
        <v>0</v>
      </c>
      <c r="F10510" s="104"/>
      <c r="G10510" s="104"/>
      <c r="H10510" s="105"/>
      <c r="I10510" s="105"/>
      <c r="J10510" s="31"/>
      <c r="K10510" s="32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1716</v>
      </c>
      <c r="B10511" s="111" t="s">
        <v>1475</v>
      </c>
      <c r="C10511" s="112" t="s">
        <v>1476</v>
      </c>
      <c r="D10511" s="21">
        <f t="shared" si="328"/>
        <v>3600</v>
      </c>
      <c r="E10511" s="24">
        <f t="shared" si="329"/>
        <v>3600</v>
      </c>
      <c r="F10511" s="104"/>
      <c r="G10511" s="104"/>
      <c r="H10511" s="113"/>
      <c r="I10511" s="113"/>
      <c r="J10511" s="106"/>
      <c r="K10511" s="107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>
        <v>3600</v>
      </c>
      <c r="W10511" s="32">
        <v>3600</v>
      </c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 t="s">
        <v>1716</v>
      </c>
      <c r="B10512" s="111" t="s">
        <v>1477</v>
      </c>
      <c r="C10512" s="112" t="s">
        <v>1478</v>
      </c>
      <c r="D10512" s="21">
        <f t="shared" si="328"/>
        <v>31544</v>
      </c>
      <c r="E10512" s="24">
        <f t="shared" si="329"/>
        <v>20951.29</v>
      </c>
      <c r="F10512" s="104"/>
      <c r="G10512" s="104"/>
      <c r="H10512" s="105"/>
      <c r="I10512" s="105"/>
      <c r="J10512" s="31"/>
      <c r="K10512" s="32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1716</v>
      </c>
      <c r="B10513" s="111" t="s">
        <v>1479</v>
      </c>
      <c r="C10513" s="112" t="s">
        <v>1480</v>
      </c>
      <c r="D10513" s="21">
        <f t="shared" si="328"/>
        <v>327935</v>
      </c>
      <c r="E10513" s="24">
        <f t="shared" si="329"/>
        <v>456266.79000000004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>
        <v>31544</v>
      </c>
      <c r="K10513" s="107">
        <v>20951.29</v>
      </c>
      <c r="L10513" s="105">
        <v>33538</v>
      </c>
      <c r="M10513" s="105">
        <v>22945.29</v>
      </c>
      <c r="N10513" s="106">
        <v>35526</v>
      </c>
      <c r="O10513" s="107">
        <v>24933.29</v>
      </c>
      <c r="P10513" s="105">
        <v>53640</v>
      </c>
      <c r="Q10513" s="105">
        <v>189446.64</v>
      </c>
      <c r="R10513" s="106">
        <v>37677</v>
      </c>
      <c r="S10513" s="107">
        <v>47654.48</v>
      </c>
      <c r="T10513" s="105">
        <v>44790</v>
      </c>
      <c r="U10513" s="105">
        <v>58839.040000000001</v>
      </c>
      <c r="V10513" s="106">
        <v>46802</v>
      </c>
      <c r="W10513" s="107">
        <v>64891.47</v>
      </c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1716</v>
      </c>
      <c r="B10514" s="111" t="s">
        <v>1481</v>
      </c>
      <c r="C10514" s="112" t="s">
        <v>1482</v>
      </c>
      <c r="D10514" s="21">
        <f t="shared" si="328"/>
        <v>133906</v>
      </c>
      <c r="E10514" s="24">
        <f t="shared" si="329"/>
        <v>201503.13</v>
      </c>
      <c r="F10514" s="104">
        <v>5517</v>
      </c>
      <c r="G10514" s="104">
        <v>0</v>
      </c>
      <c r="H10514" s="113">
        <v>2073</v>
      </c>
      <c r="I10514" s="113">
        <v>0</v>
      </c>
      <c r="J10514" s="106">
        <v>7220</v>
      </c>
      <c r="K10514" s="107">
        <v>0</v>
      </c>
      <c r="L10514" s="113">
        <v>22108</v>
      </c>
      <c r="M10514" s="113">
        <v>14114.15</v>
      </c>
      <c r="N10514" s="31">
        <v>6220</v>
      </c>
      <c r="O10514" s="32">
        <v>0</v>
      </c>
      <c r="P10514" s="105">
        <v>39923</v>
      </c>
      <c r="Q10514" s="105">
        <v>86052.47</v>
      </c>
      <c r="R10514" s="31">
        <v>19632</v>
      </c>
      <c r="S10514" s="32">
        <v>29042.79</v>
      </c>
      <c r="T10514" s="113">
        <v>29978</v>
      </c>
      <c r="U10514" s="113">
        <v>53645.51</v>
      </c>
      <c r="V10514" s="31">
        <v>8455</v>
      </c>
      <c r="W10514" s="32">
        <v>18648.21</v>
      </c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1716</v>
      </c>
      <c r="B10515" s="111" t="s">
        <v>1483</v>
      </c>
      <c r="C10515" s="112" t="s">
        <v>1484</v>
      </c>
      <c r="D10515" s="21">
        <f t="shared" si="328"/>
        <v>0</v>
      </c>
      <c r="E10515" s="24">
        <f t="shared" si="329"/>
        <v>0</v>
      </c>
      <c r="F10515" s="104"/>
      <c r="G10515" s="104"/>
      <c r="H10515" s="105"/>
      <c r="I10515" s="105"/>
      <c r="J10515" s="31"/>
      <c r="K10515" s="32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1716</v>
      </c>
      <c r="B10516" s="111" t="s">
        <v>1485</v>
      </c>
      <c r="C10516" s="112" t="s">
        <v>1486</v>
      </c>
      <c r="D10516" s="21">
        <f t="shared" si="328"/>
        <v>15769</v>
      </c>
      <c r="E10516" s="24">
        <f t="shared" si="329"/>
        <v>21256</v>
      </c>
      <c r="F10516" s="104"/>
      <c r="G10516" s="104"/>
      <c r="H10516" s="113"/>
      <c r="I10516" s="113"/>
      <c r="J10516" s="106"/>
      <c r="K10516" s="107"/>
      <c r="L10516" s="113"/>
      <c r="M10516" s="113"/>
      <c r="N10516" s="31">
        <v>1703</v>
      </c>
      <c r="O10516" s="32">
        <v>0</v>
      </c>
      <c r="P10516" s="105">
        <v>1686</v>
      </c>
      <c r="Q10516" s="105">
        <v>0</v>
      </c>
      <c r="R10516" s="31">
        <v>0</v>
      </c>
      <c r="S10516" s="32">
        <v>0</v>
      </c>
      <c r="T10516" s="113">
        <v>0</v>
      </c>
      <c r="U10516" s="113">
        <v>3389</v>
      </c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1716</v>
      </c>
      <c r="B10517" s="111" t="s">
        <v>1487</v>
      </c>
      <c r="C10517" s="112" t="s">
        <v>1488</v>
      </c>
      <c r="D10517" s="21">
        <f t="shared" si="328"/>
        <v>109714</v>
      </c>
      <c r="E10517" s="24">
        <f t="shared" si="329"/>
        <v>52403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>
        <v>12380</v>
      </c>
      <c r="K10517" s="32">
        <v>17867</v>
      </c>
      <c r="L10517" s="113">
        <v>5244</v>
      </c>
      <c r="M10517" s="113">
        <v>0</v>
      </c>
      <c r="N10517" s="31">
        <v>7439</v>
      </c>
      <c r="O10517" s="32">
        <v>8440</v>
      </c>
      <c r="P10517" s="113">
        <v>51835</v>
      </c>
      <c r="Q10517" s="113">
        <v>0</v>
      </c>
      <c r="R10517" s="31">
        <v>4285</v>
      </c>
      <c r="S10517" s="32">
        <v>10730</v>
      </c>
      <c r="T10517" s="113">
        <v>4069</v>
      </c>
      <c r="U10517" s="113">
        <v>4720</v>
      </c>
      <c r="V10517" s="31">
        <v>6853</v>
      </c>
      <c r="W10517" s="32">
        <v>0</v>
      </c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1716</v>
      </c>
      <c r="B10518" s="111" t="s">
        <v>1489</v>
      </c>
      <c r="C10518" s="112" t="s">
        <v>70</v>
      </c>
      <c r="D10518" s="21">
        <f t="shared" si="328"/>
        <v>13471</v>
      </c>
      <c r="E10518" s="24">
        <f t="shared" si="329"/>
        <v>505</v>
      </c>
      <c r="F10518" s="104">
        <v>1457</v>
      </c>
      <c r="G10518" s="104">
        <v>0</v>
      </c>
      <c r="H10518" s="105">
        <v>0</v>
      </c>
      <c r="I10518" s="105">
        <v>0</v>
      </c>
      <c r="J10518" s="31">
        <v>0</v>
      </c>
      <c r="K10518" s="32">
        <v>0</v>
      </c>
      <c r="L10518" s="105">
        <v>0</v>
      </c>
      <c r="M10518" s="105">
        <v>0</v>
      </c>
      <c r="N10518" s="106">
        <v>0</v>
      </c>
      <c r="O10518" s="107">
        <v>0</v>
      </c>
      <c r="P10518" s="113">
        <v>4934</v>
      </c>
      <c r="Q10518" s="113">
        <v>0</v>
      </c>
      <c r="R10518" s="106">
        <v>1942</v>
      </c>
      <c r="S10518" s="107">
        <v>0</v>
      </c>
      <c r="T10518" s="105">
        <v>3194</v>
      </c>
      <c r="U10518" s="105">
        <v>0</v>
      </c>
      <c r="V10518" s="106">
        <v>0</v>
      </c>
      <c r="W10518" s="107">
        <v>0</v>
      </c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1716</v>
      </c>
      <c r="B10519" s="111" t="s">
        <v>1490</v>
      </c>
      <c r="C10519" s="112" t="s">
        <v>1491</v>
      </c>
      <c r="D10519" s="21">
        <f t="shared" si="328"/>
        <v>24680</v>
      </c>
      <c r="E10519" s="24">
        <f t="shared" si="329"/>
        <v>3839</v>
      </c>
      <c r="F10519" s="104">
        <v>2110</v>
      </c>
      <c r="G10519" s="104">
        <v>0</v>
      </c>
      <c r="H10519" s="113">
        <v>905</v>
      </c>
      <c r="I10519" s="113">
        <v>0</v>
      </c>
      <c r="J10519" s="106">
        <v>1944</v>
      </c>
      <c r="K10519" s="107">
        <v>505</v>
      </c>
      <c r="L10519" s="113">
        <v>329</v>
      </c>
      <c r="M10519" s="113">
        <v>0</v>
      </c>
      <c r="N10519" s="31">
        <v>79</v>
      </c>
      <c r="O10519" s="32">
        <v>0</v>
      </c>
      <c r="P10519" s="105">
        <v>1957</v>
      </c>
      <c r="Q10519" s="105">
        <v>1944</v>
      </c>
      <c r="R10519" s="31">
        <v>890</v>
      </c>
      <c r="S10519" s="32">
        <v>0</v>
      </c>
      <c r="T10519" s="113">
        <v>50</v>
      </c>
      <c r="U10519" s="113">
        <v>1895</v>
      </c>
      <c r="V10519" s="31">
        <v>0</v>
      </c>
      <c r="W10519" s="32">
        <v>0</v>
      </c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1716</v>
      </c>
      <c r="B10520" s="111" t="s">
        <v>1492</v>
      </c>
      <c r="C10520" s="112" t="s">
        <v>1493</v>
      </c>
      <c r="D10520" s="21">
        <f t="shared" si="328"/>
        <v>198239.25</v>
      </c>
      <c r="E10520" s="24">
        <f t="shared" si="329"/>
        <v>6620.25</v>
      </c>
      <c r="F10520" s="104"/>
      <c r="G10520" s="104"/>
      <c r="H10520" s="105"/>
      <c r="I10520" s="105"/>
      <c r="J10520" s="31">
        <v>18360</v>
      </c>
      <c r="K10520" s="32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>
        <v>0</v>
      </c>
      <c r="Q10520" s="113">
        <v>0</v>
      </c>
      <c r="R10520" s="106">
        <v>0</v>
      </c>
      <c r="S10520" s="107">
        <v>0</v>
      </c>
      <c r="T10520" s="105">
        <v>0</v>
      </c>
      <c r="U10520" s="105">
        <v>0</v>
      </c>
      <c r="V10520" s="106">
        <v>3429</v>
      </c>
      <c r="W10520" s="107">
        <v>0</v>
      </c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1716</v>
      </c>
      <c r="B10521" s="111" t="s">
        <v>1494</v>
      </c>
      <c r="C10521" s="112" t="s">
        <v>71</v>
      </c>
      <c r="D10521" s="21">
        <f t="shared" si="328"/>
        <v>1350552</v>
      </c>
      <c r="E10521" s="24">
        <f t="shared" si="329"/>
        <v>1101149.96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106">
        <v>194810.25</v>
      </c>
      <c r="K10521" s="107">
        <v>6620.25</v>
      </c>
      <c r="L10521" s="113">
        <v>147758</v>
      </c>
      <c r="M10521" s="113">
        <v>139863.5</v>
      </c>
      <c r="N10521" s="31">
        <v>149848</v>
      </c>
      <c r="O10521" s="32">
        <v>286305.5</v>
      </c>
      <c r="P10521" s="105">
        <v>221556</v>
      </c>
      <c r="Q10521" s="105">
        <v>14624</v>
      </c>
      <c r="R10521" s="31">
        <v>128589</v>
      </c>
      <c r="S10521" s="32">
        <v>184737</v>
      </c>
      <c r="T10521" s="113">
        <v>146957</v>
      </c>
      <c r="U10521" s="113">
        <v>10094.25</v>
      </c>
      <c r="V10521" s="31">
        <v>166721</v>
      </c>
      <c r="W10521" s="32">
        <v>83160.5</v>
      </c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1716</v>
      </c>
      <c r="B10522" s="111" t="s">
        <v>1495</v>
      </c>
      <c r="C10522" s="112" t="s">
        <v>1496</v>
      </c>
      <c r="D10522" s="21">
        <f t="shared" si="328"/>
        <v>526934</v>
      </c>
      <c r="E10522" s="24">
        <f t="shared" si="329"/>
        <v>414345.09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>
        <v>41721</v>
      </c>
      <c r="K10522" s="32">
        <v>100323.96</v>
      </c>
      <c r="L10522" s="113">
        <v>59986</v>
      </c>
      <c r="M10522" s="113">
        <v>113122.63</v>
      </c>
      <c r="N10522" s="31">
        <v>37168</v>
      </c>
      <c r="O10522" s="32">
        <v>146914.17000000001</v>
      </c>
      <c r="P10522" s="113">
        <v>40692</v>
      </c>
      <c r="Q10522" s="113">
        <v>12083.08</v>
      </c>
      <c r="R10522" s="31">
        <v>47406</v>
      </c>
      <c r="S10522" s="32">
        <v>0</v>
      </c>
      <c r="T10522" s="113">
        <v>23501</v>
      </c>
      <c r="U10522" s="113">
        <v>23089.68</v>
      </c>
      <c r="V10522" s="31">
        <v>87999</v>
      </c>
      <c r="W10522" s="32">
        <v>95138.82</v>
      </c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1716</v>
      </c>
      <c r="B10523" s="111" t="s">
        <v>1497</v>
      </c>
      <c r="C10523" s="112" t="s">
        <v>1498</v>
      </c>
      <c r="D10523" s="21">
        <f t="shared" si="328"/>
        <v>6792</v>
      </c>
      <c r="E10523" s="24">
        <f t="shared" si="329"/>
        <v>6792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>
        <v>950</v>
      </c>
      <c r="K10523" s="32">
        <v>950</v>
      </c>
      <c r="L10523" s="113"/>
      <c r="M10523" s="113"/>
      <c r="N10523" s="31">
        <v>2909</v>
      </c>
      <c r="O10523" s="32">
        <v>2909</v>
      </c>
      <c r="P10523" s="113">
        <v>1467</v>
      </c>
      <c r="Q10523" s="113">
        <v>1467</v>
      </c>
      <c r="R10523" s="31">
        <v>203</v>
      </c>
      <c r="S10523" s="32">
        <v>203</v>
      </c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1716</v>
      </c>
      <c r="B10524" s="111" t="s">
        <v>1499</v>
      </c>
      <c r="C10524" s="112" t="s">
        <v>1500</v>
      </c>
      <c r="D10524" s="21">
        <f t="shared" si="328"/>
        <v>3909</v>
      </c>
      <c r="E10524" s="24">
        <f t="shared" si="329"/>
        <v>3909</v>
      </c>
      <c r="F10524" s="104"/>
      <c r="G10524" s="104"/>
      <c r="H10524" s="113"/>
      <c r="I10524" s="113"/>
      <c r="J10524" s="31"/>
      <c r="K10524" s="32"/>
      <c r="L10524" s="113">
        <v>1536</v>
      </c>
      <c r="M10524" s="113">
        <v>1536</v>
      </c>
      <c r="N10524" s="31">
        <v>2373</v>
      </c>
      <c r="O10524" s="32">
        <v>2373</v>
      </c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1716</v>
      </c>
      <c r="B10525" s="111" t="s">
        <v>1501</v>
      </c>
      <c r="C10525" s="112" t="s">
        <v>1502</v>
      </c>
      <c r="D10525" s="21">
        <f t="shared" si="328"/>
        <v>0</v>
      </c>
      <c r="E10525" s="24">
        <f t="shared" si="329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1716</v>
      </c>
      <c r="B10526" s="111" t="s">
        <v>1503</v>
      </c>
      <c r="C10526" s="112" t="s">
        <v>1504</v>
      </c>
      <c r="D10526" s="21">
        <f t="shared" si="328"/>
        <v>0</v>
      </c>
      <c r="E10526" s="24">
        <f t="shared" si="329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1716</v>
      </c>
      <c r="B10527" s="111" t="s">
        <v>1505</v>
      </c>
      <c r="C10527" s="112" t="s">
        <v>1662</v>
      </c>
      <c r="D10527" s="21">
        <f t="shared" si="328"/>
        <v>0</v>
      </c>
      <c r="E10527" s="24">
        <f t="shared" si="329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1716</v>
      </c>
      <c r="B10528" s="111" t="s">
        <v>1506</v>
      </c>
      <c r="C10528" s="112" t="s">
        <v>1507</v>
      </c>
      <c r="D10528" s="21">
        <f t="shared" si="328"/>
        <v>0</v>
      </c>
      <c r="E10528" s="24">
        <f t="shared" si="329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1716</v>
      </c>
      <c r="B10529" s="111" t="s">
        <v>1508</v>
      </c>
      <c r="C10529" s="112" t="s">
        <v>1509</v>
      </c>
      <c r="D10529" s="21">
        <f t="shared" si="328"/>
        <v>1498</v>
      </c>
      <c r="E10529" s="24">
        <f t="shared" si="329"/>
        <v>1498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>
        <v>568</v>
      </c>
      <c r="M10529" s="113">
        <v>568</v>
      </c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1716</v>
      </c>
      <c r="B10530" s="111" t="s">
        <v>1510</v>
      </c>
      <c r="C10530" s="112" t="s">
        <v>1511</v>
      </c>
      <c r="D10530" s="21">
        <f t="shared" si="328"/>
        <v>0</v>
      </c>
      <c r="E10530" s="24">
        <f t="shared" si="329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1716</v>
      </c>
      <c r="B10531" s="111" t="s">
        <v>1512</v>
      </c>
      <c r="C10531" s="112" t="s">
        <v>1513</v>
      </c>
      <c r="D10531" s="21">
        <f t="shared" si="328"/>
        <v>0</v>
      </c>
      <c r="E10531" s="24">
        <f t="shared" si="329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1716</v>
      </c>
      <c r="B10532" s="111" t="s">
        <v>1514</v>
      </c>
      <c r="C10532" s="112" t="s">
        <v>1515</v>
      </c>
      <c r="D10532" s="21">
        <f t="shared" si="328"/>
        <v>0</v>
      </c>
      <c r="E10532" s="24">
        <f t="shared" si="329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1716</v>
      </c>
      <c r="B10533" s="111" t="s">
        <v>1516</v>
      </c>
      <c r="C10533" s="112" t="s">
        <v>57</v>
      </c>
      <c r="D10533" s="21">
        <f t="shared" si="328"/>
        <v>0</v>
      </c>
      <c r="E10533" s="24">
        <f t="shared" si="329"/>
        <v>0</v>
      </c>
      <c r="F10533" s="104"/>
      <c r="G10533" s="104"/>
      <c r="H10533" s="105"/>
      <c r="I10533" s="105"/>
      <c r="J10533" s="31"/>
      <c r="K10533" s="32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1716</v>
      </c>
      <c r="B10534" s="111" t="s">
        <v>1517</v>
      </c>
      <c r="C10534" s="112" t="s">
        <v>1518</v>
      </c>
      <c r="D10534" s="21">
        <f t="shared" si="328"/>
        <v>0</v>
      </c>
      <c r="E10534" s="24">
        <f t="shared" si="32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1716</v>
      </c>
      <c r="B10535" s="111" t="s">
        <v>1519</v>
      </c>
      <c r="C10535" s="112" t="s">
        <v>60</v>
      </c>
      <c r="D10535" s="21">
        <f t="shared" si="328"/>
        <v>0</v>
      </c>
      <c r="E10535" s="24">
        <f t="shared" si="329"/>
        <v>0</v>
      </c>
      <c r="F10535" s="104"/>
      <c r="G10535" s="104"/>
      <c r="H10535" s="113"/>
      <c r="I10535" s="113"/>
      <c r="J10535" s="106"/>
      <c r="K10535" s="107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1716</v>
      </c>
      <c r="B10536" s="111" t="s">
        <v>1520</v>
      </c>
      <c r="C10536" s="112" t="s">
        <v>62</v>
      </c>
      <c r="D10536" s="21">
        <f t="shared" si="328"/>
        <v>39883</v>
      </c>
      <c r="E10536" s="24">
        <f t="shared" si="329"/>
        <v>6843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1716</v>
      </c>
      <c r="B10537" s="111" t="s">
        <v>1521</v>
      </c>
      <c r="C10537" s="112" t="s">
        <v>1522</v>
      </c>
      <c r="D10537" s="21">
        <f t="shared" si="328"/>
        <v>366506</v>
      </c>
      <c r="E10537" s="24">
        <f t="shared" si="329"/>
        <v>24176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>
        <v>39883</v>
      </c>
      <c r="K10537" s="32">
        <v>6843</v>
      </c>
      <c r="L10537" s="113">
        <v>20613</v>
      </c>
      <c r="M10537" s="113">
        <v>0</v>
      </c>
      <c r="N10537" s="31">
        <v>94921</v>
      </c>
      <c r="O10537" s="32">
        <v>1505</v>
      </c>
      <c r="P10537" s="113">
        <v>79151</v>
      </c>
      <c r="Q10537" s="113">
        <v>0</v>
      </c>
      <c r="R10537" s="31">
        <v>40397</v>
      </c>
      <c r="S10537" s="32">
        <v>10579</v>
      </c>
      <c r="T10537" s="113">
        <v>37640</v>
      </c>
      <c r="U10537" s="113">
        <v>7104</v>
      </c>
      <c r="V10537" s="31">
        <v>29311</v>
      </c>
      <c r="W10537" s="32">
        <v>0</v>
      </c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1716</v>
      </c>
      <c r="B10538" s="111" t="s">
        <v>1523</v>
      </c>
      <c r="C10538" s="112" t="s">
        <v>1524</v>
      </c>
      <c r="D10538" s="21">
        <f t="shared" si="328"/>
        <v>102171</v>
      </c>
      <c r="E10538" s="24">
        <f t="shared" si="329"/>
        <v>12217</v>
      </c>
      <c r="F10538" s="104">
        <v>4160</v>
      </c>
      <c r="G10538" s="104">
        <v>0</v>
      </c>
      <c r="H10538" s="105">
        <v>9310</v>
      </c>
      <c r="I10538" s="105">
        <v>0</v>
      </c>
      <c r="J10538" s="31">
        <v>6062</v>
      </c>
      <c r="K10538" s="32">
        <v>0</v>
      </c>
      <c r="L10538" s="105">
        <v>0</v>
      </c>
      <c r="M10538" s="105">
        <v>12217</v>
      </c>
      <c r="N10538" s="106">
        <v>6056</v>
      </c>
      <c r="O10538" s="107">
        <v>0</v>
      </c>
      <c r="P10538" s="113">
        <v>16229</v>
      </c>
      <c r="Q10538" s="113">
        <v>0</v>
      </c>
      <c r="R10538" s="106">
        <v>18799</v>
      </c>
      <c r="S10538" s="107">
        <v>0</v>
      </c>
      <c r="T10538" s="105">
        <v>33720</v>
      </c>
      <c r="U10538" s="105">
        <v>0</v>
      </c>
      <c r="V10538" s="106">
        <v>13897</v>
      </c>
      <c r="W10538" s="107">
        <v>0</v>
      </c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1716</v>
      </c>
      <c r="B10539" s="111" t="s">
        <v>1525</v>
      </c>
      <c r="C10539" s="112" t="s">
        <v>1526</v>
      </c>
      <c r="D10539" s="21">
        <f t="shared" si="328"/>
        <v>17946</v>
      </c>
      <c r="E10539" s="24">
        <f t="shared" si="329"/>
        <v>1972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1716</v>
      </c>
      <c r="B10540" s="111" t="s">
        <v>1527</v>
      </c>
      <c r="C10540" s="112" t="s">
        <v>1528</v>
      </c>
      <c r="D10540" s="21">
        <f t="shared" si="328"/>
        <v>1972</v>
      </c>
      <c r="E10540" s="24">
        <f t="shared" si="32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>
        <v>17946</v>
      </c>
      <c r="K10540" s="107">
        <v>1972</v>
      </c>
      <c r="L10540" s="105">
        <v>0</v>
      </c>
      <c r="M10540" s="105">
        <v>0</v>
      </c>
      <c r="N10540" s="106">
        <v>0</v>
      </c>
      <c r="O10540" s="107">
        <v>0</v>
      </c>
      <c r="P10540" s="105">
        <v>0</v>
      </c>
      <c r="Q10540" s="105">
        <v>0</v>
      </c>
      <c r="R10540" s="106">
        <v>0</v>
      </c>
      <c r="S10540" s="107">
        <v>0</v>
      </c>
      <c r="T10540" s="105">
        <v>0</v>
      </c>
      <c r="U10540" s="105">
        <v>0</v>
      </c>
      <c r="V10540" s="106">
        <v>0</v>
      </c>
      <c r="W10540" s="107">
        <v>0</v>
      </c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1716</v>
      </c>
      <c r="B10541" s="111" t="s">
        <v>1529</v>
      </c>
      <c r="C10541" s="112" t="s">
        <v>1530</v>
      </c>
      <c r="D10541" s="21">
        <f t="shared" si="328"/>
        <v>0</v>
      </c>
      <c r="E10541" s="24">
        <f t="shared" si="329"/>
        <v>0</v>
      </c>
      <c r="F10541" s="104"/>
      <c r="G10541" s="104"/>
      <c r="H10541" s="113"/>
      <c r="I10541" s="113"/>
      <c r="J10541" s="106"/>
      <c r="K10541" s="107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1716</v>
      </c>
      <c r="B10542" s="111" t="s">
        <v>1531</v>
      </c>
      <c r="C10542" s="112" t="s">
        <v>1532</v>
      </c>
      <c r="D10542" s="21">
        <f t="shared" si="328"/>
        <v>0</v>
      </c>
      <c r="E10542" s="24">
        <f t="shared" si="329"/>
        <v>0</v>
      </c>
      <c r="F10542" s="104"/>
      <c r="G10542" s="104"/>
      <c r="H10542" s="105"/>
      <c r="I10542" s="105"/>
      <c r="J10542" s="31"/>
      <c r="K10542" s="32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1716</v>
      </c>
      <c r="B10543" s="111" t="s">
        <v>1533</v>
      </c>
      <c r="C10543" s="112" t="s">
        <v>69</v>
      </c>
      <c r="D10543" s="21">
        <f t="shared" si="328"/>
        <v>0</v>
      </c>
      <c r="E10543" s="24">
        <f t="shared" si="329"/>
        <v>0</v>
      </c>
      <c r="F10543" s="104"/>
      <c r="G10543" s="104"/>
      <c r="H10543" s="113"/>
      <c r="I10543" s="113"/>
      <c r="J10543" s="106"/>
      <c r="K10543" s="107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1716</v>
      </c>
      <c r="B10544" s="111" t="s">
        <v>1534</v>
      </c>
      <c r="C10544" s="112" t="s">
        <v>1535</v>
      </c>
      <c r="D10544" s="21">
        <f t="shared" si="328"/>
        <v>0</v>
      </c>
      <c r="E10544" s="24">
        <f t="shared" si="329"/>
        <v>0</v>
      </c>
      <c r="F10544" s="104"/>
      <c r="G10544" s="104"/>
      <c r="H10544" s="105"/>
      <c r="I10544" s="105"/>
      <c r="J10544" s="31"/>
      <c r="K10544" s="32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1716</v>
      </c>
      <c r="B10545" s="111" t="s">
        <v>1536</v>
      </c>
      <c r="C10545" s="112" t="s">
        <v>1537</v>
      </c>
      <c r="D10545" s="21">
        <f t="shared" si="328"/>
        <v>26360</v>
      </c>
      <c r="E10545" s="24">
        <f t="shared" si="329"/>
        <v>27925</v>
      </c>
      <c r="F10545" s="104"/>
      <c r="G10545" s="104"/>
      <c r="H10545" s="113"/>
      <c r="I10545" s="113"/>
      <c r="J10545" s="106"/>
      <c r="K10545" s="107"/>
      <c r="L10545" s="113"/>
      <c r="M10545" s="113"/>
      <c r="N10545" s="31"/>
      <c r="O10545" s="32"/>
      <c r="P10545" s="105"/>
      <c r="Q10545" s="105"/>
      <c r="R10545" s="31"/>
      <c r="S10545" s="32"/>
      <c r="T10545" s="113">
        <v>1797</v>
      </c>
      <c r="U10545" s="113">
        <v>1797</v>
      </c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1716</v>
      </c>
      <c r="B10546" s="111" t="s">
        <v>1538</v>
      </c>
      <c r="C10546" s="112" t="s">
        <v>1539</v>
      </c>
      <c r="D10546" s="21">
        <f t="shared" si="328"/>
        <v>55820</v>
      </c>
      <c r="E10546" s="24">
        <f t="shared" si="329"/>
        <v>40293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>
        <v>24563</v>
      </c>
      <c r="K10546" s="32">
        <v>26128</v>
      </c>
      <c r="L10546" s="113">
        <v>6066</v>
      </c>
      <c r="M10546" s="113">
        <v>2202</v>
      </c>
      <c r="N10546" s="31">
        <v>7715</v>
      </c>
      <c r="O10546" s="32">
        <v>3984</v>
      </c>
      <c r="P10546" s="113">
        <v>9084</v>
      </c>
      <c r="Q10546" s="113">
        <v>6351</v>
      </c>
      <c r="R10546" s="31">
        <v>2006</v>
      </c>
      <c r="S10546" s="32">
        <v>10638</v>
      </c>
      <c r="T10546" s="113">
        <v>0</v>
      </c>
      <c r="U10546" s="113">
        <v>560</v>
      </c>
      <c r="V10546" s="31">
        <v>5506</v>
      </c>
      <c r="W10546" s="32">
        <v>1696</v>
      </c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1716</v>
      </c>
      <c r="B10547" s="111" t="s">
        <v>1540</v>
      </c>
      <c r="C10547" s="112" t="s">
        <v>1541</v>
      </c>
      <c r="D10547" s="21">
        <f t="shared" si="328"/>
        <v>163806</v>
      </c>
      <c r="E10547" s="24">
        <f t="shared" si="329"/>
        <v>119765.75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31">
        <v>15966</v>
      </c>
      <c r="K10547" s="32">
        <v>481</v>
      </c>
      <c r="L10547" s="105">
        <v>20113</v>
      </c>
      <c r="M10547" s="105">
        <v>12116</v>
      </c>
      <c r="N10547" s="106">
        <v>19375</v>
      </c>
      <c r="O10547" s="107">
        <v>16913</v>
      </c>
      <c r="P10547" s="113">
        <v>14771</v>
      </c>
      <c r="Q10547" s="113">
        <v>0</v>
      </c>
      <c r="R10547" s="106">
        <v>8907</v>
      </c>
      <c r="S10547" s="107">
        <v>22925</v>
      </c>
      <c r="T10547" s="105">
        <v>16782</v>
      </c>
      <c r="U10547" s="105">
        <v>16290</v>
      </c>
      <c r="V10547" s="106">
        <v>23103</v>
      </c>
      <c r="W10547" s="107">
        <v>20854</v>
      </c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1716</v>
      </c>
      <c r="B10548" s="111" t="s">
        <v>1542</v>
      </c>
      <c r="C10548" s="112" t="s">
        <v>1543</v>
      </c>
      <c r="D10548" s="21">
        <f t="shared" si="328"/>
        <v>304950</v>
      </c>
      <c r="E10548" s="24">
        <f t="shared" si="329"/>
        <v>286672.5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106">
        <v>36120</v>
      </c>
      <c r="K10548" s="107">
        <v>928.75</v>
      </c>
      <c r="L10548" s="113">
        <v>35663</v>
      </c>
      <c r="M10548" s="113">
        <v>65433</v>
      </c>
      <c r="N10548" s="31">
        <v>31407</v>
      </c>
      <c r="O10548" s="32">
        <v>33804</v>
      </c>
      <c r="P10548" s="105">
        <v>39299</v>
      </c>
      <c r="Q10548" s="105">
        <v>1680.5</v>
      </c>
      <c r="R10548" s="31">
        <v>44744</v>
      </c>
      <c r="S10548" s="32">
        <v>44796.25</v>
      </c>
      <c r="T10548" s="113">
        <v>33862</v>
      </c>
      <c r="U10548" s="113">
        <v>139127.5</v>
      </c>
      <c r="V10548" s="31">
        <v>35132</v>
      </c>
      <c r="W10548" s="32">
        <v>0</v>
      </c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1716</v>
      </c>
      <c r="B10549" s="111" t="s">
        <v>1544</v>
      </c>
      <c r="C10549" s="112" t="s">
        <v>1545</v>
      </c>
      <c r="D10549" s="21">
        <f t="shared" si="328"/>
        <v>127345</v>
      </c>
      <c r="E10549" s="24">
        <f t="shared" si="329"/>
        <v>152042.33000000002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>
        <v>0</v>
      </c>
      <c r="K10549" s="32">
        <v>0</v>
      </c>
      <c r="L10549" s="113">
        <v>8701</v>
      </c>
      <c r="M10549" s="113">
        <v>92548.24</v>
      </c>
      <c r="N10549" s="31">
        <v>11230</v>
      </c>
      <c r="O10549" s="32">
        <v>0</v>
      </c>
      <c r="P10549" s="113">
        <v>8325</v>
      </c>
      <c r="Q10549" s="113">
        <v>340.49</v>
      </c>
      <c r="R10549" s="31">
        <v>16519</v>
      </c>
      <c r="S10549" s="32">
        <v>333.17</v>
      </c>
      <c r="T10549" s="113">
        <v>15313</v>
      </c>
      <c r="U10549" s="113">
        <v>33400.339999999997</v>
      </c>
      <c r="V10549" s="31">
        <v>9457</v>
      </c>
      <c r="W10549" s="32">
        <v>0</v>
      </c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1716</v>
      </c>
      <c r="B10550" s="111" t="s">
        <v>1546</v>
      </c>
      <c r="C10550" s="112" t="s">
        <v>1547</v>
      </c>
      <c r="D10550" s="21">
        <f t="shared" si="328"/>
        <v>0</v>
      </c>
      <c r="E10550" s="24">
        <f t="shared" si="329"/>
        <v>0</v>
      </c>
      <c r="F10550" s="104"/>
      <c r="G10550" s="104"/>
      <c r="H10550" s="105"/>
      <c r="I10550" s="105"/>
      <c r="J10550" s="31"/>
      <c r="K10550" s="32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1716</v>
      </c>
      <c r="B10551" s="111" t="s">
        <v>1548</v>
      </c>
      <c r="C10551" s="112" t="s">
        <v>1549</v>
      </c>
      <c r="D10551" s="21">
        <f t="shared" si="328"/>
        <v>0</v>
      </c>
      <c r="E10551" s="24">
        <f t="shared" si="329"/>
        <v>0</v>
      </c>
      <c r="F10551" s="104"/>
      <c r="G10551" s="104"/>
      <c r="H10551" s="113"/>
      <c r="I10551" s="113"/>
      <c r="J10551" s="106"/>
      <c r="K10551" s="107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1716</v>
      </c>
      <c r="B10552" s="111" t="s">
        <v>41</v>
      </c>
      <c r="C10552" s="112" t="s">
        <v>1550</v>
      </c>
      <c r="D10552" s="21">
        <f t="shared" si="328"/>
        <v>0</v>
      </c>
      <c r="E10552" s="24">
        <f t="shared" si="32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1716</v>
      </c>
      <c r="B10553" s="111" t="s">
        <v>42</v>
      </c>
      <c r="C10553" s="112" t="s">
        <v>1551</v>
      </c>
      <c r="D10553" s="21">
        <f t="shared" si="328"/>
        <v>0</v>
      </c>
      <c r="E10553" s="24">
        <f t="shared" si="329"/>
        <v>26346.77</v>
      </c>
      <c r="F10553" s="104">
        <v>0</v>
      </c>
      <c r="G10553" s="104">
        <v>26346.77</v>
      </c>
      <c r="H10553" s="105"/>
      <c r="I10553" s="105"/>
      <c r="J10553" s="31"/>
      <c r="K10553" s="32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1716</v>
      </c>
      <c r="B10554" s="111" t="s">
        <v>43</v>
      </c>
      <c r="C10554" s="112" t="s">
        <v>44</v>
      </c>
      <c r="D10554" s="21">
        <f t="shared" si="328"/>
        <v>0</v>
      </c>
      <c r="E10554" s="24">
        <f t="shared" si="329"/>
        <v>0</v>
      </c>
      <c r="F10554" s="104"/>
      <c r="G10554" s="104"/>
      <c r="H10554" s="113"/>
      <c r="I10554" s="113"/>
      <c r="J10554" s="106"/>
      <c r="K10554" s="107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1716</v>
      </c>
      <c r="B10555" s="111" t="s">
        <v>45</v>
      </c>
      <c r="C10555" s="112" t="s">
        <v>1552</v>
      </c>
      <c r="D10555" s="21">
        <f t="shared" si="328"/>
        <v>25081.64</v>
      </c>
      <c r="E10555" s="24">
        <f t="shared" si="329"/>
        <v>24319.67</v>
      </c>
      <c r="F10555" s="104"/>
      <c r="G10555" s="104"/>
      <c r="H10555" s="105"/>
      <c r="I10555" s="105"/>
      <c r="J10555" s="31"/>
      <c r="K10555" s="32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1716</v>
      </c>
      <c r="B10556" s="111" t="s">
        <v>46</v>
      </c>
      <c r="C10556" s="112" t="s">
        <v>1553</v>
      </c>
      <c r="D10556" s="21">
        <f t="shared" si="328"/>
        <v>127639.98999999999</v>
      </c>
      <c r="E10556" s="24">
        <f t="shared" si="329"/>
        <v>184514.78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106">
        <v>25081.64</v>
      </c>
      <c r="K10556" s="107">
        <v>24319.67</v>
      </c>
      <c r="L10556" s="113">
        <v>0</v>
      </c>
      <c r="M10556" s="113">
        <v>41875.089999999997</v>
      </c>
      <c r="N10556" s="31">
        <v>0</v>
      </c>
      <c r="O10556" s="32">
        <v>19976.14</v>
      </c>
      <c r="P10556" s="105">
        <v>45215.59</v>
      </c>
      <c r="Q10556" s="105">
        <v>0</v>
      </c>
      <c r="R10556" s="31">
        <v>4045.14</v>
      </c>
      <c r="S10556" s="32">
        <v>0</v>
      </c>
      <c r="T10556" s="113">
        <v>17522.62</v>
      </c>
      <c r="U10556" s="113">
        <v>9653.1299999999992</v>
      </c>
      <c r="V10556" s="31">
        <v>13571.04</v>
      </c>
      <c r="W10556" s="32">
        <v>29919.03</v>
      </c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1716</v>
      </c>
      <c r="B10557" s="111" t="s">
        <v>47</v>
      </c>
      <c r="C10557" s="112" t="s">
        <v>1554</v>
      </c>
      <c r="D10557" s="21">
        <f t="shared" si="328"/>
        <v>1274520.8999999999</v>
      </c>
      <c r="E10557" s="24">
        <f t="shared" si="329"/>
        <v>3520821.8100000005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>
        <v>0</v>
      </c>
      <c r="K10557" s="32">
        <v>82766</v>
      </c>
      <c r="L10557" s="113">
        <v>0</v>
      </c>
      <c r="M10557" s="113">
        <v>0</v>
      </c>
      <c r="N10557" s="31">
        <v>0</v>
      </c>
      <c r="O10557" s="32">
        <v>120977.60000000001</v>
      </c>
      <c r="P10557" s="113">
        <v>0</v>
      </c>
      <c r="Q10557" s="113">
        <v>97240.1</v>
      </c>
      <c r="R10557" s="31">
        <v>0</v>
      </c>
      <c r="S10557" s="32">
        <v>97855.44</v>
      </c>
      <c r="T10557" s="113">
        <v>0</v>
      </c>
      <c r="U10557" s="113">
        <v>34067.72</v>
      </c>
      <c r="V10557" s="31">
        <v>0</v>
      </c>
      <c r="W10557" s="32">
        <v>67717.119999999995</v>
      </c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1716</v>
      </c>
      <c r="B10558" s="111" t="s">
        <v>48</v>
      </c>
      <c r="C10558" s="112" t="s">
        <v>1555</v>
      </c>
      <c r="D10558" s="21">
        <f t="shared" si="328"/>
        <v>2321192.64</v>
      </c>
      <c r="E10558" s="24">
        <f t="shared" si="329"/>
        <v>2321192.64</v>
      </c>
      <c r="F10558" s="104"/>
      <c r="G10558" s="104"/>
      <c r="H10558" s="105">
        <v>240440.83</v>
      </c>
      <c r="I10558" s="105">
        <v>240440.83</v>
      </c>
      <c r="J10558" s="31">
        <v>339243.02</v>
      </c>
      <c r="K10558" s="32">
        <v>339243.02</v>
      </c>
      <c r="L10558" s="105">
        <v>279791.08</v>
      </c>
      <c r="M10558" s="105">
        <v>279791.08</v>
      </c>
      <c r="N10558" s="106">
        <v>313940.8</v>
      </c>
      <c r="O10558" s="107">
        <v>313940.8</v>
      </c>
      <c r="P10558" s="113">
        <v>235626.62</v>
      </c>
      <c r="Q10558" s="113">
        <v>235626.62</v>
      </c>
      <c r="R10558" s="106">
        <v>377393.35</v>
      </c>
      <c r="S10558" s="107">
        <v>377393.35</v>
      </c>
      <c r="T10558" s="105">
        <v>486245.56</v>
      </c>
      <c r="U10558" s="105">
        <v>486245.56</v>
      </c>
      <c r="V10558" s="106">
        <v>387754.4</v>
      </c>
      <c r="W10558" s="107">
        <v>387754.4</v>
      </c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1716</v>
      </c>
      <c r="B10559" s="111" t="s">
        <v>49</v>
      </c>
      <c r="C10559" s="112" t="s">
        <v>1556</v>
      </c>
      <c r="D10559" s="21">
        <f t="shared" si="328"/>
        <v>0</v>
      </c>
      <c r="E10559" s="24">
        <f t="shared" si="32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1716</v>
      </c>
      <c r="B10560" s="111" t="s">
        <v>50</v>
      </c>
      <c r="C10560" s="112" t="s">
        <v>1557</v>
      </c>
      <c r="D10560" s="21">
        <f t="shared" si="328"/>
        <v>0</v>
      </c>
      <c r="E10560" s="24">
        <f t="shared" si="329"/>
        <v>0</v>
      </c>
      <c r="F10560" s="104"/>
      <c r="G10560" s="104"/>
      <c r="H10560" s="113"/>
      <c r="I10560" s="113"/>
      <c r="J10560" s="106"/>
      <c r="K10560" s="107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1716</v>
      </c>
      <c r="B10561" s="111" t="s">
        <v>1558</v>
      </c>
      <c r="C10561" s="112" t="s">
        <v>1559</v>
      </c>
      <c r="D10561" s="21">
        <f t="shared" si="328"/>
        <v>341343.79</v>
      </c>
      <c r="E10561" s="24">
        <f t="shared" si="329"/>
        <v>372731.79</v>
      </c>
      <c r="F10561" s="104"/>
      <c r="G10561" s="104"/>
      <c r="H10561" s="105"/>
      <c r="I10561" s="105"/>
      <c r="J10561" s="31"/>
      <c r="K10561" s="32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1716</v>
      </c>
      <c r="B10562" s="111" t="s">
        <v>51</v>
      </c>
      <c r="C10562" s="112" t="s">
        <v>1560</v>
      </c>
      <c r="D10562" s="21">
        <f t="shared" si="328"/>
        <v>3100266.0300000003</v>
      </c>
      <c r="E10562" s="24">
        <f t="shared" si="329"/>
        <v>2838060.5300000003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>
        <v>341343.79</v>
      </c>
      <c r="K10562" s="107">
        <v>372731.79</v>
      </c>
      <c r="L10562" s="105">
        <v>372731.79</v>
      </c>
      <c r="M10562" s="105">
        <v>392314.14</v>
      </c>
      <c r="N10562" s="106">
        <v>392314.14</v>
      </c>
      <c r="O10562" s="107">
        <v>481059.34</v>
      </c>
      <c r="P10562" s="105">
        <v>481059.34</v>
      </c>
      <c r="Q10562" s="105">
        <v>556252.78</v>
      </c>
      <c r="R10562" s="106">
        <v>556252.78</v>
      </c>
      <c r="S10562" s="107">
        <v>584579.89</v>
      </c>
      <c r="T10562" s="105">
        <v>584579.89</v>
      </c>
      <c r="U10562" s="105">
        <v>51670.66</v>
      </c>
      <c r="V10562" s="106">
        <v>51670.66</v>
      </c>
      <c r="W10562" s="107">
        <v>54015.54</v>
      </c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1716</v>
      </c>
      <c r="B10563" s="111" t="s">
        <v>52</v>
      </c>
      <c r="C10563" s="112" t="s">
        <v>1561</v>
      </c>
      <c r="D10563" s="21">
        <f t="shared" ref="D10563:D10626" si="330">F10563+H10563+J10564+L10563+N10563+P10563+R10563+T10563+V10563+X10563+Z10563+AB10563</f>
        <v>348255.75</v>
      </c>
      <c r="E10563" s="24">
        <f t="shared" ref="E10563:E10626" si="331">G10563+I10563+K10564+M10563+O10563+Q10563+S10563+U10563+W10563+Y10563+AA10563+AC10563</f>
        <v>321036.61000000004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>
        <v>44617.7</v>
      </c>
      <c r="K10563" s="107">
        <v>50376.6</v>
      </c>
      <c r="L10563" s="105">
        <v>50376.6</v>
      </c>
      <c r="M10563" s="105">
        <v>38770.449999999997</v>
      </c>
      <c r="N10563" s="106">
        <v>38770.449999999997</v>
      </c>
      <c r="O10563" s="107">
        <v>44523.65</v>
      </c>
      <c r="P10563" s="105">
        <v>44523.65</v>
      </c>
      <c r="Q10563" s="105">
        <v>59941.2</v>
      </c>
      <c r="R10563" s="106">
        <v>59941.2</v>
      </c>
      <c r="S10563" s="107">
        <v>77800.25</v>
      </c>
      <c r="T10563" s="105">
        <v>77800.25</v>
      </c>
      <c r="U10563" s="105">
        <v>9249.2000000000007</v>
      </c>
      <c r="V10563" s="106">
        <v>9249.2000000000007</v>
      </c>
      <c r="W10563" s="107">
        <v>10360.959999999999</v>
      </c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1716</v>
      </c>
      <c r="B10564" s="111" t="s">
        <v>1697</v>
      </c>
      <c r="C10564" s="112" t="s">
        <v>1562</v>
      </c>
      <c r="D10564" s="21">
        <f t="shared" si="330"/>
        <v>0</v>
      </c>
      <c r="E10564" s="24">
        <f t="shared" si="331"/>
        <v>0</v>
      </c>
      <c r="F10564" s="104"/>
      <c r="G10564" s="104"/>
      <c r="H10564" s="113"/>
      <c r="I10564" s="113"/>
      <c r="J10564" s="106"/>
      <c r="K10564" s="107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1716</v>
      </c>
      <c r="B10565" s="111" t="s">
        <v>1698</v>
      </c>
      <c r="C10565" s="112" t="s">
        <v>1663</v>
      </c>
      <c r="D10565" s="21">
        <f t="shared" si="330"/>
        <v>0</v>
      </c>
      <c r="E10565" s="24">
        <f t="shared" si="331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1716</v>
      </c>
      <c r="B10566" s="111" t="s">
        <v>53</v>
      </c>
      <c r="C10566" s="112" t="s">
        <v>1563</v>
      </c>
      <c r="D10566" s="21">
        <f t="shared" si="330"/>
        <v>0</v>
      </c>
      <c r="E10566" s="24">
        <f t="shared" si="331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1716</v>
      </c>
      <c r="B10567" s="111" t="s">
        <v>54</v>
      </c>
      <c r="C10567" s="112" t="s">
        <v>55</v>
      </c>
      <c r="D10567" s="21">
        <f t="shared" si="330"/>
        <v>0</v>
      </c>
      <c r="E10567" s="24">
        <f t="shared" si="331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1716</v>
      </c>
      <c r="B10568" s="111" t="s">
        <v>63</v>
      </c>
      <c r="C10568" s="112" t="s">
        <v>64</v>
      </c>
      <c r="D10568" s="21">
        <f t="shared" si="330"/>
        <v>0</v>
      </c>
      <c r="E10568" s="24">
        <f t="shared" si="331"/>
        <v>0</v>
      </c>
      <c r="F10568" s="104"/>
      <c r="G10568" s="104"/>
      <c r="H10568" s="105"/>
      <c r="I10568" s="105"/>
      <c r="J10568" s="31"/>
      <c r="K10568" s="32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1716</v>
      </c>
      <c r="B10569" s="111" t="s">
        <v>65</v>
      </c>
      <c r="C10569" s="112" t="s">
        <v>66</v>
      </c>
      <c r="D10569" s="21">
        <f t="shared" si="330"/>
        <v>0</v>
      </c>
      <c r="E10569" s="24">
        <f t="shared" si="331"/>
        <v>0</v>
      </c>
      <c r="F10569" s="104"/>
      <c r="G10569" s="104"/>
      <c r="H10569" s="113"/>
      <c r="I10569" s="113"/>
      <c r="J10569" s="106"/>
      <c r="K10569" s="107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1716</v>
      </c>
      <c r="B10570" s="111" t="s">
        <v>72</v>
      </c>
      <c r="C10570" s="112" t="s">
        <v>73</v>
      </c>
      <c r="D10570" s="21">
        <f t="shared" si="330"/>
        <v>0</v>
      </c>
      <c r="E10570" s="24">
        <f t="shared" si="331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1716</v>
      </c>
      <c r="B10571" s="111" t="s">
        <v>74</v>
      </c>
      <c r="C10571" s="112" t="s">
        <v>75</v>
      </c>
      <c r="D10571" s="21">
        <f t="shared" si="330"/>
        <v>0</v>
      </c>
      <c r="E10571" s="24">
        <f t="shared" si="331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1716</v>
      </c>
      <c r="B10572" s="111" t="s">
        <v>76</v>
      </c>
      <c r="C10572" s="112" t="s">
        <v>77</v>
      </c>
      <c r="D10572" s="21">
        <f t="shared" si="330"/>
        <v>0</v>
      </c>
      <c r="E10572" s="24">
        <f t="shared" si="331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1716</v>
      </c>
      <c r="B10573" s="111" t="s">
        <v>78</v>
      </c>
      <c r="C10573" s="112" t="s">
        <v>79</v>
      </c>
      <c r="D10573" s="21">
        <f t="shared" si="330"/>
        <v>0</v>
      </c>
      <c r="E10573" s="24">
        <f t="shared" si="331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1716</v>
      </c>
      <c r="B10574" s="111" t="s">
        <v>80</v>
      </c>
      <c r="C10574" s="112" t="s">
        <v>81</v>
      </c>
      <c r="D10574" s="21">
        <f t="shared" si="330"/>
        <v>452049.25</v>
      </c>
      <c r="E10574" s="24">
        <f t="shared" si="331"/>
        <v>427231.58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1716</v>
      </c>
      <c r="B10575" s="111" t="s">
        <v>82</v>
      </c>
      <c r="C10575" s="112" t="s">
        <v>83</v>
      </c>
      <c r="D10575" s="21">
        <f t="shared" si="330"/>
        <v>4301034.2300000004</v>
      </c>
      <c r="E10575" s="24">
        <f t="shared" si="331"/>
        <v>3999540.18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>
        <v>452049.25</v>
      </c>
      <c r="K10575" s="32">
        <v>427231.58</v>
      </c>
      <c r="L10575" s="113">
        <v>743438.29</v>
      </c>
      <c r="M10575" s="113">
        <v>632625.1</v>
      </c>
      <c r="N10575" s="31">
        <v>413888.45</v>
      </c>
      <c r="O10575" s="32">
        <v>539938.28</v>
      </c>
      <c r="P10575" s="113">
        <v>538972.52</v>
      </c>
      <c r="Q10575" s="113">
        <v>441470.42</v>
      </c>
      <c r="R10575" s="31">
        <v>475908.63</v>
      </c>
      <c r="S10575" s="32">
        <v>443484.96</v>
      </c>
      <c r="T10575" s="113">
        <v>379909.05</v>
      </c>
      <c r="U10575" s="113">
        <v>280277.26</v>
      </c>
      <c r="V10575" s="31">
        <v>679536.77</v>
      </c>
      <c r="W10575" s="32">
        <v>769786.85</v>
      </c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1716</v>
      </c>
      <c r="B10576" s="111" t="s">
        <v>84</v>
      </c>
      <c r="C10576" s="112" t="s">
        <v>85</v>
      </c>
      <c r="D10576" s="21">
        <f t="shared" si="330"/>
        <v>145433</v>
      </c>
      <c r="E10576" s="24">
        <f t="shared" si="331"/>
        <v>94028.22</v>
      </c>
      <c r="F10576" s="104"/>
      <c r="G10576" s="104"/>
      <c r="H10576" s="105"/>
      <c r="I10576" s="105"/>
      <c r="J10576" s="31"/>
      <c r="K10576" s="32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1716</v>
      </c>
      <c r="B10577" s="111" t="s">
        <v>86</v>
      </c>
      <c r="C10577" s="112" t="s">
        <v>87</v>
      </c>
      <c r="D10577" s="21">
        <f t="shared" si="330"/>
        <v>1549799.4000000001</v>
      </c>
      <c r="E10577" s="24">
        <f t="shared" si="331"/>
        <v>1508743.42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106">
        <v>145433</v>
      </c>
      <c r="K10577" s="107">
        <v>94028.22</v>
      </c>
      <c r="L10577" s="113">
        <v>264901.40000000002</v>
      </c>
      <c r="M10577" s="113">
        <v>98570.07</v>
      </c>
      <c r="N10577" s="31">
        <v>135762.4</v>
      </c>
      <c r="O10577" s="32">
        <v>158405.68</v>
      </c>
      <c r="P10577" s="105">
        <v>173332.2</v>
      </c>
      <c r="Q10577" s="105">
        <v>133039.9</v>
      </c>
      <c r="R10577" s="31">
        <v>89817</v>
      </c>
      <c r="S10577" s="32">
        <v>110963.31</v>
      </c>
      <c r="T10577" s="113">
        <v>207061.8</v>
      </c>
      <c r="U10577" s="113">
        <v>157793.25</v>
      </c>
      <c r="V10577" s="31">
        <v>67985</v>
      </c>
      <c r="W10577" s="32">
        <v>164673.63</v>
      </c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1716</v>
      </c>
      <c r="B10578" s="111" t="s">
        <v>88</v>
      </c>
      <c r="C10578" s="112" t="s">
        <v>89</v>
      </c>
      <c r="D10578" s="21">
        <f t="shared" si="330"/>
        <v>1475177</v>
      </c>
      <c r="E10578" s="24">
        <f t="shared" si="331"/>
        <v>1402615.9999999998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>
        <v>185287</v>
      </c>
      <c r="K10578" s="32">
        <v>216645.8</v>
      </c>
      <c r="L10578" s="113">
        <v>302266.5</v>
      </c>
      <c r="M10578" s="113">
        <v>176171.3</v>
      </c>
      <c r="N10578" s="31">
        <v>133601</v>
      </c>
      <c r="O10578" s="32">
        <v>191393.7</v>
      </c>
      <c r="P10578" s="113">
        <v>180878.5</v>
      </c>
      <c r="Q10578" s="113">
        <v>203197.5</v>
      </c>
      <c r="R10578" s="31">
        <v>189091</v>
      </c>
      <c r="S10578" s="32">
        <v>153598</v>
      </c>
      <c r="T10578" s="113">
        <v>127273</v>
      </c>
      <c r="U10578" s="113">
        <v>143344.5</v>
      </c>
      <c r="V10578" s="31">
        <v>118316</v>
      </c>
      <c r="W10578" s="32">
        <v>137827.9</v>
      </c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1716</v>
      </c>
      <c r="B10579" s="111" t="s">
        <v>90</v>
      </c>
      <c r="C10579" s="112" t="s">
        <v>91</v>
      </c>
      <c r="D10579" s="21">
        <f t="shared" si="330"/>
        <v>17850.560000000001</v>
      </c>
      <c r="E10579" s="24">
        <f t="shared" si="331"/>
        <v>25241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1716</v>
      </c>
      <c r="B10580" s="111" t="s">
        <v>92</v>
      </c>
      <c r="C10580" s="112" t="s">
        <v>93</v>
      </c>
      <c r="D10580" s="21">
        <f t="shared" si="330"/>
        <v>222561.65</v>
      </c>
      <c r="E10580" s="24">
        <f t="shared" si="331"/>
        <v>243633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>
        <v>17850.560000000001</v>
      </c>
      <c r="K10580" s="32">
        <v>25241</v>
      </c>
      <c r="L10580" s="113">
        <v>29879.8</v>
      </c>
      <c r="M10580" s="113">
        <v>18682.3</v>
      </c>
      <c r="N10580" s="31">
        <v>19411.96</v>
      </c>
      <c r="O10580" s="32">
        <v>35184.42</v>
      </c>
      <c r="P10580" s="113">
        <v>53074.96</v>
      </c>
      <c r="Q10580" s="113">
        <v>45347.46</v>
      </c>
      <c r="R10580" s="31">
        <v>12699</v>
      </c>
      <c r="S10580" s="32">
        <v>13214</v>
      </c>
      <c r="T10580" s="113">
        <v>3415</v>
      </c>
      <c r="U10580" s="113">
        <v>3935</v>
      </c>
      <c r="V10580" s="31">
        <v>13165.09</v>
      </c>
      <c r="W10580" s="32">
        <v>17528.59</v>
      </c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1716</v>
      </c>
      <c r="B10581" s="111" t="s">
        <v>94</v>
      </c>
      <c r="C10581" s="112" t="s">
        <v>95</v>
      </c>
      <c r="D10581" s="21">
        <f t="shared" si="330"/>
        <v>315841</v>
      </c>
      <c r="E10581" s="24">
        <f t="shared" si="331"/>
        <v>307603.95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>
        <v>64702</v>
      </c>
      <c r="K10581" s="32">
        <v>58644</v>
      </c>
      <c r="L10581" s="113">
        <v>42553</v>
      </c>
      <c r="M10581" s="113">
        <v>39472</v>
      </c>
      <c r="N10581" s="31">
        <v>32959</v>
      </c>
      <c r="O10581" s="32">
        <v>33332</v>
      </c>
      <c r="P10581" s="113">
        <v>61981</v>
      </c>
      <c r="Q10581" s="113">
        <v>31593.1</v>
      </c>
      <c r="R10581" s="31">
        <v>34123</v>
      </c>
      <c r="S10581" s="32">
        <v>43056.6</v>
      </c>
      <c r="T10581" s="113">
        <v>29327</v>
      </c>
      <c r="U10581" s="113">
        <v>29775.5</v>
      </c>
      <c r="V10581" s="31">
        <v>25935</v>
      </c>
      <c r="W10581" s="32">
        <v>31891.75</v>
      </c>
      <c r="X10581" s="113"/>
      <c r="Y10581" s="113"/>
      <c r="Z10581" s="31"/>
      <c r="AA10581" s="32"/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1716</v>
      </c>
      <c r="B10582" s="111" t="s">
        <v>96</v>
      </c>
      <c r="C10582" s="112" t="s">
        <v>97</v>
      </c>
      <c r="D10582" s="21">
        <f t="shared" si="330"/>
        <v>92484.5</v>
      </c>
      <c r="E10582" s="24">
        <f t="shared" si="331"/>
        <v>72745.5</v>
      </c>
      <c r="F10582" s="104">
        <v>44082</v>
      </c>
      <c r="G10582" s="104">
        <v>44082</v>
      </c>
      <c r="H10582" s="105">
        <v>9520</v>
      </c>
      <c r="I10582" s="105">
        <v>0</v>
      </c>
      <c r="J10582" s="31">
        <v>0</v>
      </c>
      <c r="K10582" s="32">
        <v>9520</v>
      </c>
      <c r="L10582" s="105">
        <v>9000</v>
      </c>
      <c r="M10582" s="105">
        <v>9000</v>
      </c>
      <c r="N10582" s="106"/>
      <c r="O10582" s="107"/>
      <c r="P10582" s="113"/>
      <c r="Q10582" s="113"/>
      <c r="R10582" s="106"/>
      <c r="S10582" s="107"/>
      <c r="T10582" s="105">
        <v>2480</v>
      </c>
      <c r="U10582" s="105">
        <v>0</v>
      </c>
      <c r="V10582" s="106">
        <v>0</v>
      </c>
      <c r="W10582" s="107">
        <v>2480</v>
      </c>
      <c r="X10582" s="105"/>
      <c r="Y10582" s="105"/>
      <c r="Z10582" s="106"/>
      <c r="AA10582" s="107"/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1716</v>
      </c>
      <c r="B10583" s="111" t="s">
        <v>98</v>
      </c>
      <c r="C10583" s="112" t="s">
        <v>99</v>
      </c>
      <c r="D10583" s="21">
        <f t="shared" si="330"/>
        <v>396606.43</v>
      </c>
      <c r="E10583" s="24">
        <f t="shared" si="331"/>
        <v>402844.43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>
        <v>27402.5</v>
      </c>
      <c r="K10583" s="107">
        <v>17183.5</v>
      </c>
      <c r="L10583" s="105">
        <v>14243.64</v>
      </c>
      <c r="M10583" s="105">
        <v>51798.64</v>
      </c>
      <c r="N10583" s="106">
        <v>58127.12</v>
      </c>
      <c r="O10583" s="107">
        <v>33615.120000000003</v>
      </c>
      <c r="P10583" s="105">
        <v>47620.09</v>
      </c>
      <c r="Q10583" s="105">
        <v>64193.59</v>
      </c>
      <c r="R10583" s="106">
        <v>22805.46</v>
      </c>
      <c r="S10583" s="107">
        <v>28633.96</v>
      </c>
      <c r="T10583" s="105">
        <v>117444.5</v>
      </c>
      <c r="U10583" s="105">
        <v>100053.5</v>
      </c>
      <c r="V10583" s="106">
        <v>45659.29</v>
      </c>
      <c r="W10583" s="107">
        <v>56744.29</v>
      </c>
      <c r="X10583" s="105"/>
      <c r="Y10583" s="105"/>
      <c r="Z10583" s="106"/>
      <c r="AA10583" s="107"/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1716</v>
      </c>
      <c r="B10584" s="111" t="s">
        <v>100</v>
      </c>
      <c r="C10584" s="112" t="s">
        <v>101</v>
      </c>
      <c r="D10584" s="21">
        <f t="shared" si="330"/>
        <v>49718.6</v>
      </c>
      <c r="E10584" s="24">
        <f t="shared" si="331"/>
        <v>47298.6</v>
      </c>
      <c r="F10584" s="104">
        <v>0</v>
      </c>
      <c r="G10584" s="104">
        <v>0</v>
      </c>
      <c r="H10584" s="113">
        <v>0</v>
      </c>
      <c r="I10584" s="113">
        <v>0</v>
      </c>
      <c r="J10584" s="106">
        <v>0</v>
      </c>
      <c r="K10584" s="107">
        <v>0</v>
      </c>
      <c r="L10584" s="113">
        <v>4600</v>
      </c>
      <c r="M10584" s="113">
        <v>4600</v>
      </c>
      <c r="N10584" s="31">
        <v>0</v>
      </c>
      <c r="O10584" s="32">
        <v>0</v>
      </c>
      <c r="P10584" s="105">
        <v>0</v>
      </c>
      <c r="Q10584" s="105">
        <v>0</v>
      </c>
      <c r="R10584" s="31">
        <v>4000</v>
      </c>
      <c r="S10584" s="32">
        <v>1580</v>
      </c>
      <c r="T10584" s="113">
        <v>3190</v>
      </c>
      <c r="U10584" s="113">
        <v>3190</v>
      </c>
      <c r="V10584" s="31">
        <v>0</v>
      </c>
      <c r="W10584" s="32">
        <v>0</v>
      </c>
      <c r="X10584" s="113"/>
      <c r="Y10584" s="113"/>
      <c r="Z10584" s="31"/>
      <c r="AA10584" s="32"/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1716</v>
      </c>
      <c r="B10585" s="111" t="s">
        <v>102</v>
      </c>
      <c r="C10585" s="112" t="s">
        <v>103</v>
      </c>
      <c r="D10585" s="21">
        <f t="shared" si="330"/>
        <v>327518.10000000003</v>
      </c>
      <c r="E10585" s="24">
        <f t="shared" si="331"/>
        <v>327518.10000000003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>
        <v>37928.6</v>
      </c>
      <c r="K10585" s="32">
        <v>37928.6</v>
      </c>
      <c r="L10585" s="113">
        <v>41925.5</v>
      </c>
      <c r="M10585" s="113">
        <v>41925.5</v>
      </c>
      <c r="N10585" s="31">
        <v>35331.800000000003</v>
      </c>
      <c r="O10585" s="32">
        <v>35331.800000000003</v>
      </c>
      <c r="P10585" s="113">
        <v>44983.3</v>
      </c>
      <c r="Q10585" s="113">
        <v>44983.3</v>
      </c>
      <c r="R10585" s="31">
        <v>41111.699999999997</v>
      </c>
      <c r="S10585" s="32">
        <v>41111.699999999997</v>
      </c>
      <c r="T10585" s="113">
        <v>34414.6</v>
      </c>
      <c r="U10585" s="113">
        <v>34414.6</v>
      </c>
      <c r="V10585" s="31">
        <v>46410.400000000001</v>
      </c>
      <c r="W10585" s="32">
        <v>46410.400000000001</v>
      </c>
      <c r="X10585" s="113"/>
      <c r="Y10585" s="113"/>
      <c r="Z10585" s="31"/>
      <c r="AA10585" s="32"/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1716</v>
      </c>
      <c r="B10586" s="111" t="s">
        <v>104</v>
      </c>
      <c r="C10586" s="112" t="s">
        <v>105</v>
      </c>
      <c r="D10586" s="21">
        <f t="shared" si="330"/>
        <v>150644</v>
      </c>
      <c r="E10586" s="24">
        <f t="shared" si="331"/>
        <v>161975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31">
        <v>8645</v>
      </c>
      <c r="K10586" s="32">
        <v>8645</v>
      </c>
      <c r="L10586" s="105">
        <v>18325</v>
      </c>
      <c r="M10586" s="105">
        <v>18325</v>
      </c>
      <c r="N10586" s="106">
        <v>30612</v>
      </c>
      <c r="O10586" s="107">
        <v>31782</v>
      </c>
      <c r="P10586" s="113">
        <v>0</v>
      </c>
      <c r="Q10586" s="113">
        <v>780</v>
      </c>
      <c r="R10586" s="106">
        <v>20292</v>
      </c>
      <c r="S10586" s="107">
        <v>18942</v>
      </c>
      <c r="T10586" s="105">
        <v>37395</v>
      </c>
      <c r="U10586" s="105">
        <v>36325</v>
      </c>
      <c r="V10586" s="106">
        <v>4300</v>
      </c>
      <c r="W10586" s="107">
        <v>8100</v>
      </c>
      <c r="X10586" s="105"/>
      <c r="Y10586" s="105"/>
      <c r="Z10586" s="106"/>
      <c r="AA10586" s="107"/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1716</v>
      </c>
      <c r="B10587" s="111" t="s">
        <v>106</v>
      </c>
      <c r="C10587" s="112" t="s">
        <v>107</v>
      </c>
      <c r="D10587" s="21">
        <f t="shared" si="330"/>
        <v>17750</v>
      </c>
      <c r="E10587" s="24">
        <f t="shared" si="331"/>
        <v>29050</v>
      </c>
      <c r="F10587" s="104"/>
      <c r="G10587" s="104"/>
      <c r="H10587" s="105"/>
      <c r="I10587" s="105"/>
      <c r="J10587" s="106"/>
      <c r="K10587" s="107"/>
      <c r="L10587" s="105">
        <v>600</v>
      </c>
      <c r="M10587" s="105">
        <v>600</v>
      </c>
      <c r="N10587" s="106">
        <v>750</v>
      </c>
      <c r="O10587" s="107">
        <v>750</v>
      </c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1716</v>
      </c>
      <c r="B10588" s="111" t="s">
        <v>108</v>
      </c>
      <c r="C10588" s="112" t="s">
        <v>109</v>
      </c>
      <c r="D10588" s="21">
        <f t="shared" si="330"/>
        <v>127980</v>
      </c>
      <c r="E10588" s="24">
        <f t="shared" si="331"/>
        <v>137421.25</v>
      </c>
      <c r="F10588" s="104">
        <v>0</v>
      </c>
      <c r="G10588" s="104">
        <v>6782</v>
      </c>
      <c r="H10588" s="105">
        <v>0</v>
      </c>
      <c r="I10588" s="105">
        <v>3890</v>
      </c>
      <c r="J10588" s="106">
        <v>16400</v>
      </c>
      <c r="K10588" s="107">
        <v>27700</v>
      </c>
      <c r="L10588" s="105">
        <v>47900</v>
      </c>
      <c r="M10588" s="105">
        <v>9275</v>
      </c>
      <c r="N10588" s="106">
        <v>0</v>
      </c>
      <c r="O10588" s="107">
        <v>10260</v>
      </c>
      <c r="P10588" s="105">
        <v>0</v>
      </c>
      <c r="Q10588" s="105">
        <v>6655</v>
      </c>
      <c r="R10588" s="106">
        <v>47410</v>
      </c>
      <c r="S10588" s="107">
        <v>23820</v>
      </c>
      <c r="T10588" s="105">
        <v>7000</v>
      </c>
      <c r="U10588" s="105">
        <v>23730</v>
      </c>
      <c r="V10588" s="106">
        <v>0</v>
      </c>
      <c r="W10588" s="107">
        <v>11230</v>
      </c>
      <c r="X10588" s="105"/>
      <c r="Y10588" s="105"/>
      <c r="Z10588" s="106"/>
      <c r="AA10588" s="107"/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1716</v>
      </c>
      <c r="B10589" s="111" t="s">
        <v>110</v>
      </c>
      <c r="C10589" s="112" t="s">
        <v>111</v>
      </c>
      <c r="D10589" s="21">
        <f t="shared" si="330"/>
        <v>589360.29999999993</v>
      </c>
      <c r="E10589" s="24">
        <f t="shared" si="331"/>
        <v>583451.30000000005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106">
        <v>25670</v>
      </c>
      <c r="K10589" s="107">
        <v>41779.25</v>
      </c>
      <c r="L10589" s="113">
        <v>35184.300000000003</v>
      </c>
      <c r="M10589" s="113">
        <v>30936.5</v>
      </c>
      <c r="N10589" s="31">
        <v>63558</v>
      </c>
      <c r="O10589" s="32">
        <v>28375.5</v>
      </c>
      <c r="P10589" s="105">
        <v>12208</v>
      </c>
      <c r="Q10589" s="105">
        <v>40387.21</v>
      </c>
      <c r="R10589" s="31">
        <v>30097</v>
      </c>
      <c r="S10589" s="32">
        <v>41912.400000000001</v>
      </c>
      <c r="T10589" s="113">
        <v>114386</v>
      </c>
      <c r="U10589" s="113">
        <v>64347.85</v>
      </c>
      <c r="V10589" s="31">
        <v>36958.199999999997</v>
      </c>
      <c r="W10589" s="32">
        <v>59285.55</v>
      </c>
      <c r="X10589" s="113"/>
      <c r="Y10589" s="113"/>
      <c r="Z10589" s="31"/>
      <c r="AA10589" s="32"/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1716</v>
      </c>
      <c r="B10590" s="111" t="s">
        <v>112</v>
      </c>
      <c r="C10590" s="112" t="s">
        <v>113</v>
      </c>
      <c r="D10590" s="21">
        <f t="shared" si="330"/>
        <v>86298</v>
      </c>
      <c r="E10590" s="24">
        <f t="shared" si="331"/>
        <v>86298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31">
        <v>4732</v>
      </c>
      <c r="K10590" s="32">
        <v>4732</v>
      </c>
      <c r="L10590" s="105">
        <v>7240</v>
      </c>
      <c r="M10590" s="105">
        <v>7240</v>
      </c>
      <c r="N10590" s="106">
        <v>25600</v>
      </c>
      <c r="O10590" s="107">
        <v>25600</v>
      </c>
      <c r="P10590" s="113">
        <v>10935</v>
      </c>
      <c r="Q10590" s="113">
        <v>10935</v>
      </c>
      <c r="R10590" s="106">
        <v>7523</v>
      </c>
      <c r="S10590" s="107">
        <v>7523</v>
      </c>
      <c r="T10590" s="105">
        <v>10690</v>
      </c>
      <c r="U10590" s="105">
        <v>10690</v>
      </c>
      <c r="V10590" s="106">
        <v>9950</v>
      </c>
      <c r="W10590" s="107">
        <v>9950</v>
      </c>
      <c r="X10590" s="105"/>
      <c r="Y10590" s="105"/>
      <c r="Z10590" s="106"/>
      <c r="AA10590" s="107"/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1716</v>
      </c>
      <c r="B10591" s="111" t="s">
        <v>114</v>
      </c>
      <c r="C10591" s="112" t="s">
        <v>115</v>
      </c>
      <c r="D10591" s="21">
        <f t="shared" si="330"/>
        <v>14805</v>
      </c>
      <c r="E10591" s="24">
        <f t="shared" si="331"/>
        <v>14805</v>
      </c>
      <c r="F10591" s="104">
        <v>3000</v>
      </c>
      <c r="G10591" s="104">
        <v>3000</v>
      </c>
      <c r="H10591" s="113"/>
      <c r="I10591" s="113"/>
      <c r="J10591" s="106">
        <v>500</v>
      </c>
      <c r="K10591" s="107">
        <v>500</v>
      </c>
      <c r="L10591" s="113">
        <v>600</v>
      </c>
      <c r="M10591" s="113">
        <v>600</v>
      </c>
      <c r="N10591" s="31"/>
      <c r="O10591" s="32"/>
      <c r="P10591" s="105">
        <v>10235</v>
      </c>
      <c r="Q10591" s="105">
        <v>10235</v>
      </c>
      <c r="R10591" s="31">
        <v>180</v>
      </c>
      <c r="S10591" s="32">
        <v>180</v>
      </c>
      <c r="T10591" s="113"/>
      <c r="U10591" s="113"/>
      <c r="V10591" s="31">
        <v>790</v>
      </c>
      <c r="W10591" s="32">
        <v>790</v>
      </c>
      <c r="X10591" s="113"/>
      <c r="Y10591" s="113"/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1716</v>
      </c>
      <c r="B10592" s="111" t="s">
        <v>116</v>
      </c>
      <c r="C10592" s="112" t="s">
        <v>117</v>
      </c>
      <c r="D10592" s="21">
        <f t="shared" si="330"/>
        <v>105781.5</v>
      </c>
      <c r="E10592" s="24">
        <f t="shared" si="331"/>
        <v>54858.109999999993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>
        <v>96781.5</v>
      </c>
      <c r="O10592" s="32">
        <v>8065.13</v>
      </c>
      <c r="P10592" s="113">
        <v>9000</v>
      </c>
      <c r="Q10592" s="113">
        <v>750</v>
      </c>
      <c r="R10592" s="31">
        <v>0</v>
      </c>
      <c r="S10592" s="32">
        <v>16880.259999999998</v>
      </c>
      <c r="T10592" s="113">
        <v>0</v>
      </c>
      <c r="U10592" s="113">
        <v>8815.1299999999992</v>
      </c>
      <c r="V10592" s="31">
        <v>0</v>
      </c>
      <c r="W10592" s="32">
        <v>8815.1299999999992</v>
      </c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1716</v>
      </c>
      <c r="B10593" s="111" t="s">
        <v>118</v>
      </c>
      <c r="C10593" s="112" t="s">
        <v>119</v>
      </c>
      <c r="D10593" s="21">
        <f t="shared" si="330"/>
        <v>73218.539999999994</v>
      </c>
      <c r="E10593" s="24">
        <f t="shared" si="331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1716</v>
      </c>
      <c r="B10594" s="111" t="s">
        <v>120</v>
      </c>
      <c r="C10594" s="112" t="s">
        <v>121</v>
      </c>
      <c r="D10594" s="21">
        <f t="shared" si="330"/>
        <v>0</v>
      </c>
      <c r="E10594" s="24">
        <f t="shared" si="331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1716</v>
      </c>
      <c r="B10595" s="111" t="s">
        <v>122</v>
      </c>
      <c r="C10595" s="112" t="s">
        <v>123</v>
      </c>
      <c r="D10595" s="21">
        <f t="shared" si="330"/>
        <v>0</v>
      </c>
      <c r="E10595" s="24">
        <f t="shared" si="331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1716</v>
      </c>
      <c r="B10596" s="111" t="s">
        <v>124</v>
      </c>
      <c r="C10596" s="112" t="s">
        <v>125</v>
      </c>
      <c r="D10596" s="21">
        <f t="shared" si="330"/>
        <v>0</v>
      </c>
      <c r="E10596" s="24">
        <f t="shared" si="331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1716</v>
      </c>
      <c r="B10597" s="111" t="s">
        <v>126</v>
      </c>
      <c r="C10597" s="112" t="s">
        <v>127</v>
      </c>
      <c r="D10597" s="21">
        <f t="shared" si="330"/>
        <v>0</v>
      </c>
      <c r="E10597" s="24">
        <f t="shared" si="331"/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1716</v>
      </c>
      <c r="B10598" s="111" t="s">
        <v>128</v>
      </c>
      <c r="C10598" s="112" t="s">
        <v>129</v>
      </c>
      <c r="D10598" s="21">
        <f t="shared" si="330"/>
        <v>0</v>
      </c>
      <c r="E10598" s="24">
        <f t="shared" si="33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1716</v>
      </c>
      <c r="B10599" s="111" t="s">
        <v>130</v>
      </c>
      <c r="C10599" s="112" t="s">
        <v>131</v>
      </c>
      <c r="D10599" s="21">
        <f t="shared" si="330"/>
        <v>0</v>
      </c>
      <c r="E10599" s="24">
        <f t="shared" si="33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>
        <v>0</v>
      </c>
      <c r="Q10599" s="113">
        <v>0</v>
      </c>
      <c r="R10599" s="31">
        <v>0</v>
      </c>
      <c r="S10599" s="32">
        <v>0</v>
      </c>
      <c r="T10599" s="113">
        <v>0</v>
      </c>
      <c r="U10599" s="113">
        <v>0</v>
      </c>
      <c r="V10599" s="31">
        <v>0</v>
      </c>
      <c r="W10599" s="32">
        <v>0</v>
      </c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1716</v>
      </c>
      <c r="B10600" s="111" t="s">
        <v>132</v>
      </c>
      <c r="C10600" s="112" t="s">
        <v>133</v>
      </c>
      <c r="D10600" s="21">
        <f t="shared" si="330"/>
        <v>0</v>
      </c>
      <c r="E10600" s="24">
        <f t="shared" si="331"/>
        <v>60479.4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1716</v>
      </c>
      <c r="B10601" s="111" t="s">
        <v>134</v>
      </c>
      <c r="C10601" s="112" t="s">
        <v>135</v>
      </c>
      <c r="D10601" s="21">
        <f t="shared" si="330"/>
        <v>0</v>
      </c>
      <c r="E10601" s="24">
        <f t="shared" si="331"/>
        <v>483835.05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>
        <v>0</v>
      </c>
      <c r="K10601" s="32">
        <v>60479.4</v>
      </c>
      <c r="L10601" s="113">
        <v>0</v>
      </c>
      <c r="M10601" s="113">
        <v>60479.4</v>
      </c>
      <c r="N10601" s="31">
        <v>0</v>
      </c>
      <c r="O10601" s="32">
        <v>60479.4</v>
      </c>
      <c r="P10601" s="113">
        <v>0</v>
      </c>
      <c r="Q10601" s="113">
        <v>60479.33</v>
      </c>
      <c r="R10601" s="31">
        <v>0</v>
      </c>
      <c r="S10601" s="32">
        <v>60479.38</v>
      </c>
      <c r="T10601" s="113">
        <v>0</v>
      </c>
      <c r="U10601" s="113">
        <v>60479.38</v>
      </c>
      <c r="V10601" s="31">
        <v>0</v>
      </c>
      <c r="W10601" s="32">
        <v>60479.38</v>
      </c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1716</v>
      </c>
      <c r="B10602" s="111" t="s">
        <v>136</v>
      </c>
      <c r="C10602" s="112" t="s">
        <v>137</v>
      </c>
      <c r="D10602" s="21">
        <f t="shared" si="330"/>
        <v>0</v>
      </c>
      <c r="E10602" s="24">
        <f t="shared" si="33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>
        <v>0</v>
      </c>
      <c r="Q10602" s="113">
        <v>0</v>
      </c>
      <c r="R10602" s="31">
        <v>0</v>
      </c>
      <c r="S10602" s="32">
        <v>0</v>
      </c>
      <c r="T10602" s="113">
        <v>0</v>
      </c>
      <c r="U10602" s="113">
        <v>0</v>
      </c>
      <c r="V10602" s="31">
        <v>0</v>
      </c>
      <c r="W10602" s="32">
        <v>0</v>
      </c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1716</v>
      </c>
      <c r="B10603" s="111" t="s">
        <v>138</v>
      </c>
      <c r="C10603" s="112" t="s">
        <v>139</v>
      </c>
      <c r="D10603" s="21">
        <f t="shared" si="330"/>
        <v>0</v>
      </c>
      <c r="E10603" s="24">
        <f t="shared" si="331"/>
        <v>54010.54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1716</v>
      </c>
      <c r="B10604" s="111" t="s">
        <v>140</v>
      </c>
      <c r="C10604" s="112" t="s">
        <v>141</v>
      </c>
      <c r="D10604" s="21">
        <f t="shared" si="330"/>
        <v>0</v>
      </c>
      <c r="E10604" s="24">
        <f t="shared" si="331"/>
        <v>432084.18000000005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>
        <v>0</v>
      </c>
      <c r="K10604" s="32">
        <v>54010.54</v>
      </c>
      <c r="L10604" s="113">
        <v>0</v>
      </c>
      <c r="M10604" s="113">
        <v>54010.54</v>
      </c>
      <c r="N10604" s="31">
        <v>0</v>
      </c>
      <c r="O10604" s="32">
        <v>54010.54</v>
      </c>
      <c r="P10604" s="113">
        <v>0</v>
      </c>
      <c r="Q10604" s="113">
        <v>54010.48</v>
      </c>
      <c r="R10604" s="31">
        <v>0</v>
      </c>
      <c r="S10604" s="32">
        <v>54010.52</v>
      </c>
      <c r="T10604" s="113">
        <v>0</v>
      </c>
      <c r="U10604" s="113">
        <v>54010.52</v>
      </c>
      <c r="V10604" s="31">
        <v>0</v>
      </c>
      <c r="W10604" s="32">
        <v>54010.52</v>
      </c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1716</v>
      </c>
      <c r="B10605" s="111" t="s">
        <v>142</v>
      </c>
      <c r="C10605" s="112" t="s">
        <v>143</v>
      </c>
      <c r="D10605" s="21">
        <f t="shared" si="330"/>
        <v>0</v>
      </c>
      <c r="E10605" s="24">
        <f t="shared" si="33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>
        <v>0</v>
      </c>
      <c r="Q10605" s="113">
        <v>0</v>
      </c>
      <c r="R10605" s="31">
        <v>0</v>
      </c>
      <c r="S10605" s="32">
        <v>0</v>
      </c>
      <c r="T10605" s="113">
        <v>0</v>
      </c>
      <c r="U10605" s="113">
        <v>0</v>
      </c>
      <c r="V10605" s="31">
        <v>0</v>
      </c>
      <c r="W10605" s="32">
        <v>0</v>
      </c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1716</v>
      </c>
      <c r="B10606" s="111" t="s">
        <v>144</v>
      </c>
      <c r="C10606" s="112" t="s">
        <v>145</v>
      </c>
      <c r="D10606" s="21">
        <f t="shared" si="330"/>
        <v>0</v>
      </c>
      <c r="E10606" s="24">
        <f t="shared" si="331"/>
        <v>6504.69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1716</v>
      </c>
      <c r="B10607" s="111" t="s">
        <v>146</v>
      </c>
      <c r="C10607" s="112" t="s">
        <v>147</v>
      </c>
      <c r="D10607" s="21">
        <f t="shared" si="330"/>
        <v>0</v>
      </c>
      <c r="E10607" s="24">
        <f t="shared" si="331"/>
        <v>52037.46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>
        <v>0</v>
      </c>
      <c r="K10607" s="32">
        <v>6504.69</v>
      </c>
      <c r="L10607" s="113">
        <v>0</v>
      </c>
      <c r="M10607" s="113">
        <v>6504.69</v>
      </c>
      <c r="N10607" s="31">
        <v>0</v>
      </c>
      <c r="O10607" s="32">
        <v>6504.69</v>
      </c>
      <c r="P10607" s="113">
        <v>0</v>
      </c>
      <c r="Q10607" s="113">
        <v>6504.67</v>
      </c>
      <c r="R10607" s="31">
        <v>0</v>
      </c>
      <c r="S10607" s="32">
        <v>6504.68</v>
      </c>
      <c r="T10607" s="113">
        <v>0</v>
      </c>
      <c r="U10607" s="113">
        <v>6504.68</v>
      </c>
      <c r="V10607" s="31">
        <v>0</v>
      </c>
      <c r="W10607" s="32">
        <v>6504.68</v>
      </c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1716</v>
      </c>
      <c r="B10608" s="111" t="s">
        <v>148</v>
      </c>
      <c r="C10608" s="112" t="s">
        <v>149</v>
      </c>
      <c r="D10608" s="21">
        <f t="shared" si="330"/>
        <v>0</v>
      </c>
      <c r="E10608" s="24">
        <f t="shared" si="33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1716</v>
      </c>
      <c r="B10609" s="111" t="s">
        <v>150</v>
      </c>
      <c r="C10609" s="112" t="s">
        <v>151</v>
      </c>
      <c r="D10609" s="21">
        <f t="shared" si="330"/>
        <v>0</v>
      </c>
      <c r="E10609" s="24">
        <f t="shared" si="33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1716</v>
      </c>
      <c r="B10610" s="111" t="s">
        <v>152</v>
      </c>
      <c r="C10610" s="112" t="s">
        <v>153</v>
      </c>
      <c r="D10610" s="21">
        <f t="shared" si="330"/>
        <v>0</v>
      </c>
      <c r="E10610" s="24">
        <f t="shared" si="331"/>
        <v>0</v>
      </c>
      <c r="F10610" s="104"/>
      <c r="G10610" s="104"/>
      <c r="H10610" s="105"/>
      <c r="I10610" s="105"/>
      <c r="J10610" s="31"/>
      <c r="K10610" s="32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1716</v>
      </c>
      <c r="B10611" s="111" t="s">
        <v>154</v>
      </c>
      <c r="C10611" s="112" t="s">
        <v>155</v>
      </c>
      <c r="D10611" s="21">
        <f t="shared" si="330"/>
        <v>0</v>
      </c>
      <c r="E10611" s="24">
        <f t="shared" si="33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106">
        <v>0</v>
      </c>
      <c r="K10611" s="107">
        <v>0</v>
      </c>
      <c r="L10611" s="113">
        <v>0</v>
      </c>
      <c r="M10611" s="113">
        <v>0</v>
      </c>
      <c r="N10611" s="31">
        <v>0</v>
      </c>
      <c r="O10611" s="32">
        <v>0</v>
      </c>
      <c r="P10611" s="105">
        <v>0</v>
      </c>
      <c r="Q10611" s="105">
        <v>0</v>
      </c>
      <c r="R10611" s="31">
        <v>0</v>
      </c>
      <c r="S10611" s="32">
        <v>0</v>
      </c>
      <c r="T10611" s="113">
        <v>0</v>
      </c>
      <c r="U10611" s="113">
        <v>0</v>
      </c>
      <c r="V10611" s="31">
        <v>0</v>
      </c>
      <c r="W10611" s="32">
        <v>0</v>
      </c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1716</v>
      </c>
      <c r="B10612" s="111" t="s">
        <v>156</v>
      </c>
      <c r="C10612" s="112" t="s">
        <v>157</v>
      </c>
      <c r="D10612" s="21">
        <f t="shared" si="330"/>
        <v>0</v>
      </c>
      <c r="E10612" s="24">
        <f t="shared" si="33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>
        <v>0</v>
      </c>
      <c r="Q10612" s="113">
        <v>0</v>
      </c>
      <c r="R10612" s="31">
        <v>0</v>
      </c>
      <c r="S10612" s="32">
        <v>0</v>
      </c>
      <c r="T10612" s="113">
        <v>0</v>
      </c>
      <c r="U10612" s="113">
        <v>0</v>
      </c>
      <c r="V10612" s="31">
        <v>0</v>
      </c>
      <c r="W10612" s="32">
        <v>0</v>
      </c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1716</v>
      </c>
      <c r="B10613" s="111" t="s">
        <v>158</v>
      </c>
      <c r="C10613" s="112" t="s">
        <v>159</v>
      </c>
      <c r="D10613" s="21">
        <f t="shared" si="330"/>
        <v>0</v>
      </c>
      <c r="E10613" s="24">
        <f t="shared" si="331"/>
        <v>0</v>
      </c>
      <c r="F10613" s="104"/>
      <c r="G10613" s="104"/>
      <c r="H10613" s="105"/>
      <c r="I10613" s="105"/>
      <c r="J10613" s="31"/>
      <c r="K10613" s="32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1716</v>
      </c>
      <c r="B10614" s="111" t="s">
        <v>160</v>
      </c>
      <c r="C10614" s="112" t="s">
        <v>161</v>
      </c>
      <c r="D10614" s="21">
        <f t="shared" si="330"/>
        <v>0</v>
      </c>
      <c r="E10614" s="24">
        <f t="shared" si="33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>
        <v>0</v>
      </c>
      <c r="K10614" s="107">
        <v>0</v>
      </c>
      <c r="L10614" s="105">
        <v>0</v>
      </c>
      <c r="M10614" s="105">
        <v>0</v>
      </c>
      <c r="N10614" s="106">
        <v>0</v>
      </c>
      <c r="O10614" s="107">
        <v>0</v>
      </c>
      <c r="P10614" s="105">
        <v>0</v>
      </c>
      <c r="Q10614" s="105">
        <v>0</v>
      </c>
      <c r="R10614" s="106">
        <v>0</v>
      </c>
      <c r="S10614" s="107">
        <v>0</v>
      </c>
      <c r="T10614" s="105">
        <v>0</v>
      </c>
      <c r="U10614" s="105">
        <v>0</v>
      </c>
      <c r="V10614" s="106">
        <v>0</v>
      </c>
      <c r="W10614" s="107">
        <v>0</v>
      </c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1716</v>
      </c>
      <c r="B10615" s="111" t="s">
        <v>162</v>
      </c>
      <c r="C10615" s="112" t="s">
        <v>163</v>
      </c>
      <c r="D10615" s="21">
        <f t="shared" si="330"/>
        <v>0</v>
      </c>
      <c r="E10615" s="24">
        <f t="shared" si="33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1716</v>
      </c>
      <c r="B10616" s="111" t="s">
        <v>164</v>
      </c>
      <c r="C10616" s="112" t="s">
        <v>165</v>
      </c>
      <c r="D10616" s="21">
        <f t="shared" si="330"/>
        <v>0</v>
      </c>
      <c r="E10616" s="24">
        <f t="shared" si="33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106">
        <v>0</v>
      </c>
      <c r="K10616" s="107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>
        <v>0</v>
      </c>
      <c r="Q10616" s="105">
        <v>0</v>
      </c>
      <c r="R10616" s="31">
        <v>0</v>
      </c>
      <c r="S10616" s="32">
        <v>0</v>
      </c>
      <c r="T10616" s="113">
        <v>0</v>
      </c>
      <c r="U10616" s="113">
        <v>0</v>
      </c>
      <c r="V10616" s="31">
        <v>0</v>
      </c>
      <c r="W10616" s="32">
        <v>0</v>
      </c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1716</v>
      </c>
      <c r="B10617" s="111" t="s">
        <v>166</v>
      </c>
      <c r="C10617" s="112" t="s">
        <v>167</v>
      </c>
      <c r="D10617" s="21">
        <f t="shared" si="330"/>
        <v>0</v>
      </c>
      <c r="E10617" s="24">
        <f t="shared" si="33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1716</v>
      </c>
      <c r="B10618" s="111" t="s">
        <v>168</v>
      </c>
      <c r="C10618" s="112" t="s">
        <v>169</v>
      </c>
      <c r="D10618" s="21">
        <f t="shared" si="330"/>
        <v>0</v>
      </c>
      <c r="E10618" s="24">
        <f t="shared" si="33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1716</v>
      </c>
      <c r="B10619" s="111" t="s">
        <v>170</v>
      </c>
      <c r="C10619" s="112" t="s">
        <v>171</v>
      </c>
      <c r="D10619" s="21">
        <f t="shared" si="330"/>
        <v>0</v>
      </c>
      <c r="E10619" s="24">
        <f t="shared" si="33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1716</v>
      </c>
      <c r="B10620" s="111" t="s">
        <v>172</v>
      </c>
      <c r="C10620" s="112" t="s">
        <v>173</v>
      </c>
      <c r="D10620" s="21">
        <f t="shared" si="330"/>
        <v>0</v>
      </c>
      <c r="E10620" s="24">
        <f t="shared" si="331"/>
        <v>0</v>
      </c>
      <c r="F10620" s="104"/>
      <c r="G10620" s="104"/>
      <c r="H10620" s="105"/>
      <c r="I10620" s="105"/>
      <c r="J10620" s="31"/>
      <c r="K10620" s="32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1716</v>
      </c>
      <c r="B10621" s="111" t="s">
        <v>174</v>
      </c>
      <c r="C10621" s="112" t="s">
        <v>175</v>
      </c>
      <c r="D10621" s="21">
        <f t="shared" si="330"/>
        <v>0</v>
      </c>
      <c r="E10621" s="24">
        <f t="shared" si="33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1716</v>
      </c>
      <c r="B10622" s="111" t="s">
        <v>176</v>
      </c>
      <c r="C10622" s="112" t="s">
        <v>177</v>
      </c>
      <c r="D10622" s="21">
        <f t="shared" si="330"/>
        <v>0</v>
      </c>
      <c r="E10622" s="24">
        <f t="shared" si="331"/>
        <v>22748.84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1716</v>
      </c>
      <c r="B10623" s="111" t="s">
        <v>178</v>
      </c>
      <c r="C10623" s="112" t="s">
        <v>179</v>
      </c>
      <c r="D10623" s="21">
        <f t="shared" si="330"/>
        <v>0</v>
      </c>
      <c r="E10623" s="24">
        <f t="shared" si="331"/>
        <v>188657.31000000006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>
        <v>0</v>
      </c>
      <c r="K10623" s="107">
        <v>22748.84</v>
      </c>
      <c r="L10623" s="105">
        <v>0</v>
      </c>
      <c r="M10623" s="105">
        <v>22748.84</v>
      </c>
      <c r="N10623" s="106">
        <v>0</v>
      </c>
      <c r="O10623" s="107">
        <v>22748.84</v>
      </c>
      <c r="P10623" s="105">
        <v>0</v>
      </c>
      <c r="Q10623" s="105">
        <v>22748.82</v>
      </c>
      <c r="R10623" s="106">
        <v>0</v>
      </c>
      <c r="S10623" s="107">
        <v>22748.83</v>
      </c>
      <c r="T10623" s="105">
        <v>0</v>
      </c>
      <c r="U10623" s="105">
        <v>22748.83</v>
      </c>
      <c r="V10623" s="106">
        <v>0</v>
      </c>
      <c r="W10623" s="107">
        <v>22748.83</v>
      </c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1716</v>
      </c>
      <c r="B10624" s="111" t="s">
        <v>180</v>
      </c>
      <c r="C10624" s="112" t="s">
        <v>181</v>
      </c>
      <c r="D10624" s="21">
        <f t="shared" si="330"/>
        <v>0</v>
      </c>
      <c r="E10624" s="24">
        <f t="shared" si="331"/>
        <v>53333.35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>
        <v>0</v>
      </c>
      <c r="K10624" s="107">
        <v>6666.65</v>
      </c>
      <c r="L10624" s="105">
        <v>0</v>
      </c>
      <c r="M10624" s="105">
        <v>6666.65</v>
      </c>
      <c r="N10624" s="106">
        <v>0</v>
      </c>
      <c r="O10624" s="107">
        <v>6666.65</v>
      </c>
      <c r="P10624" s="105">
        <v>0</v>
      </c>
      <c r="Q10624" s="105">
        <v>6666.72</v>
      </c>
      <c r="R10624" s="106">
        <v>0</v>
      </c>
      <c r="S10624" s="107">
        <v>6666.67</v>
      </c>
      <c r="T10624" s="105">
        <v>0</v>
      </c>
      <c r="U10624" s="105">
        <v>6666.67</v>
      </c>
      <c r="V10624" s="106">
        <v>0</v>
      </c>
      <c r="W10624" s="107">
        <v>6666.67</v>
      </c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1716</v>
      </c>
      <c r="B10625" s="111" t="s">
        <v>182</v>
      </c>
      <c r="C10625" s="112" t="s">
        <v>183</v>
      </c>
      <c r="D10625" s="21">
        <f t="shared" si="330"/>
        <v>0</v>
      </c>
      <c r="E10625" s="24">
        <f t="shared" si="331"/>
        <v>4031.65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1716</v>
      </c>
      <c r="B10626" s="111" t="s">
        <v>184</v>
      </c>
      <c r="C10626" s="112" t="s">
        <v>185</v>
      </c>
      <c r="D10626" s="21">
        <f t="shared" si="330"/>
        <v>0</v>
      </c>
      <c r="E10626" s="24">
        <f t="shared" si="331"/>
        <v>32253.35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>
        <v>0</v>
      </c>
      <c r="K10626" s="107">
        <v>4031.65</v>
      </c>
      <c r="L10626" s="105">
        <v>0</v>
      </c>
      <c r="M10626" s="105">
        <v>4031.65</v>
      </c>
      <c r="N10626" s="106">
        <v>0</v>
      </c>
      <c r="O10626" s="107">
        <v>4031.65</v>
      </c>
      <c r="P10626" s="105">
        <v>0</v>
      </c>
      <c r="Q10626" s="105">
        <v>4031.72</v>
      </c>
      <c r="R10626" s="106">
        <v>0</v>
      </c>
      <c r="S10626" s="107">
        <v>4031.67</v>
      </c>
      <c r="T10626" s="105">
        <v>0</v>
      </c>
      <c r="U10626" s="105">
        <v>4031.67</v>
      </c>
      <c r="V10626" s="106">
        <v>0</v>
      </c>
      <c r="W10626" s="107">
        <v>4031.67</v>
      </c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1716</v>
      </c>
      <c r="B10627" s="111" t="s">
        <v>186</v>
      </c>
      <c r="C10627" s="112" t="s">
        <v>187</v>
      </c>
      <c r="D10627" s="21">
        <f t="shared" ref="D10627:D10690" si="332">F10627+H10627+J10628+L10627+N10627+P10627+R10627+T10627+V10627+X10627+Z10627+AB10627</f>
        <v>0</v>
      </c>
      <c r="E10627" s="24">
        <f t="shared" ref="E10627:E10690" si="333">G10627+I10627+K10628+M10627+O10627+Q10627+S10627+U10627+W10627+Y10627+AA10627+AC10627</f>
        <v>3000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1716</v>
      </c>
      <c r="B10628" s="111" t="s">
        <v>188</v>
      </c>
      <c r="C10628" s="112" t="s">
        <v>189</v>
      </c>
      <c r="D10628" s="21">
        <f t="shared" si="332"/>
        <v>0</v>
      </c>
      <c r="E10628" s="24">
        <f t="shared" si="333"/>
        <v>24000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>
        <v>0</v>
      </c>
      <c r="K10628" s="107">
        <v>3000</v>
      </c>
      <c r="L10628" s="105">
        <v>0</v>
      </c>
      <c r="M10628" s="105">
        <v>3000</v>
      </c>
      <c r="N10628" s="106">
        <v>0</v>
      </c>
      <c r="O10628" s="107">
        <v>3000</v>
      </c>
      <c r="P10628" s="105">
        <v>0</v>
      </c>
      <c r="Q10628" s="105">
        <v>3000</v>
      </c>
      <c r="R10628" s="106">
        <v>0</v>
      </c>
      <c r="S10628" s="107">
        <v>3000</v>
      </c>
      <c r="T10628" s="105">
        <v>0</v>
      </c>
      <c r="U10628" s="105">
        <v>3000</v>
      </c>
      <c r="V10628" s="106">
        <v>0</v>
      </c>
      <c r="W10628" s="107">
        <v>3000</v>
      </c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1716</v>
      </c>
      <c r="B10629" s="111" t="s">
        <v>190</v>
      </c>
      <c r="C10629" s="112" t="s">
        <v>191</v>
      </c>
      <c r="D10629" s="21">
        <f t="shared" si="332"/>
        <v>0</v>
      </c>
      <c r="E10629" s="24">
        <f t="shared" si="333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1716</v>
      </c>
      <c r="B10630" s="111" t="s">
        <v>192</v>
      </c>
      <c r="C10630" s="112" t="s">
        <v>193</v>
      </c>
      <c r="D10630" s="21">
        <f t="shared" si="332"/>
        <v>0</v>
      </c>
      <c r="E10630" s="24">
        <f t="shared" si="333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106">
        <v>0</v>
      </c>
      <c r="K10630" s="107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>
        <v>0</v>
      </c>
      <c r="Q10630" s="105">
        <v>0</v>
      </c>
      <c r="R10630" s="31">
        <v>0</v>
      </c>
      <c r="S10630" s="32">
        <v>0</v>
      </c>
      <c r="T10630" s="113">
        <v>0</v>
      </c>
      <c r="U10630" s="113">
        <v>0</v>
      </c>
      <c r="V10630" s="31">
        <v>0</v>
      </c>
      <c r="W10630" s="32">
        <v>0</v>
      </c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1716</v>
      </c>
      <c r="B10631" s="111" t="s">
        <v>194</v>
      </c>
      <c r="C10631" s="112" t="s">
        <v>195</v>
      </c>
      <c r="D10631" s="21">
        <f t="shared" si="332"/>
        <v>210000</v>
      </c>
      <c r="E10631" s="24">
        <f t="shared" si="333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210000</v>
      </c>
      <c r="O10631" s="32">
        <v>0</v>
      </c>
      <c r="P10631" s="113">
        <v>0</v>
      </c>
      <c r="Q10631" s="113">
        <v>0</v>
      </c>
      <c r="R10631" s="31">
        <v>0</v>
      </c>
      <c r="S10631" s="32">
        <v>0</v>
      </c>
      <c r="T10631" s="113">
        <v>0</v>
      </c>
      <c r="U10631" s="113">
        <v>0</v>
      </c>
      <c r="V10631" s="31">
        <v>0</v>
      </c>
      <c r="W10631" s="32">
        <v>0</v>
      </c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1716</v>
      </c>
      <c r="B10632" s="111" t="s">
        <v>196</v>
      </c>
      <c r="C10632" s="112" t="s">
        <v>197</v>
      </c>
      <c r="D10632" s="21">
        <f t="shared" si="332"/>
        <v>0</v>
      </c>
      <c r="E10632" s="24">
        <f t="shared" si="333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>
        <v>0</v>
      </c>
      <c r="Q10632" s="113">
        <v>0</v>
      </c>
      <c r="R10632" s="31">
        <v>0</v>
      </c>
      <c r="S10632" s="32">
        <v>0</v>
      </c>
      <c r="T10632" s="113">
        <v>0</v>
      </c>
      <c r="U10632" s="113">
        <v>0</v>
      </c>
      <c r="V10632" s="31">
        <v>0</v>
      </c>
      <c r="W10632" s="32">
        <v>0</v>
      </c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1716</v>
      </c>
      <c r="B10633" s="111" t="s">
        <v>198</v>
      </c>
      <c r="C10633" s="112" t="s">
        <v>199</v>
      </c>
      <c r="D10633" s="21">
        <f t="shared" si="332"/>
        <v>0</v>
      </c>
      <c r="E10633" s="24">
        <f t="shared" si="333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1716</v>
      </c>
      <c r="B10634" s="111" t="s">
        <v>200</v>
      </c>
      <c r="C10634" s="112" t="s">
        <v>201</v>
      </c>
      <c r="D10634" s="21">
        <f t="shared" si="332"/>
        <v>0</v>
      </c>
      <c r="E10634" s="24">
        <f t="shared" si="333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31">
        <v>0</v>
      </c>
      <c r="K10634" s="32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>
        <v>0</v>
      </c>
      <c r="Q10634" s="113">
        <v>0</v>
      </c>
      <c r="R10634" s="106">
        <v>0</v>
      </c>
      <c r="S10634" s="107">
        <v>0</v>
      </c>
      <c r="T10634" s="105">
        <v>0</v>
      </c>
      <c r="U10634" s="105">
        <v>0</v>
      </c>
      <c r="V10634" s="106">
        <v>0</v>
      </c>
      <c r="W10634" s="107">
        <v>0</v>
      </c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1716</v>
      </c>
      <c r="B10635" s="111" t="s">
        <v>202</v>
      </c>
      <c r="C10635" s="112" t="s">
        <v>203</v>
      </c>
      <c r="D10635" s="21">
        <f t="shared" si="332"/>
        <v>0</v>
      </c>
      <c r="E10635" s="24">
        <f t="shared" si="333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>
        <v>0</v>
      </c>
      <c r="K10635" s="107">
        <v>0</v>
      </c>
      <c r="L10635" s="105">
        <v>0</v>
      </c>
      <c r="M10635" s="105">
        <v>0</v>
      </c>
      <c r="N10635" s="106">
        <v>0</v>
      </c>
      <c r="O10635" s="107">
        <v>0</v>
      </c>
      <c r="P10635" s="105">
        <v>0</v>
      </c>
      <c r="Q10635" s="105">
        <v>0</v>
      </c>
      <c r="R10635" s="106">
        <v>0</v>
      </c>
      <c r="S10635" s="107">
        <v>0</v>
      </c>
      <c r="T10635" s="105">
        <v>0</v>
      </c>
      <c r="U10635" s="105">
        <v>0</v>
      </c>
      <c r="V10635" s="106">
        <v>0</v>
      </c>
      <c r="W10635" s="107">
        <v>0</v>
      </c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1716</v>
      </c>
      <c r="B10636" s="111" t="s">
        <v>204</v>
      </c>
      <c r="C10636" s="112" t="s">
        <v>205</v>
      </c>
      <c r="D10636" s="21">
        <f t="shared" si="332"/>
        <v>0</v>
      </c>
      <c r="E10636" s="24">
        <f t="shared" si="333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1716</v>
      </c>
      <c r="B10637" s="111" t="s">
        <v>206</v>
      </c>
      <c r="C10637" s="112" t="s">
        <v>207</v>
      </c>
      <c r="D10637" s="21">
        <f t="shared" si="332"/>
        <v>0</v>
      </c>
      <c r="E10637" s="24">
        <f t="shared" si="333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106">
        <v>0</v>
      </c>
      <c r="K10637" s="107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>
        <v>0</v>
      </c>
      <c r="Q10637" s="105">
        <v>0</v>
      </c>
      <c r="R10637" s="31">
        <v>0</v>
      </c>
      <c r="S10637" s="32">
        <v>0</v>
      </c>
      <c r="T10637" s="113">
        <v>0</v>
      </c>
      <c r="U10637" s="113">
        <v>0</v>
      </c>
      <c r="V10637" s="31">
        <v>0</v>
      </c>
      <c r="W10637" s="32">
        <v>0</v>
      </c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1716</v>
      </c>
      <c r="B10638" s="111" t="s">
        <v>208</v>
      </c>
      <c r="C10638" s="112" t="s">
        <v>209</v>
      </c>
      <c r="D10638" s="21">
        <f t="shared" si="332"/>
        <v>0</v>
      </c>
      <c r="E10638" s="24">
        <f t="shared" si="333"/>
        <v>12876.38</v>
      </c>
      <c r="F10638" s="104"/>
      <c r="G10638" s="104"/>
      <c r="H10638" s="105"/>
      <c r="I10638" s="105"/>
      <c r="J10638" s="31"/>
      <c r="K10638" s="32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1716</v>
      </c>
      <c r="B10639" s="111" t="s">
        <v>210</v>
      </c>
      <c r="C10639" s="112" t="s">
        <v>211</v>
      </c>
      <c r="D10639" s="21">
        <f t="shared" si="332"/>
        <v>0</v>
      </c>
      <c r="E10639" s="24">
        <f t="shared" si="333"/>
        <v>118915.57999999999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106">
        <v>0</v>
      </c>
      <c r="K10639" s="107">
        <v>12876.38</v>
      </c>
      <c r="L10639" s="113">
        <v>0</v>
      </c>
      <c r="M10639" s="113">
        <v>12876.38</v>
      </c>
      <c r="N10639" s="31">
        <v>0</v>
      </c>
      <c r="O10639" s="32">
        <v>12876.38</v>
      </c>
      <c r="P10639" s="105">
        <v>0</v>
      </c>
      <c r="Q10639" s="105">
        <v>12876.42</v>
      </c>
      <c r="R10639" s="31">
        <v>0</v>
      </c>
      <c r="S10639" s="32">
        <v>12876.39</v>
      </c>
      <c r="T10639" s="113">
        <v>0</v>
      </c>
      <c r="U10639" s="113">
        <v>12876.39</v>
      </c>
      <c r="V10639" s="31">
        <v>0</v>
      </c>
      <c r="W10639" s="32">
        <v>12876.39</v>
      </c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1716</v>
      </c>
      <c r="B10640" s="111" t="s">
        <v>212</v>
      </c>
      <c r="C10640" s="112" t="s">
        <v>213</v>
      </c>
      <c r="D10640" s="21">
        <f t="shared" si="332"/>
        <v>0</v>
      </c>
      <c r="E10640" s="24">
        <f t="shared" si="333"/>
        <v>135724.45000000001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31">
        <v>0</v>
      </c>
      <c r="K10640" s="32">
        <v>15904.46</v>
      </c>
      <c r="L10640" s="105">
        <v>0</v>
      </c>
      <c r="M10640" s="105">
        <v>15904.46</v>
      </c>
      <c r="N10640" s="106">
        <v>0</v>
      </c>
      <c r="O10640" s="107">
        <v>15904.46</v>
      </c>
      <c r="P10640" s="113">
        <v>0</v>
      </c>
      <c r="Q10640" s="113">
        <v>17071.07</v>
      </c>
      <c r="R10640" s="106">
        <v>0</v>
      </c>
      <c r="S10640" s="107">
        <v>17071.11</v>
      </c>
      <c r="T10640" s="105">
        <v>0</v>
      </c>
      <c r="U10640" s="105">
        <v>17071.11</v>
      </c>
      <c r="V10640" s="106">
        <v>0</v>
      </c>
      <c r="W10640" s="107">
        <v>17071.11</v>
      </c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1716</v>
      </c>
      <c r="B10641" s="111" t="s">
        <v>214</v>
      </c>
      <c r="C10641" s="112" t="s">
        <v>215</v>
      </c>
      <c r="D10641" s="21">
        <f t="shared" si="332"/>
        <v>0</v>
      </c>
      <c r="E10641" s="24">
        <f t="shared" si="333"/>
        <v>30577.770000000004</v>
      </c>
      <c r="F10641" s="104">
        <v>0</v>
      </c>
      <c r="G10641" s="104">
        <v>3822.22</v>
      </c>
      <c r="H10641" s="113">
        <v>0</v>
      </c>
      <c r="I10641" s="113">
        <v>3822.23</v>
      </c>
      <c r="J10641" s="106">
        <v>0</v>
      </c>
      <c r="K10641" s="107">
        <v>3822.23</v>
      </c>
      <c r="L10641" s="113">
        <v>0</v>
      </c>
      <c r="M10641" s="113">
        <v>3822.23</v>
      </c>
      <c r="N10641" s="31">
        <v>0</v>
      </c>
      <c r="O10641" s="32">
        <v>3822.23</v>
      </c>
      <c r="P10641" s="105">
        <v>0</v>
      </c>
      <c r="Q10641" s="105">
        <v>3822.2</v>
      </c>
      <c r="R10641" s="31">
        <v>0</v>
      </c>
      <c r="S10641" s="32">
        <v>3822.22</v>
      </c>
      <c r="T10641" s="113">
        <v>0</v>
      </c>
      <c r="U10641" s="113">
        <v>3822.22</v>
      </c>
      <c r="V10641" s="31">
        <v>0</v>
      </c>
      <c r="W10641" s="32">
        <v>3822.22</v>
      </c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1716</v>
      </c>
      <c r="B10642" s="111" t="s">
        <v>216</v>
      </c>
      <c r="C10642" s="112" t="s">
        <v>217</v>
      </c>
      <c r="D10642" s="21">
        <f t="shared" si="332"/>
        <v>0</v>
      </c>
      <c r="E10642" s="24">
        <f t="shared" si="333"/>
        <v>5083.34</v>
      </c>
      <c r="F10642" s="104"/>
      <c r="G10642" s="104"/>
      <c r="H10642" s="105"/>
      <c r="I10642" s="105"/>
      <c r="J10642" s="31"/>
      <c r="K10642" s="32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1716</v>
      </c>
      <c r="B10643" s="111" t="s">
        <v>218</v>
      </c>
      <c r="C10643" s="112" t="s">
        <v>1564</v>
      </c>
      <c r="D10643" s="21">
        <f t="shared" si="332"/>
        <v>0</v>
      </c>
      <c r="E10643" s="24">
        <f t="shared" si="333"/>
        <v>40969.820000000007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>
        <v>0</v>
      </c>
      <c r="K10643" s="107">
        <v>5083.34</v>
      </c>
      <c r="L10643" s="105">
        <v>0</v>
      </c>
      <c r="M10643" s="105">
        <v>5083.34</v>
      </c>
      <c r="N10643" s="106">
        <v>0</v>
      </c>
      <c r="O10643" s="107">
        <v>5083.34</v>
      </c>
      <c r="P10643" s="105">
        <v>0</v>
      </c>
      <c r="Q10643" s="105">
        <v>5083.33</v>
      </c>
      <c r="R10643" s="106">
        <v>0</v>
      </c>
      <c r="S10643" s="107">
        <v>5083.33</v>
      </c>
      <c r="T10643" s="105">
        <v>0</v>
      </c>
      <c r="U10643" s="105">
        <v>5083.33</v>
      </c>
      <c r="V10643" s="106">
        <v>0</v>
      </c>
      <c r="W10643" s="107">
        <v>5083.33</v>
      </c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1716</v>
      </c>
      <c r="B10644" s="111" t="s">
        <v>219</v>
      </c>
      <c r="C10644" s="112" t="s">
        <v>1565</v>
      </c>
      <c r="D10644" s="21">
        <f t="shared" si="332"/>
        <v>0</v>
      </c>
      <c r="E10644" s="24">
        <f t="shared" si="333"/>
        <v>2425.35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>
        <v>0</v>
      </c>
      <c r="K10644" s="107">
        <v>303.14999999999998</v>
      </c>
      <c r="L10644" s="105">
        <v>0</v>
      </c>
      <c r="M10644" s="105">
        <v>303.14999999999998</v>
      </c>
      <c r="N10644" s="106">
        <v>0</v>
      </c>
      <c r="O10644" s="107">
        <v>303.14999999999998</v>
      </c>
      <c r="P10644" s="105">
        <v>0</v>
      </c>
      <c r="Q10644" s="105">
        <v>303.22000000000003</v>
      </c>
      <c r="R10644" s="106">
        <v>0</v>
      </c>
      <c r="S10644" s="107">
        <v>303.17</v>
      </c>
      <c r="T10644" s="105">
        <v>0</v>
      </c>
      <c r="U10644" s="105">
        <v>303.17</v>
      </c>
      <c r="V10644" s="106">
        <v>0</v>
      </c>
      <c r="W10644" s="107">
        <v>303.17</v>
      </c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1716</v>
      </c>
      <c r="B10645" s="111" t="s">
        <v>220</v>
      </c>
      <c r="C10645" s="112" t="s">
        <v>221</v>
      </c>
      <c r="D10645" s="21">
        <f t="shared" si="332"/>
        <v>0</v>
      </c>
      <c r="E10645" s="24">
        <f t="shared" si="333"/>
        <v>6308.34</v>
      </c>
      <c r="F10645" s="104"/>
      <c r="G10645" s="104"/>
      <c r="H10645" s="113"/>
      <c r="I10645" s="113"/>
      <c r="J10645" s="106"/>
      <c r="K10645" s="107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1716</v>
      </c>
      <c r="B10646" s="111" t="s">
        <v>222</v>
      </c>
      <c r="C10646" s="112" t="s">
        <v>223</v>
      </c>
      <c r="D10646" s="21">
        <f t="shared" si="332"/>
        <v>0</v>
      </c>
      <c r="E10646" s="24">
        <f t="shared" si="333"/>
        <v>50466.66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>
        <v>0</v>
      </c>
      <c r="K10646" s="32">
        <v>6308.34</v>
      </c>
      <c r="L10646" s="113">
        <v>0</v>
      </c>
      <c r="M10646" s="113">
        <v>6308.34</v>
      </c>
      <c r="N10646" s="31">
        <v>0</v>
      </c>
      <c r="O10646" s="32">
        <v>6308.34</v>
      </c>
      <c r="P10646" s="113">
        <v>0</v>
      </c>
      <c r="Q10646" s="113">
        <v>6308.32</v>
      </c>
      <c r="R10646" s="31">
        <v>0</v>
      </c>
      <c r="S10646" s="32">
        <v>6308.33</v>
      </c>
      <c r="T10646" s="113">
        <v>0</v>
      </c>
      <c r="U10646" s="113">
        <v>6308.33</v>
      </c>
      <c r="V10646" s="31">
        <v>0</v>
      </c>
      <c r="W10646" s="32">
        <v>6308.33</v>
      </c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1716</v>
      </c>
      <c r="B10647" s="111" t="s">
        <v>224</v>
      </c>
      <c r="C10647" s="112" t="s">
        <v>225</v>
      </c>
      <c r="D10647" s="21">
        <f t="shared" si="332"/>
        <v>0</v>
      </c>
      <c r="E10647" s="24">
        <f t="shared" si="333"/>
        <v>0</v>
      </c>
      <c r="F10647" s="104"/>
      <c r="G10647" s="104"/>
      <c r="H10647" s="105"/>
      <c r="I10647" s="105"/>
      <c r="J10647" s="31"/>
      <c r="K10647" s="32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1716</v>
      </c>
      <c r="B10648" s="111" t="s">
        <v>226</v>
      </c>
      <c r="C10648" s="112" t="s">
        <v>227</v>
      </c>
      <c r="D10648" s="21">
        <f t="shared" si="332"/>
        <v>0</v>
      </c>
      <c r="E10648" s="24">
        <f t="shared" si="333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1716</v>
      </c>
      <c r="B10649" s="111" t="s">
        <v>228</v>
      </c>
      <c r="C10649" s="112" t="s">
        <v>229</v>
      </c>
      <c r="D10649" s="21">
        <f t="shared" si="332"/>
        <v>0</v>
      </c>
      <c r="E10649" s="24">
        <f t="shared" si="333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1716</v>
      </c>
      <c r="B10650" s="111" t="s">
        <v>230</v>
      </c>
      <c r="C10650" s="112" t="s">
        <v>231</v>
      </c>
      <c r="D10650" s="21">
        <f t="shared" si="332"/>
        <v>0</v>
      </c>
      <c r="E10650" s="24">
        <f t="shared" si="333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1716</v>
      </c>
      <c r="B10651" s="111" t="s">
        <v>232</v>
      </c>
      <c r="C10651" s="112" t="s">
        <v>233</v>
      </c>
      <c r="D10651" s="21">
        <f t="shared" si="332"/>
        <v>0</v>
      </c>
      <c r="E10651" s="24">
        <f t="shared" si="333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1716</v>
      </c>
      <c r="B10652" s="111" t="s">
        <v>234</v>
      </c>
      <c r="C10652" s="112" t="s">
        <v>235</v>
      </c>
      <c r="D10652" s="21">
        <f t="shared" si="332"/>
        <v>0</v>
      </c>
      <c r="E10652" s="24">
        <f t="shared" si="333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106">
        <v>0</v>
      </c>
      <c r="K10652" s="107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>
        <v>0</v>
      </c>
      <c r="Q10652" s="105">
        <v>0</v>
      </c>
      <c r="R10652" s="31">
        <v>0</v>
      </c>
      <c r="S10652" s="32">
        <v>0</v>
      </c>
      <c r="T10652" s="113">
        <v>0</v>
      </c>
      <c r="U10652" s="113">
        <v>0</v>
      </c>
      <c r="V10652" s="31">
        <v>0</v>
      </c>
      <c r="W10652" s="32">
        <v>0</v>
      </c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1716</v>
      </c>
      <c r="B10653" s="111" t="s">
        <v>236</v>
      </c>
      <c r="C10653" s="112" t="s">
        <v>237</v>
      </c>
      <c r="D10653" s="21">
        <f t="shared" si="332"/>
        <v>0</v>
      </c>
      <c r="E10653" s="24">
        <f t="shared" si="333"/>
        <v>35000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1716</v>
      </c>
      <c r="B10654" s="111" t="s">
        <v>238</v>
      </c>
      <c r="C10654" s="112" t="s">
        <v>239</v>
      </c>
      <c r="D10654" s="21">
        <f t="shared" si="332"/>
        <v>0</v>
      </c>
      <c r="E10654" s="24">
        <f t="shared" si="333"/>
        <v>280000</v>
      </c>
      <c r="F10654" s="104">
        <v>0</v>
      </c>
      <c r="G10654" s="104">
        <v>35000</v>
      </c>
      <c r="H10654" s="105">
        <v>0</v>
      </c>
      <c r="I10654" s="105">
        <v>35000</v>
      </c>
      <c r="J10654" s="31">
        <v>0</v>
      </c>
      <c r="K10654" s="32">
        <v>35000</v>
      </c>
      <c r="L10654" s="105">
        <v>0</v>
      </c>
      <c r="M10654" s="105">
        <v>35000</v>
      </c>
      <c r="N10654" s="106">
        <v>0</v>
      </c>
      <c r="O10654" s="107">
        <v>35000</v>
      </c>
      <c r="P10654" s="113">
        <v>0</v>
      </c>
      <c r="Q10654" s="113">
        <v>35000</v>
      </c>
      <c r="R10654" s="106">
        <v>0</v>
      </c>
      <c r="S10654" s="107">
        <v>35000</v>
      </c>
      <c r="T10654" s="105">
        <v>0</v>
      </c>
      <c r="U10654" s="105">
        <v>35000</v>
      </c>
      <c r="V10654" s="106">
        <v>0</v>
      </c>
      <c r="W10654" s="107">
        <v>35000</v>
      </c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1716</v>
      </c>
      <c r="B10655" s="111" t="s">
        <v>240</v>
      </c>
      <c r="C10655" s="112" t="s">
        <v>241</v>
      </c>
      <c r="D10655" s="21">
        <f t="shared" si="332"/>
        <v>0</v>
      </c>
      <c r="E10655" s="24">
        <f t="shared" si="333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>
        <v>0</v>
      </c>
      <c r="K10655" s="107">
        <v>0</v>
      </c>
      <c r="L10655" s="105">
        <v>0</v>
      </c>
      <c r="M10655" s="105">
        <v>0</v>
      </c>
      <c r="N10655" s="106">
        <v>0</v>
      </c>
      <c r="O10655" s="107">
        <v>0</v>
      </c>
      <c r="P10655" s="105">
        <v>0</v>
      </c>
      <c r="Q10655" s="105">
        <v>0</v>
      </c>
      <c r="R10655" s="106">
        <v>0</v>
      </c>
      <c r="S10655" s="107">
        <v>0</v>
      </c>
      <c r="T10655" s="105">
        <v>0</v>
      </c>
      <c r="U10655" s="105">
        <v>0</v>
      </c>
      <c r="V10655" s="106">
        <v>0</v>
      </c>
      <c r="W10655" s="107">
        <v>0</v>
      </c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1716</v>
      </c>
      <c r="B10656" s="111" t="s">
        <v>242</v>
      </c>
      <c r="C10656" s="112" t="s">
        <v>243</v>
      </c>
      <c r="D10656" s="21">
        <f t="shared" si="332"/>
        <v>0</v>
      </c>
      <c r="E10656" s="24">
        <f t="shared" si="333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1716</v>
      </c>
      <c r="B10657" s="111" t="s">
        <v>244</v>
      </c>
      <c r="C10657" s="112" t="s">
        <v>245</v>
      </c>
      <c r="D10657" s="21">
        <f t="shared" si="332"/>
        <v>0</v>
      </c>
      <c r="E10657" s="24">
        <f t="shared" si="333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106">
        <v>0</v>
      </c>
      <c r="K10657" s="107">
        <v>0</v>
      </c>
      <c r="L10657" s="113">
        <v>0</v>
      </c>
      <c r="M10657" s="113">
        <v>0</v>
      </c>
      <c r="N10657" s="31">
        <v>0</v>
      </c>
      <c r="O10657" s="32">
        <v>0</v>
      </c>
      <c r="P10657" s="105">
        <v>0</v>
      </c>
      <c r="Q10657" s="105">
        <v>0</v>
      </c>
      <c r="R10657" s="31">
        <v>0</v>
      </c>
      <c r="S10657" s="32">
        <v>0</v>
      </c>
      <c r="T10657" s="113">
        <v>0</v>
      </c>
      <c r="U10657" s="113">
        <v>0</v>
      </c>
      <c r="V10657" s="31">
        <v>0</v>
      </c>
      <c r="W10657" s="32">
        <v>0</v>
      </c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1716</v>
      </c>
      <c r="B10658" s="111" t="s">
        <v>246</v>
      </c>
      <c r="C10658" s="112" t="s">
        <v>247</v>
      </c>
      <c r="D10658" s="21">
        <f t="shared" si="332"/>
        <v>0</v>
      </c>
      <c r="E10658" s="24">
        <f t="shared" si="333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1716</v>
      </c>
      <c r="B10659" s="111" t="s">
        <v>248</v>
      </c>
      <c r="C10659" s="112" t="s">
        <v>249</v>
      </c>
      <c r="D10659" s="21">
        <f t="shared" si="332"/>
        <v>0</v>
      </c>
      <c r="E10659" s="24">
        <f t="shared" si="333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1716</v>
      </c>
      <c r="B10660" s="111" t="s">
        <v>250</v>
      </c>
      <c r="C10660" s="112" t="s">
        <v>251</v>
      </c>
      <c r="D10660" s="21">
        <f t="shared" si="332"/>
        <v>0</v>
      </c>
      <c r="E10660" s="24">
        <f t="shared" si="333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1716</v>
      </c>
      <c r="B10661" s="111" t="s">
        <v>252</v>
      </c>
      <c r="C10661" s="112" t="s">
        <v>253</v>
      </c>
      <c r="D10661" s="21">
        <f t="shared" si="332"/>
        <v>0</v>
      </c>
      <c r="E10661" s="24">
        <f t="shared" si="333"/>
        <v>0</v>
      </c>
      <c r="F10661" s="104"/>
      <c r="G10661" s="104"/>
      <c r="H10661" s="105"/>
      <c r="I10661" s="105"/>
      <c r="J10661" s="31"/>
      <c r="K10661" s="32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1716</v>
      </c>
      <c r="B10662" s="111" t="s">
        <v>254</v>
      </c>
      <c r="C10662" s="112" t="s">
        <v>255</v>
      </c>
      <c r="D10662" s="21">
        <f t="shared" si="332"/>
        <v>0</v>
      </c>
      <c r="E10662" s="24">
        <f t="shared" si="333"/>
        <v>0</v>
      </c>
      <c r="F10662" s="104"/>
      <c r="G10662" s="104"/>
      <c r="H10662" s="113"/>
      <c r="I10662" s="113"/>
      <c r="J10662" s="106"/>
      <c r="K10662" s="107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1716</v>
      </c>
      <c r="B10663" s="111" t="s">
        <v>256</v>
      </c>
      <c r="C10663" s="112" t="s">
        <v>257</v>
      </c>
      <c r="D10663" s="21">
        <f t="shared" si="332"/>
        <v>0</v>
      </c>
      <c r="E10663" s="24">
        <f t="shared" si="33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1716</v>
      </c>
      <c r="B10664" s="111" t="s">
        <v>258</v>
      </c>
      <c r="C10664" s="112" t="s">
        <v>259</v>
      </c>
      <c r="D10664" s="21">
        <f t="shared" si="332"/>
        <v>0</v>
      </c>
      <c r="E10664" s="24">
        <f t="shared" si="333"/>
        <v>0</v>
      </c>
      <c r="F10664" s="104"/>
      <c r="G10664" s="104"/>
      <c r="H10664" s="105"/>
      <c r="I10664" s="105"/>
      <c r="J10664" s="31"/>
      <c r="K10664" s="32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1716</v>
      </c>
      <c r="B10665" s="111" t="s">
        <v>260</v>
      </c>
      <c r="C10665" s="112" t="s">
        <v>261</v>
      </c>
      <c r="D10665" s="21">
        <f t="shared" si="332"/>
        <v>0</v>
      </c>
      <c r="E10665" s="24">
        <f t="shared" si="33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1716</v>
      </c>
      <c r="B10666" s="111" t="s">
        <v>262</v>
      </c>
      <c r="C10666" s="112" t="s">
        <v>263</v>
      </c>
      <c r="D10666" s="21">
        <f t="shared" si="332"/>
        <v>0</v>
      </c>
      <c r="E10666" s="24">
        <f t="shared" si="33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1716</v>
      </c>
      <c r="B10667" s="111" t="s">
        <v>264</v>
      </c>
      <c r="C10667" s="112" t="s">
        <v>265</v>
      </c>
      <c r="D10667" s="21">
        <f t="shared" si="332"/>
        <v>0</v>
      </c>
      <c r="E10667" s="24">
        <f t="shared" si="33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106">
        <v>0</v>
      </c>
      <c r="K10667" s="107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>
        <v>0</v>
      </c>
      <c r="Q10667" s="105">
        <v>0</v>
      </c>
      <c r="R10667" s="31">
        <v>0</v>
      </c>
      <c r="S10667" s="32">
        <v>0</v>
      </c>
      <c r="T10667" s="113">
        <v>0</v>
      </c>
      <c r="U10667" s="113">
        <v>0</v>
      </c>
      <c r="V10667" s="31">
        <v>0</v>
      </c>
      <c r="W10667" s="32">
        <v>0</v>
      </c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1716</v>
      </c>
      <c r="B10668" s="111" t="s">
        <v>266</v>
      </c>
      <c r="C10668" s="112" t="s">
        <v>267</v>
      </c>
      <c r="D10668" s="21">
        <f t="shared" si="332"/>
        <v>0</v>
      </c>
      <c r="E10668" s="24">
        <f t="shared" si="333"/>
        <v>40908.33</v>
      </c>
      <c r="F10668" s="104"/>
      <c r="G10668" s="104"/>
      <c r="H10668" s="105"/>
      <c r="I10668" s="105"/>
      <c r="J10668" s="31"/>
      <c r="K10668" s="32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1716</v>
      </c>
      <c r="B10669" s="111" t="s">
        <v>268</v>
      </c>
      <c r="C10669" s="112" t="s">
        <v>269</v>
      </c>
      <c r="D10669" s="21">
        <f t="shared" si="332"/>
        <v>39678.99</v>
      </c>
      <c r="E10669" s="24">
        <f t="shared" si="333"/>
        <v>224800.00000000006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>
        <v>0</v>
      </c>
      <c r="K10669" s="107">
        <v>40908.33</v>
      </c>
      <c r="L10669" s="105">
        <v>0</v>
      </c>
      <c r="M10669" s="105">
        <v>40908.33</v>
      </c>
      <c r="N10669" s="106">
        <v>0</v>
      </c>
      <c r="O10669" s="107">
        <v>40908.33</v>
      </c>
      <c r="P10669" s="105">
        <v>39678.99</v>
      </c>
      <c r="Q10669" s="105">
        <v>15291.67</v>
      </c>
      <c r="R10669" s="106">
        <v>0</v>
      </c>
      <c r="S10669" s="107">
        <v>15291.67</v>
      </c>
      <c r="T10669" s="105">
        <v>0</v>
      </c>
      <c r="U10669" s="105">
        <v>15291.67</v>
      </c>
      <c r="V10669" s="106">
        <v>0</v>
      </c>
      <c r="W10669" s="107">
        <v>15291.67</v>
      </c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1716</v>
      </c>
      <c r="B10670" s="111" t="s">
        <v>270</v>
      </c>
      <c r="C10670" s="112" t="s">
        <v>271</v>
      </c>
      <c r="D10670" s="21">
        <f t="shared" si="332"/>
        <v>0</v>
      </c>
      <c r="E10670" s="24">
        <f t="shared" si="33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106">
        <v>0</v>
      </c>
      <c r="K10670" s="107">
        <v>0</v>
      </c>
      <c r="L10670" s="113">
        <v>0</v>
      </c>
      <c r="M10670" s="113">
        <v>0</v>
      </c>
      <c r="N10670" s="31">
        <v>0</v>
      </c>
      <c r="O10670" s="32">
        <v>0</v>
      </c>
      <c r="P10670" s="105">
        <v>0</v>
      </c>
      <c r="Q10670" s="105">
        <v>0</v>
      </c>
      <c r="R10670" s="31">
        <v>0</v>
      </c>
      <c r="S10670" s="32">
        <v>0</v>
      </c>
      <c r="T10670" s="113">
        <v>0</v>
      </c>
      <c r="U10670" s="113">
        <v>0</v>
      </c>
      <c r="V10670" s="31">
        <v>0</v>
      </c>
      <c r="W10670" s="32">
        <v>0</v>
      </c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1716</v>
      </c>
      <c r="B10671" s="111" t="s">
        <v>272</v>
      </c>
      <c r="C10671" s="112" t="s">
        <v>273</v>
      </c>
      <c r="D10671" s="21">
        <f t="shared" si="332"/>
        <v>0</v>
      </c>
      <c r="E10671" s="24">
        <f t="shared" si="333"/>
        <v>0</v>
      </c>
      <c r="F10671" s="104"/>
      <c r="G10671" s="104"/>
      <c r="H10671" s="105"/>
      <c r="I10671" s="105"/>
      <c r="J10671" s="31"/>
      <c r="K10671" s="32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1716</v>
      </c>
      <c r="B10672" s="111" t="s">
        <v>274</v>
      </c>
      <c r="C10672" s="112" t="s">
        <v>275</v>
      </c>
      <c r="D10672" s="21">
        <f t="shared" si="332"/>
        <v>0</v>
      </c>
      <c r="E10672" s="24">
        <f t="shared" si="33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>
        <v>0</v>
      </c>
      <c r="K10672" s="107">
        <v>0</v>
      </c>
      <c r="L10672" s="105">
        <v>0</v>
      </c>
      <c r="M10672" s="105">
        <v>0</v>
      </c>
      <c r="N10672" s="106">
        <v>0</v>
      </c>
      <c r="O10672" s="107">
        <v>0</v>
      </c>
      <c r="P10672" s="105">
        <v>0</v>
      </c>
      <c r="Q10672" s="105">
        <v>0</v>
      </c>
      <c r="R10672" s="106">
        <v>0</v>
      </c>
      <c r="S10672" s="107">
        <v>0</v>
      </c>
      <c r="T10672" s="105">
        <v>0</v>
      </c>
      <c r="U10672" s="105">
        <v>0</v>
      </c>
      <c r="V10672" s="106">
        <v>0</v>
      </c>
      <c r="W10672" s="107">
        <v>0</v>
      </c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1716</v>
      </c>
      <c r="B10673" s="111" t="s">
        <v>276</v>
      </c>
      <c r="C10673" s="112" t="s">
        <v>277</v>
      </c>
      <c r="D10673" s="21">
        <f t="shared" si="332"/>
        <v>0</v>
      </c>
      <c r="E10673" s="24">
        <f t="shared" si="33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1716</v>
      </c>
      <c r="B10674" s="111" t="s">
        <v>278</v>
      </c>
      <c r="C10674" s="112" t="s">
        <v>279</v>
      </c>
      <c r="D10674" s="21">
        <f t="shared" si="332"/>
        <v>0</v>
      </c>
      <c r="E10674" s="24">
        <f t="shared" si="33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1716</v>
      </c>
      <c r="B10675" s="111" t="s">
        <v>280</v>
      </c>
      <c r="C10675" s="112" t="s">
        <v>1566</v>
      </c>
      <c r="D10675" s="21">
        <f t="shared" si="332"/>
        <v>0</v>
      </c>
      <c r="E10675" s="24">
        <f t="shared" si="33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1716</v>
      </c>
      <c r="B10676" s="111" t="s">
        <v>281</v>
      </c>
      <c r="C10676" s="112" t="s">
        <v>282</v>
      </c>
      <c r="D10676" s="21">
        <f t="shared" si="332"/>
        <v>0</v>
      </c>
      <c r="E10676" s="24">
        <f t="shared" si="33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1716</v>
      </c>
      <c r="B10677" s="111" t="s">
        <v>283</v>
      </c>
      <c r="C10677" s="112" t="s">
        <v>284</v>
      </c>
      <c r="D10677" s="21">
        <f t="shared" si="332"/>
        <v>0</v>
      </c>
      <c r="E10677" s="24">
        <f t="shared" si="33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1716</v>
      </c>
      <c r="B10678" s="111" t="s">
        <v>285</v>
      </c>
      <c r="C10678" s="112" t="s">
        <v>286</v>
      </c>
      <c r="D10678" s="21">
        <f t="shared" si="332"/>
        <v>0</v>
      </c>
      <c r="E10678" s="24">
        <f t="shared" si="333"/>
        <v>0</v>
      </c>
      <c r="F10678" s="104"/>
      <c r="G10678" s="104"/>
      <c r="H10678" s="113"/>
      <c r="I10678" s="113"/>
      <c r="J10678" s="106"/>
      <c r="K10678" s="107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1716</v>
      </c>
      <c r="B10679" s="111" t="s">
        <v>287</v>
      </c>
      <c r="C10679" s="112" t="s">
        <v>288</v>
      </c>
      <c r="D10679" s="21">
        <f t="shared" si="332"/>
        <v>0</v>
      </c>
      <c r="E10679" s="24">
        <f t="shared" si="33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1716</v>
      </c>
      <c r="B10680" s="111" t="s">
        <v>289</v>
      </c>
      <c r="C10680" s="112" t="s">
        <v>290</v>
      </c>
      <c r="D10680" s="21">
        <f t="shared" si="332"/>
        <v>0</v>
      </c>
      <c r="E10680" s="24">
        <f t="shared" si="33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1716</v>
      </c>
      <c r="B10681" s="111" t="s">
        <v>291</v>
      </c>
      <c r="C10681" s="112" t="s">
        <v>1567</v>
      </c>
      <c r="D10681" s="21">
        <f t="shared" si="332"/>
        <v>0</v>
      </c>
      <c r="E10681" s="24">
        <f t="shared" si="33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1716</v>
      </c>
      <c r="B10682" s="111" t="s">
        <v>292</v>
      </c>
      <c r="C10682" s="112" t="s">
        <v>293</v>
      </c>
      <c r="D10682" s="21">
        <f t="shared" si="332"/>
        <v>0</v>
      </c>
      <c r="E10682" s="24">
        <f t="shared" si="33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1716</v>
      </c>
      <c r="B10683" s="111" t="s">
        <v>294</v>
      </c>
      <c r="C10683" s="112" t="s">
        <v>295</v>
      </c>
      <c r="D10683" s="21">
        <f t="shared" si="332"/>
        <v>0</v>
      </c>
      <c r="E10683" s="24">
        <f t="shared" si="333"/>
        <v>0</v>
      </c>
      <c r="F10683" s="104"/>
      <c r="G10683" s="104"/>
      <c r="H10683" s="105"/>
      <c r="I10683" s="105"/>
      <c r="J10683" s="31"/>
      <c r="K10683" s="32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1716</v>
      </c>
      <c r="B10684" s="111" t="s">
        <v>296</v>
      </c>
      <c r="C10684" s="112" t="s">
        <v>1568</v>
      </c>
      <c r="D10684" s="21">
        <f t="shared" si="332"/>
        <v>0</v>
      </c>
      <c r="E10684" s="24">
        <f t="shared" si="333"/>
        <v>0</v>
      </c>
      <c r="F10684" s="104"/>
      <c r="G10684" s="104"/>
      <c r="H10684" s="113"/>
      <c r="I10684" s="113"/>
      <c r="J10684" s="106"/>
      <c r="K10684" s="107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1716</v>
      </c>
      <c r="B10685" s="111" t="s">
        <v>297</v>
      </c>
      <c r="C10685" s="112" t="s">
        <v>298</v>
      </c>
      <c r="D10685" s="21">
        <f t="shared" si="332"/>
        <v>0</v>
      </c>
      <c r="E10685" s="24">
        <f t="shared" si="333"/>
        <v>0</v>
      </c>
      <c r="F10685" s="104"/>
      <c r="G10685" s="104"/>
      <c r="H10685" s="105"/>
      <c r="I10685" s="105"/>
      <c r="J10685" s="31"/>
      <c r="K10685" s="32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1716</v>
      </c>
      <c r="B10686" s="111" t="s">
        <v>299</v>
      </c>
      <c r="C10686" s="112" t="s">
        <v>300</v>
      </c>
      <c r="D10686" s="21">
        <f t="shared" si="332"/>
        <v>0</v>
      </c>
      <c r="E10686" s="24">
        <f t="shared" si="333"/>
        <v>0</v>
      </c>
      <c r="F10686" s="104"/>
      <c r="G10686" s="104"/>
      <c r="H10686" s="113"/>
      <c r="I10686" s="113"/>
      <c r="J10686" s="106"/>
      <c r="K10686" s="107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1716</v>
      </c>
      <c r="B10687" s="111" t="s">
        <v>301</v>
      </c>
      <c r="C10687" s="112" t="s">
        <v>1569</v>
      </c>
      <c r="D10687" s="21">
        <f t="shared" si="332"/>
        <v>0</v>
      </c>
      <c r="E10687" s="24">
        <f t="shared" si="333"/>
        <v>0</v>
      </c>
      <c r="F10687" s="104"/>
      <c r="G10687" s="104"/>
      <c r="H10687" s="105"/>
      <c r="I10687" s="105"/>
      <c r="J10687" s="31"/>
      <c r="K10687" s="32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1716</v>
      </c>
      <c r="B10688" s="111" t="s">
        <v>302</v>
      </c>
      <c r="C10688" s="112" t="s">
        <v>303</v>
      </c>
      <c r="D10688" s="21">
        <f t="shared" si="332"/>
        <v>0</v>
      </c>
      <c r="E10688" s="24">
        <f t="shared" si="333"/>
        <v>0</v>
      </c>
      <c r="F10688" s="104"/>
      <c r="G10688" s="104"/>
      <c r="H10688" s="113"/>
      <c r="I10688" s="113"/>
      <c r="J10688" s="106"/>
      <c r="K10688" s="107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1716</v>
      </c>
      <c r="B10689" s="111" t="s">
        <v>304</v>
      </c>
      <c r="C10689" s="112" t="s">
        <v>305</v>
      </c>
      <c r="D10689" s="21">
        <f t="shared" si="332"/>
        <v>0</v>
      </c>
      <c r="E10689" s="24">
        <f t="shared" si="33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1716</v>
      </c>
      <c r="B10690" s="111" t="s">
        <v>306</v>
      </c>
      <c r="C10690" s="112" t="s">
        <v>307</v>
      </c>
      <c r="D10690" s="21">
        <f t="shared" si="332"/>
        <v>0</v>
      </c>
      <c r="E10690" s="24">
        <f t="shared" si="33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1716</v>
      </c>
      <c r="B10691" s="111" t="s">
        <v>308</v>
      </c>
      <c r="C10691" s="112" t="s">
        <v>309</v>
      </c>
      <c r="D10691" s="21">
        <f t="shared" ref="D10691:D10754" si="334">F10691+H10691+J10692+L10691+N10691+P10691+R10691+T10691+V10691+X10691+Z10691+AB10691</f>
        <v>447500</v>
      </c>
      <c r="E10691" s="24">
        <f t="shared" ref="E10691:E10754" si="335">G10691+I10691+K10692+M10691+O10691+Q10691+S10691+U10691+W10691+Y10691+AA10691+AC10691</f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0</v>
      </c>
      <c r="O10691" s="32">
        <v>0</v>
      </c>
      <c r="P10691" s="113">
        <v>0</v>
      </c>
      <c r="Q10691" s="113">
        <v>0</v>
      </c>
      <c r="R10691" s="31">
        <v>0</v>
      </c>
      <c r="S10691" s="32">
        <v>0</v>
      </c>
      <c r="T10691" s="113">
        <v>447500</v>
      </c>
      <c r="U10691" s="113">
        <v>0</v>
      </c>
      <c r="V10691" s="31">
        <v>0</v>
      </c>
      <c r="W10691" s="32">
        <v>0</v>
      </c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1716</v>
      </c>
      <c r="B10692" s="111" t="s">
        <v>310</v>
      </c>
      <c r="C10692" s="112" t="s">
        <v>311</v>
      </c>
      <c r="D10692" s="21">
        <f t="shared" si="334"/>
        <v>639000</v>
      </c>
      <c r="E10692" s="24">
        <f t="shared" si="335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>
        <v>639000</v>
      </c>
      <c r="W10692" s="32">
        <v>0</v>
      </c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1716</v>
      </c>
      <c r="B10693" s="111" t="s">
        <v>312</v>
      </c>
      <c r="C10693" s="112" t="s">
        <v>313</v>
      </c>
      <c r="D10693" s="21">
        <f t="shared" si="334"/>
        <v>0</v>
      </c>
      <c r="E10693" s="24">
        <f t="shared" si="335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>
        <v>0</v>
      </c>
      <c r="Q10693" s="113">
        <v>0</v>
      </c>
      <c r="R10693" s="31">
        <v>0</v>
      </c>
      <c r="S10693" s="32">
        <v>0</v>
      </c>
      <c r="T10693" s="113">
        <v>0</v>
      </c>
      <c r="U10693" s="113">
        <v>0</v>
      </c>
      <c r="V10693" s="31">
        <v>0</v>
      </c>
      <c r="W10693" s="32">
        <v>0</v>
      </c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1716</v>
      </c>
      <c r="B10694" s="111" t="s">
        <v>314</v>
      </c>
      <c r="C10694" s="112" t="s">
        <v>315</v>
      </c>
      <c r="D10694" s="21">
        <f t="shared" si="334"/>
        <v>0</v>
      </c>
      <c r="E10694" s="24">
        <f t="shared" si="335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31">
        <v>0</v>
      </c>
      <c r="K10694" s="32">
        <v>0</v>
      </c>
      <c r="L10694" s="105">
        <v>0</v>
      </c>
      <c r="M10694" s="105">
        <v>0</v>
      </c>
      <c r="N10694" s="106">
        <v>0</v>
      </c>
      <c r="O10694" s="107">
        <v>0</v>
      </c>
      <c r="P10694" s="113">
        <v>0</v>
      </c>
      <c r="Q10694" s="113">
        <v>0</v>
      </c>
      <c r="R10694" s="106">
        <v>0</v>
      </c>
      <c r="S10694" s="107">
        <v>0</v>
      </c>
      <c r="T10694" s="105">
        <v>0</v>
      </c>
      <c r="U10694" s="105">
        <v>0</v>
      </c>
      <c r="V10694" s="106">
        <v>0</v>
      </c>
      <c r="W10694" s="107">
        <v>0</v>
      </c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1716</v>
      </c>
      <c r="B10695" s="111" t="s">
        <v>316</v>
      </c>
      <c r="C10695" s="112" t="s">
        <v>317</v>
      </c>
      <c r="D10695" s="21">
        <f t="shared" si="334"/>
        <v>0</v>
      </c>
      <c r="E10695" s="24">
        <f t="shared" si="335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106">
        <v>0</v>
      </c>
      <c r="K10695" s="107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>
        <v>0</v>
      </c>
      <c r="Q10695" s="105">
        <v>0</v>
      </c>
      <c r="R10695" s="31">
        <v>0</v>
      </c>
      <c r="S10695" s="32">
        <v>0</v>
      </c>
      <c r="T10695" s="113">
        <v>0</v>
      </c>
      <c r="U10695" s="113">
        <v>0</v>
      </c>
      <c r="V10695" s="31">
        <v>0</v>
      </c>
      <c r="W10695" s="32">
        <v>0</v>
      </c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1716</v>
      </c>
      <c r="B10696" s="111" t="s">
        <v>318</v>
      </c>
      <c r="C10696" s="112" t="s">
        <v>319</v>
      </c>
      <c r="D10696" s="21">
        <f t="shared" si="334"/>
        <v>0</v>
      </c>
      <c r="E10696" s="24">
        <f t="shared" si="335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>
        <v>0</v>
      </c>
      <c r="K10696" s="32">
        <v>0</v>
      </c>
      <c r="L10696" s="113">
        <v>0</v>
      </c>
      <c r="M10696" s="113">
        <v>0</v>
      </c>
      <c r="N10696" s="31">
        <v>0</v>
      </c>
      <c r="O10696" s="32">
        <v>0</v>
      </c>
      <c r="P10696" s="113">
        <v>0</v>
      </c>
      <c r="Q10696" s="113">
        <v>0</v>
      </c>
      <c r="R10696" s="31">
        <v>0</v>
      </c>
      <c r="S10696" s="32">
        <v>0</v>
      </c>
      <c r="T10696" s="113">
        <v>0</v>
      </c>
      <c r="U10696" s="113">
        <v>0</v>
      </c>
      <c r="V10696" s="31">
        <v>0</v>
      </c>
      <c r="W10696" s="32">
        <v>0</v>
      </c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1716</v>
      </c>
      <c r="B10697" s="111" t="s">
        <v>320</v>
      </c>
      <c r="C10697" s="112" t="s">
        <v>321</v>
      </c>
      <c r="D10697" s="21">
        <f t="shared" si="334"/>
        <v>697400</v>
      </c>
      <c r="E10697" s="24">
        <f t="shared" si="335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>
        <v>0</v>
      </c>
      <c r="K10697" s="32">
        <v>0</v>
      </c>
      <c r="L10697" s="113">
        <v>0</v>
      </c>
      <c r="M10697" s="113">
        <v>0</v>
      </c>
      <c r="N10697" s="31">
        <v>0</v>
      </c>
      <c r="O10697" s="32">
        <v>0</v>
      </c>
      <c r="P10697" s="113">
        <v>69400</v>
      </c>
      <c r="Q10697" s="113">
        <v>0</v>
      </c>
      <c r="R10697" s="31">
        <v>0</v>
      </c>
      <c r="S10697" s="32">
        <v>0</v>
      </c>
      <c r="T10697" s="113">
        <v>628000</v>
      </c>
      <c r="U10697" s="113">
        <v>0</v>
      </c>
      <c r="V10697" s="31">
        <v>0</v>
      </c>
      <c r="W10697" s="32">
        <v>0</v>
      </c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1716</v>
      </c>
      <c r="B10698" s="111" t="s">
        <v>322</v>
      </c>
      <c r="C10698" s="112" t="s">
        <v>323</v>
      </c>
      <c r="D10698" s="21">
        <f t="shared" si="334"/>
        <v>79900</v>
      </c>
      <c r="E10698" s="24">
        <f t="shared" si="335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>
        <v>0</v>
      </c>
      <c r="K10698" s="32">
        <v>0</v>
      </c>
      <c r="L10698" s="113">
        <v>0</v>
      </c>
      <c r="M10698" s="113">
        <v>0</v>
      </c>
      <c r="N10698" s="31">
        <v>0</v>
      </c>
      <c r="O10698" s="32">
        <v>0</v>
      </c>
      <c r="P10698" s="113">
        <v>79900</v>
      </c>
      <c r="Q10698" s="113">
        <v>0</v>
      </c>
      <c r="R10698" s="31">
        <v>0</v>
      </c>
      <c r="S10698" s="32">
        <v>0</v>
      </c>
      <c r="T10698" s="113">
        <v>0</v>
      </c>
      <c r="U10698" s="113">
        <v>0</v>
      </c>
      <c r="V10698" s="31">
        <v>0</v>
      </c>
      <c r="W10698" s="32">
        <v>0</v>
      </c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1716</v>
      </c>
      <c r="B10699" s="111" t="s">
        <v>324</v>
      </c>
      <c r="C10699" s="112" t="s">
        <v>325</v>
      </c>
      <c r="D10699" s="21">
        <f t="shared" si="334"/>
        <v>353990</v>
      </c>
      <c r="E10699" s="24">
        <f t="shared" si="335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46010</v>
      </c>
      <c r="O10699" s="32">
        <v>0</v>
      </c>
      <c r="P10699" s="113">
        <v>0</v>
      </c>
      <c r="Q10699" s="113">
        <v>0</v>
      </c>
      <c r="R10699" s="31">
        <v>268000</v>
      </c>
      <c r="S10699" s="32">
        <v>0</v>
      </c>
      <c r="T10699" s="113">
        <v>0</v>
      </c>
      <c r="U10699" s="113">
        <v>0</v>
      </c>
      <c r="V10699" s="31">
        <v>39980</v>
      </c>
      <c r="W10699" s="32">
        <v>0</v>
      </c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1716</v>
      </c>
      <c r="B10700" s="111" t="s">
        <v>326</v>
      </c>
      <c r="C10700" s="112" t="s">
        <v>327</v>
      </c>
      <c r="D10700" s="21">
        <f t="shared" si="334"/>
        <v>0</v>
      </c>
      <c r="E10700" s="24">
        <f t="shared" si="335"/>
        <v>9888.89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1716</v>
      </c>
      <c r="B10701" s="111" t="s">
        <v>328</v>
      </c>
      <c r="C10701" s="112" t="s">
        <v>329</v>
      </c>
      <c r="D10701" s="21">
        <f t="shared" si="334"/>
        <v>0</v>
      </c>
      <c r="E10701" s="24">
        <f t="shared" si="335"/>
        <v>73537.87999999999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>
        <v>0</v>
      </c>
      <c r="K10701" s="32">
        <v>9888.89</v>
      </c>
      <c r="L10701" s="113">
        <v>0</v>
      </c>
      <c r="M10701" s="113">
        <v>9888.89</v>
      </c>
      <c r="N10701" s="31">
        <v>0</v>
      </c>
      <c r="O10701" s="32">
        <v>9888.89</v>
      </c>
      <c r="P10701" s="113">
        <v>0</v>
      </c>
      <c r="Q10701" s="113">
        <v>8471.2099999999991</v>
      </c>
      <c r="R10701" s="31">
        <v>0</v>
      </c>
      <c r="S10701" s="32">
        <v>9861.11</v>
      </c>
      <c r="T10701" s="113">
        <v>0</v>
      </c>
      <c r="U10701" s="113">
        <v>9861.11</v>
      </c>
      <c r="V10701" s="31">
        <v>0</v>
      </c>
      <c r="W10701" s="32">
        <v>5788.89</v>
      </c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1716</v>
      </c>
      <c r="B10702" s="111" t="s">
        <v>330</v>
      </c>
      <c r="C10702" s="112" t="s">
        <v>331</v>
      </c>
      <c r="D10702" s="21">
        <f t="shared" si="334"/>
        <v>0</v>
      </c>
      <c r="E10702" s="24">
        <f t="shared" si="335"/>
        <v>16571.599999999999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>
        <v>0</v>
      </c>
      <c r="W10702" s="32">
        <v>10650</v>
      </c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1716</v>
      </c>
      <c r="B10703" s="111" t="s">
        <v>332</v>
      </c>
      <c r="C10703" s="112" t="s">
        <v>333</v>
      </c>
      <c r="D10703" s="21">
        <f t="shared" si="334"/>
        <v>0</v>
      </c>
      <c r="E10703" s="24">
        <f t="shared" si="335"/>
        <v>48583.369999999995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>
        <v>0</v>
      </c>
      <c r="K10703" s="32">
        <v>5921.6</v>
      </c>
      <c r="L10703" s="113">
        <v>0</v>
      </c>
      <c r="M10703" s="113">
        <v>5921.6</v>
      </c>
      <c r="N10703" s="31">
        <v>0</v>
      </c>
      <c r="O10703" s="32">
        <v>5921.6</v>
      </c>
      <c r="P10703" s="113">
        <v>0</v>
      </c>
      <c r="Q10703" s="113">
        <v>5648.5</v>
      </c>
      <c r="R10703" s="31">
        <v>0</v>
      </c>
      <c r="S10703" s="32">
        <v>5921.6</v>
      </c>
      <c r="T10703" s="113">
        <v>0</v>
      </c>
      <c r="U10703" s="113">
        <v>5921.6</v>
      </c>
      <c r="V10703" s="31">
        <v>0</v>
      </c>
      <c r="W10703" s="32">
        <v>5921.6</v>
      </c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1716</v>
      </c>
      <c r="B10704" s="111" t="s">
        <v>334</v>
      </c>
      <c r="C10704" s="112" t="s">
        <v>335</v>
      </c>
      <c r="D10704" s="21">
        <f t="shared" si="334"/>
        <v>0</v>
      </c>
      <c r="E10704" s="24">
        <f t="shared" si="335"/>
        <v>12285.01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>
        <v>0</v>
      </c>
      <c r="K10704" s="32">
        <v>1483.67</v>
      </c>
      <c r="L10704" s="113">
        <v>0</v>
      </c>
      <c r="M10704" s="113">
        <v>1483.67</v>
      </c>
      <c r="N10704" s="31">
        <v>0</v>
      </c>
      <c r="O10704" s="32">
        <v>1483.67</v>
      </c>
      <c r="P10704" s="113">
        <v>0</v>
      </c>
      <c r="Q10704" s="113">
        <v>1495.66</v>
      </c>
      <c r="R10704" s="31">
        <v>0</v>
      </c>
      <c r="S10704" s="32">
        <v>1486.67</v>
      </c>
      <c r="T10704" s="113">
        <v>0</v>
      </c>
      <c r="U10704" s="113">
        <v>1486.67</v>
      </c>
      <c r="V10704" s="31">
        <v>0</v>
      </c>
      <c r="W10704" s="32">
        <v>1486.67</v>
      </c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1716</v>
      </c>
      <c r="B10705" s="111" t="s">
        <v>336</v>
      </c>
      <c r="C10705" s="112" t="s">
        <v>337</v>
      </c>
      <c r="D10705" s="21">
        <f t="shared" si="334"/>
        <v>0</v>
      </c>
      <c r="E10705" s="24">
        <f t="shared" si="335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>
        <v>0</v>
      </c>
      <c r="Q10705" s="113">
        <v>0</v>
      </c>
      <c r="R10705" s="31">
        <v>0</v>
      </c>
      <c r="S10705" s="32">
        <v>0</v>
      </c>
      <c r="T10705" s="113">
        <v>0</v>
      </c>
      <c r="U10705" s="113">
        <v>0</v>
      </c>
      <c r="V10705" s="31">
        <v>0</v>
      </c>
      <c r="W10705" s="32">
        <v>0</v>
      </c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1716</v>
      </c>
      <c r="B10706" s="111" t="s">
        <v>338</v>
      </c>
      <c r="C10706" s="112" t="s">
        <v>339</v>
      </c>
      <c r="D10706" s="21">
        <f t="shared" si="334"/>
        <v>1</v>
      </c>
      <c r="E10706" s="24">
        <f t="shared" si="335"/>
        <v>195266.15</v>
      </c>
      <c r="F10706" s="104">
        <v>0</v>
      </c>
      <c r="G10706" s="104">
        <v>0</v>
      </c>
      <c r="H10706" s="113">
        <v>1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0</v>
      </c>
      <c r="N10706" s="31">
        <v>0</v>
      </c>
      <c r="O10706" s="32">
        <v>0</v>
      </c>
      <c r="P10706" s="113">
        <v>0</v>
      </c>
      <c r="Q10706" s="113">
        <v>0</v>
      </c>
      <c r="R10706" s="31">
        <v>0</v>
      </c>
      <c r="S10706" s="32">
        <v>0</v>
      </c>
      <c r="T10706" s="113">
        <v>0</v>
      </c>
      <c r="U10706" s="113">
        <v>0</v>
      </c>
      <c r="V10706" s="31">
        <v>0</v>
      </c>
      <c r="W10706" s="32">
        <v>0</v>
      </c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1716</v>
      </c>
      <c r="B10707" s="111" t="s">
        <v>340</v>
      </c>
      <c r="C10707" s="112" t="s">
        <v>341</v>
      </c>
      <c r="D10707" s="21">
        <f t="shared" si="334"/>
        <v>0</v>
      </c>
      <c r="E10707" s="24">
        <f t="shared" si="335"/>
        <v>1560808.72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>
        <v>0</v>
      </c>
      <c r="K10707" s="32">
        <v>195266.15</v>
      </c>
      <c r="L10707" s="113">
        <v>0</v>
      </c>
      <c r="M10707" s="113">
        <v>195266.15</v>
      </c>
      <c r="N10707" s="31">
        <v>0</v>
      </c>
      <c r="O10707" s="32">
        <v>195266.15</v>
      </c>
      <c r="P10707" s="113">
        <v>0</v>
      </c>
      <c r="Q10707" s="113">
        <v>189633.79</v>
      </c>
      <c r="R10707" s="31">
        <v>0</v>
      </c>
      <c r="S10707" s="32">
        <v>199276.81</v>
      </c>
      <c r="T10707" s="113">
        <v>0</v>
      </c>
      <c r="U10707" s="113">
        <v>199276.81</v>
      </c>
      <c r="V10707" s="31">
        <v>0</v>
      </c>
      <c r="W10707" s="32">
        <v>182861.15</v>
      </c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1716</v>
      </c>
      <c r="B10708" s="111" t="s">
        <v>342</v>
      </c>
      <c r="C10708" s="112" t="s">
        <v>343</v>
      </c>
      <c r="D10708" s="21">
        <f t="shared" si="334"/>
        <v>7322.61</v>
      </c>
      <c r="E10708" s="24">
        <f t="shared" si="335"/>
        <v>112568.17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>
        <v>0</v>
      </c>
      <c r="K10708" s="32">
        <v>10397.219999999999</v>
      </c>
      <c r="L10708" s="113">
        <v>0</v>
      </c>
      <c r="M10708" s="113">
        <v>10397.219999999999</v>
      </c>
      <c r="N10708" s="31">
        <v>0</v>
      </c>
      <c r="O10708" s="32">
        <v>10397.219999999999</v>
      </c>
      <c r="P10708" s="113">
        <v>0</v>
      </c>
      <c r="Q10708" s="113">
        <v>9437.9</v>
      </c>
      <c r="R10708" s="31">
        <v>0</v>
      </c>
      <c r="S10708" s="32">
        <v>12297.22</v>
      </c>
      <c r="T10708" s="113">
        <v>0</v>
      </c>
      <c r="U10708" s="113">
        <v>12297.22</v>
      </c>
      <c r="V10708" s="31">
        <v>0</v>
      </c>
      <c r="W10708" s="32">
        <v>12297.22</v>
      </c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1716</v>
      </c>
      <c r="B10709" s="111" t="s">
        <v>344</v>
      </c>
      <c r="C10709" s="112" t="s">
        <v>345</v>
      </c>
      <c r="D10709" s="21">
        <f t="shared" si="334"/>
        <v>27785.98</v>
      </c>
      <c r="E10709" s="24">
        <f t="shared" si="335"/>
        <v>179015.32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>
        <v>0</v>
      </c>
      <c r="K10709" s="32">
        <v>22691.39</v>
      </c>
      <c r="L10709" s="113">
        <v>0</v>
      </c>
      <c r="M10709" s="113">
        <v>22691.39</v>
      </c>
      <c r="N10709" s="31">
        <v>0</v>
      </c>
      <c r="O10709" s="32">
        <v>22691.39</v>
      </c>
      <c r="P10709" s="113">
        <v>0</v>
      </c>
      <c r="Q10709" s="113">
        <v>20608.939999999999</v>
      </c>
      <c r="R10709" s="31">
        <v>0</v>
      </c>
      <c r="S10709" s="32">
        <v>22546.94</v>
      </c>
      <c r="T10709" s="113">
        <v>0</v>
      </c>
      <c r="U10709" s="113">
        <v>22546.94</v>
      </c>
      <c r="V10709" s="31">
        <v>0</v>
      </c>
      <c r="W10709" s="32">
        <v>22546.94</v>
      </c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1716</v>
      </c>
      <c r="B10710" s="111" t="s">
        <v>346</v>
      </c>
      <c r="C10710" s="112" t="s">
        <v>347</v>
      </c>
      <c r="D10710" s="21">
        <f t="shared" si="334"/>
        <v>0</v>
      </c>
      <c r="E10710" s="24">
        <f t="shared" si="335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1716</v>
      </c>
      <c r="B10711" s="111" t="s">
        <v>348</v>
      </c>
      <c r="C10711" s="112" t="s">
        <v>349</v>
      </c>
      <c r="D10711" s="21">
        <f t="shared" si="334"/>
        <v>0</v>
      </c>
      <c r="E10711" s="24">
        <f t="shared" si="335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1716</v>
      </c>
      <c r="B10712" s="111" t="s">
        <v>350</v>
      </c>
      <c r="C10712" s="112" t="s">
        <v>351</v>
      </c>
      <c r="D10712" s="21">
        <f t="shared" si="334"/>
        <v>0</v>
      </c>
      <c r="E10712" s="24">
        <f t="shared" si="335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1716</v>
      </c>
      <c r="B10713" s="111" t="s">
        <v>352</v>
      </c>
      <c r="C10713" s="112" t="s">
        <v>353</v>
      </c>
      <c r="D10713" s="21">
        <f t="shared" si="334"/>
        <v>0</v>
      </c>
      <c r="E10713" s="24">
        <f t="shared" si="335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1716</v>
      </c>
      <c r="B10714" s="111" t="s">
        <v>354</v>
      </c>
      <c r="C10714" s="112" t="s">
        <v>355</v>
      </c>
      <c r="D10714" s="21">
        <f t="shared" si="334"/>
        <v>0</v>
      </c>
      <c r="E10714" s="24">
        <f t="shared" si="335"/>
        <v>0</v>
      </c>
      <c r="F10714" s="104"/>
      <c r="G10714" s="104"/>
      <c r="H10714" s="105"/>
      <c r="I10714" s="105"/>
      <c r="J10714" s="31"/>
      <c r="K10714" s="32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1716</v>
      </c>
      <c r="B10715" s="111" t="s">
        <v>356</v>
      </c>
      <c r="C10715" s="112" t="s">
        <v>357</v>
      </c>
      <c r="D10715" s="21">
        <f t="shared" si="334"/>
        <v>0</v>
      </c>
      <c r="E10715" s="24">
        <f t="shared" si="335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1716</v>
      </c>
      <c r="B10716" s="111" t="s">
        <v>358</v>
      </c>
      <c r="C10716" s="112" t="s">
        <v>359</v>
      </c>
      <c r="D10716" s="21">
        <f t="shared" si="334"/>
        <v>0</v>
      </c>
      <c r="E10716" s="24">
        <f t="shared" si="335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106">
        <v>0</v>
      </c>
      <c r="K10716" s="107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>
        <v>0</v>
      </c>
      <c r="Q10716" s="105">
        <v>0</v>
      </c>
      <c r="R10716" s="31">
        <v>0</v>
      </c>
      <c r="S10716" s="32">
        <v>0</v>
      </c>
      <c r="T10716" s="113">
        <v>0</v>
      </c>
      <c r="U10716" s="113">
        <v>0</v>
      </c>
      <c r="V10716" s="31">
        <v>0</v>
      </c>
      <c r="W10716" s="32">
        <v>0</v>
      </c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1716</v>
      </c>
      <c r="B10717" s="111" t="s">
        <v>360</v>
      </c>
      <c r="C10717" s="112" t="s">
        <v>361</v>
      </c>
      <c r="D10717" s="21">
        <f t="shared" si="334"/>
        <v>0</v>
      </c>
      <c r="E10717" s="24">
        <f t="shared" si="335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1716</v>
      </c>
      <c r="B10718" s="111" t="s">
        <v>362</v>
      </c>
      <c r="C10718" s="112" t="s">
        <v>363</v>
      </c>
      <c r="D10718" s="21">
        <f t="shared" si="334"/>
        <v>0</v>
      </c>
      <c r="E10718" s="24">
        <f t="shared" si="335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>
        <v>0</v>
      </c>
      <c r="K10718" s="32">
        <v>0</v>
      </c>
      <c r="L10718" s="113">
        <v>0</v>
      </c>
      <c r="M10718" s="113">
        <v>0</v>
      </c>
      <c r="N10718" s="31">
        <v>0</v>
      </c>
      <c r="O10718" s="32">
        <v>0</v>
      </c>
      <c r="P10718" s="113">
        <v>0</v>
      </c>
      <c r="Q10718" s="113">
        <v>0</v>
      </c>
      <c r="R10718" s="31">
        <v>0</v>
      </c>
      <c r="S10718" s="32">
        <v>0</v>
      </c>
      <c r="T10718" s="113">
        <v>0</v>
      </c>
      <c r="U10718" s="113">
        <v>0</v>
      </c>
      <c r="V10718" s="31">
        <v>0</v>
      </c>
      <c r="W10718" s="32">
        <v>0</v>
      </c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1716</v>
      </c>
      <c r="B10719" s="111" t="s">
        <v>364</v>
      </c>
      <c r="C10719" s="112" t="s">
        <v>365</v>
      </c>
      <c r="D10719" s="21">
        <f t="shared" si="334"/>
        <v>0</v>
      </c>
      <c r="E10719" s="24">
        <f t="shared" si="335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1716</v>
      </c>
      <c r="B10720" s="111" t="s">
        <v>366</v>
      </c>
      <c r="C10720" s="112" t="s">
        <v>367</v>
      </c>
      <c r="D10720" s="21">
        <f t="shared" si="334"/>
        <v>0</v>
      </c>
      <c r="E10720" s="24">
        <f t="shared" si="335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1716</v>
      </c>
      <c r="B10721" s="111" t="s">
        <v>368</v>
      </c>
      <c r="C10721" s="112" t="s">
        <v>369</v>
      </c>
      <c r="D10721" s="21">
        <f t="shared" si="334"/>
        <v>0</v>
      </c>
      <c r="E10721" s="24">
        <f t="shared" si="335"/>
        <v>0</v>
      </c>
      <c r="F10721" s="104"/>
      <c r="G10721" s="104"/>
      <c r="H10721" s="105"/>
      <c r="I10721" s="105"/>
      <c r="J10721" s="31"/>
      <c r="K10721" s="32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1716</v>
      </c>
      <c r="B10722" s="111" t="s">
        <v>370</v>
      </c>
      <c r="C10722" s="112" t="s">
        <v>371</v>
      </c>
      <c r="D10722" s="21">
        <f t="shared" si="334"/>
        <v>0</v>
      </c>
      <c r="E10722" s="24">
        <f t="shared" si="335"/>
        <v>0</v>
      </c>
      <c r="F10722" s="104"/>
      <c r="G10722" s="104"/>
      <c r="H10722" s="113"/>
      <c r="I10722" s="113"/>
      <c r="J10722" s="106"/>
      <c r="K10722" s="107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1716</v>
      </c>
      <c r="B10723" s="111" t="s">
        <v>372</v>
      </c>
      <c r="C10723" s="112" t="s">
        <v>373</v>
      </c>
      <c r="D10723" s="21">
        <f t="shared" si="334"/>
        <v>0</v>
      </c>
      <c r="E10723" s="24">
        <f t="shared" si="335"/>
        <v>0</v>
      </c>
      <c r="F10723" s="104"/>
      <c r="G10723" s="104"/>
      <c r="H10723" s="105"/>
      <c r="I10723" s="105"/>
      <c r="J10723" s="31"/>
      <c r="K10723" s="32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1716</v>
      </c>
      <c r="B10724" s="111" t="s">
        <v>374</v>
      </c>
      <c r="C10724" s="112" t="s">
        <v>375</v>
      </c>
      <c r="D10724" s="21">
        <f t="shared" si="334"/>
        <v>0</v>
      </c>
      <c r="E10724" s="24">
        <f t="shared" si="335"/>
        <v>0</v>
      </c>
      <c r="F10724" s="104"/>
      <c r="G10724" s="104"/>
      <c r="H10724" s="113"/>
      <c r="I10724" s="113"/>
      <c r="J10724" s="106"/>
      <c r="K10724" s="107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1716</v>
      </c>
      <c r="B10725" s="111" t="s">
        <v>376</v>
      </c>
      <c r="C10725" s="112" t="s">
        <v>377</v>
      </c>
      <c r="D10725" s="21">
        <f t="shared" si="334"/>
        <v>0</v>
      </c>
      <c r="E10725" s="24">
        <f t="shared" si="335"/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1716</v>
      </c>
      <c r="B10726" s="111" t="s">
        <v>378</v>
      </c>
      <c r="C10726" s="112" t="s">
        <v>379</v>
      </c>
      <c r="D10726" s="21">
        <f t="shared" si="334"/>
        <v>0</v>
      </c>
      <c r="E10726" s="24">
        <f t="shared" si="335"/>
        <v>0</v>
      </c>
      <c r="F10726" s="104"/>
      <c r="G10726" s="104"/>
      <c r="H10726" s="105"/>
      <c r="I10726" s="105"/>
      <c r="J10726" s="31"/>
      <c r="K10726" s="32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1716</v>
      </c>
      <c r="B10727" s="111" t="s">
        <v>380</v>
      </c>
      <c r="C10727" s="112" t="s">
        <v>381</v>
      </c>
      <c r="D10727" s="21">
        <f t="shared" si="334"/>
        <v>0</v>
      </c>
      <c r="E10727" s="24">
        <f t="shared" si="335"/>
        <v>0</v>
      </c>
      <c r="F10727" s="104"/>
      <c r="G10727" s="104"/>
      <c r="H10727" s="113"/>
      <c r="I10727" s="113"/>
      <c r="J10727" s="106"/>
      <c r="K10727" s="107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1716</v>
      </c>
      <c r="B10728" s="111" t="s">
        <v>382</v>
      </c>
      <c r="C10728" s="112" t="s">
        <v>383</v>
      </c>
      <c r="D10728" s="21">
        <f t="shared" si="334"/>
        <v>0</v>
      </c>
      <c r="E10728" s="24">
        <f t="shared" si="33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1716</v>
      </c>
      <c r="B10729" s="111" t="s">
        <v>384</v>
      </c>
      <c r="C10729" s="112" t="s">
        <v>1570</v>
      </c>
      <c r="D10729" s="21">
        <f t="shared" si="334"/>
        <v>0</v>
      </c>
      <c r="E10729" s="24">
        <f t="shared" si="33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1716</v>
      </c>
      <c r="B10730" s="111" t="s">
        <v>386</v>
      </c>
      <c r="C10730" s="112" t="s">
        <v>1664</v>
      </c>
      <c r="D10730" s="21">
        <f t="shared" si="334"/>
        <v>0</v>
      </c>
      <c r="E10730" s="24">
        <f t="shared" si="33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1716</v>
      </c>
      <c r="B10731" s="111" t="s">
        <v>388</v>
      </c>
      <c r="C10731" s="112" t="s">
        <v>1665</v>
      </c>
      <c r="D10731" s="21">
        <f t="shared" si="334"/>
        <v>0</v>
      </c>
      <c r="E10731" s="24">
        <f t="shared" si="33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1716</v>
      </c>
      <c r="B10732" s="111" t="s">
        <v>390</v>
      </c>
      <c r="C10732" s="112" t="s">
        <v>391</v>
      </c>
      <c r="D10732" s="21">
        <f t="shared" si="334"/>
        <v>0</v>
      </c>
      <c r="E10732" s="24">
        <f t="shared" si="33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1716</v>
      </c>
      <c r="B10733" s="111" t="s">
        <v>392</v>
      </c>
      <c r="C10733" s="112" t="s">
        <v>393</v>
      </c>
      <c r="D10733" s="21">
        <f t="shared" si="334"/>
        <v>0</v>
      </c>
      <c r="E10733" s="24">
        <f t="shared" si="33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1716</v>
      </c>
      <c r="B10734" s="111" t="s">
        <v>394</v>
      </c>
      <c r="C10734" s="112" t="s">
        <v>395</v>
      </c>
      <c r="D10734" s="21">
        <f t="shared" si="334"/>
        <v>0</v>
      </c>
      <c r="E10734" s="24">
        <f t="shared" si="33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1716</v>
      </c>
      <c r="B10735" s="111" t="s">
        <v>396</v>
      </c>
      <c r="C10735" s="112" t="s">
        <v>397</v>
      </c>
      <c r="D10735" s="21">
        <f t="shared" si="334"/>
        <v>0</v>
      </c>
      <c r="E10735" s="24">
        <f t="shared" si="335"/>
        <v>0</v>
      </c>
      <c r="F10735" s="104"/>
      <c r="G10735" s="104"/>
      <c r="H10735" s="105"/>
      <c r="I10735" s="105"/>
      <c r="J10735" s="31"/>
      <c r="K10735" s="32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1716</v>
      </c>
      <c r="B10736" s="111" t="s">
        <v>398</v>
      </c>
      <c r="C10736" s="112" t="s">
        <v>1571</v>
      </c>
      <c r="D10736" s="21">
        <f t="shared" si="334"/>
        <v>0</v>
      </c>
      <c r="E10736" s="24">
        <f t="shared" si="335"/>
        <v>0</v>
      </c>
      <c r="F10736" s="104"/>
      <c r="G10736" s="104"/>
      <c r="H10736" s="113"/>
      <c r="I10736" s="113"/>
      <c r="J10736" s="106"/>
      <c r="K10736" s="107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1716</v>
      </c>
      <c r="B10737" s="111" t="s">
        <v>400</v>
      </c>
      <c r="C10737" s="112" t="s">
        <v>1666</v>
      </c>
      <c r="D10737" s="21">
        <f t="shared" si="334"/>
        <v>0</v>
      </c>
      <c r="E10737" s="24">
        <f t="shared" si="33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1716</v>
      </c>
      <c r="B10738" s="111" t="s">
        <v>402</v>
      </c>
      <c r="C10738" s="112" t="s">
        <v>403</v>
      </c>
      <c r="D10738" s="21">
        <f t="shared" si="334"/>
        <v>0</v>
      </c>
      <c r="E10738" s="24">
        <f t="shared" si="335"/>
        <v>0</v>
      </c>
      <c r="F10738" s="104"/>
      <c r="G10738" s="104"/>
      <c r="H10738" s="105"/>
      <c r="I10738" s="105"/>
      <c r="J10738" s="31"/>
      <c r="K10738" s="32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1716</v>
      </c>
      <c r="B10739" s="111" t="s">
        <v>404</v>
      </c>
      <c r="C10739" s="112" t="s">
        <v>1572</v>
      </c>
      <c r="D10739" s="21">
        <f t="shared" si="334"/>
        <v>0</v>
      </c>
      <c r="E10739" s="24">
        <f t="shared" si="335"/>
        <v>0</v>
      </c>
      <c r="F10739" s="104"/>
      <c r="G10739" s="104"/>
      <c r="H10739" s="113"/>
      <c r="I10739" s="113"/>
      <c r="J10739" s="106"/>
      <c r="K10739" s="107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1716</v>
      </c>
      <c r="B10740" s="111" t="s">
        <v>406</v>
      </c>
      <c r="C10740" s="112" t="s">
        <v>1573</v>
      </c>
      <c r="D10740" s="21">
        <f t="shared" si="334"/>
        <v>0</v>
      </c>
      <c r="E10740" s="24">
        <f t="shared" si="33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1716</v>
      </c>
      <c r="B10741" s="111" t="s">
        <v>408</v>
      </c>
      <c r="C10741" s="112" t="s">
        <v>1574</v>
      </c>
      <c r="D10741" s="21">
        <f t="shared" si="334"/>
        <v>0</v>
      </c>
      <c r="E10741" s="24">
        <f t="shared" si="335"/>
        <v>0</v>
      </c>
      <c r="F10741" s="104"/>
      <c r="G10741" s="104"/>
      <c r="H10741" s="105"/>
      <c r="I10741" s="105"/>
      <c r="J10741" s="31"/>
      <c r="K10741" s="32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1716</v>
      </c>
      <c r="B10742" s="111" t="s">
        <v>410</v>
      </c>
      <c r="C10742" s="112" t="s">
        <v>1575</v>
      </c>
      <c r="D10742" s="21">
        <f t="shared" si="334"/>
        <v>424547</v>
      </c>
      <c r="E10742" s="24">
        <f t="shared" si="335"/>
        <v>335777.7</v>
      </c>
      <c r="F10742" s="104"/>
      <c r="G10742" s="104"/>
      <c r="H10742" s="113"/>
      <c r="I10742" s="113"/>
      <c r="J10742" s="106"/>
      <c r="K10742" s="107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1716</v>
      </c>
      <c r="B10743" s="111" t="s">
        <v>412</v>
      </c>
      <c r="C10743" s="112" t="s">
        <v>413</v>
      </c>
      <c r="D10743" s="21">
        <f t="shared" si="334"/>
        <v>3652574.7999999993</v>
      </c>
      <c r="E10743" s="24">
        <f t="shared" si="335"/>
        <v>3582793.8499999996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>
        <v>424547</v>
      </c>
      <c r="K10743" s="32">
        <v>335777.7</v>
      </c>
      <c r="L10743" s="113">
        <v>329754.03000000003</v>
      </c>
      <c r="M10743" s="113">
        <v>553072.11</v>
      </c>
      <c r="N10743" s="31">
        <v>348481.43</v>
      </c>
      <c r="O10743" s="32">
        <v>409576.45</v>
      </c>
      <c r="P10743" s="113">
        <v>404486.6</v>
      </c>
      <c r="Q10743" s="113">
        <v>425574.37</v>
      </c>
      <c r="R10743" s="31">
        <v>580129.59</v>
      </c>
      <c r="S10743" s="32">
        <v>397059.44</v>
      </c>
      <c r="T10743" s="113">
        <v>508204.07</v>
      </c>
      <c r="U10743" s="113">
        <v>353809.4</v>
      </c>
      <c r="V10743" s="31">
        <v>699712.48</v>
      </c>
      <c r="W10743" s="32">
        <v>493930.42</v>
      </c>
      <c r="X10743" s="113"/>
      <c r="Y10743" s="113"/>
      <c r="Z10743" s="31"/>
      <c r="AA10743" s="32"/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1716</v>
      </c>
      <c r="B10744" s="111" t="s">
        <v>414</v>
      </c>
      <c r="C10744" s="112" t="s">
        <v>415</v>
      </c>
      <c r="D10744" s="21">
        <f t="shared" si="334"/>
        <v>1136149.6000000001</v>
      </c>
      <c r="E10744" s="24">
        <f t="shared" si="335"/>
        <v>1549799.4000000001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>
        <v>289659.75</v>
      </c>
      <c r="K10744" s="32">
        <v>54770</v>
      </c>
      <c r="L10744" s="113">
        <v>107070</v>
      </c>
      <c r="M10744" s="113">
        <v>264901.40000000002</v>
      </c>
      <c r="N10744" s="31">
        <v>88885</v>
      </c>
      <c r="O10744" s="32">
        <v>135762.4</v>
      </c>
      <c r="P10744" s="113">
        <v>179677.2</v>
      </c>
      <c r="Q10744" s="113">
        <v>173332.2</v>
      </c>
      <c r="R10744" s="31">
        <v>60070</v>
      </c>
      <c r="S10744" s="32">
        <v>89817</v>
      </c>
      <c r="T10744" s="113">
        <v>101700</v>
      </c>
      <c r="U10744" s="113">
        <v>207061.8</v>
      </c>
      <c r="V10744" s="31">
        <v>586267.4</v>
      </c>
      <c r="W10744" s="32">
        <v>67985</v>
      </c>
      <c r="X10744" s="113"/>
      <c r="Y10744" s="113"/>
      <c r="Z10744" s="31"/>
      <c r="AA10744" s="32"/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1716</v>
      </c>
      <c r="B10745" s="111" t="s">
        <v>416</v>
      </c>
      <c r="C10745" s="112" t="s">
        <v>417</v>
      </c>
      <c r="D10745" s="21">
        <f t="shared" si="334"/>
        <v>1566714.33</v>
      </c>
      <c r="E10745" s="24">
        <f t="shared" si="335"/>
        <v>1661157.1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>
        <v>0</v>
      </c>
      <c r="K10745" s="32">
        <v>185287</v>
      </c>
      <c r="L10745" s="113">
        <v>309014</v>
      </c>
      <c r="M10745" s="113">
        <v>302266.5</v>
      </c>
      <c r="N10745" s="31">
        <v>15000</v>
      </c>
      <c r="O10745" s="32">
        <v>133601</v>
      </c>
      <c r="P10745" s="113">
        <v>0</v>
      </c>
      <c r="Q10745" s="113">
        <v>180878.5</v>
      </c>
      <c r="R10745" s="31">
        <v>35940</v>
      </c>
      <c r="S10745" s="32">
        <v>189091</v>
      </c>
      <c r="T10745" s="113">
        <v>332314</v>
      </c>
      <c r="U10745" s="113">
        <v>127273</v>
      </c>
      <c r="V10745" s="31">
        <v>597089</v>
      </c>
      <c r="W10745" s="32">
        <v>118316</v>
      </c>
      <c r="X10745" s="113"/>
      <c r="Y10745" s="113"/>
      <c r="Z10745" s="31"/>
      <c r="AA10745" s="32"/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1716</v>
      </c>
      <c r="B10746" s="111" t="s">
        <v>418</v>
      </c>
      <c r="C10746" s="112" t="s">
        <v>419</v>
      </c>
      <c r="D10746" s="21">
        <f t="shared" si="334"/>
        <v>1945685.5099999998</v>
      </c>
      <c r="E10746" s="24">
        <f t="shared" si="335"/>
        <v>1953250.2399999998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31">
        <v>219577.33</v>
      </c>
      <c r="K10746" s="32">
        <v>185980.1</v>
      </c>
      <c r="L10746" s="105">
        <v>196571.6</v>
      </c>
      <c r="M10746" s="105">
        <v>221571.44</v>
      </c>
      <c r="N10746" s="106">
        <v>304973.56</v>
      </c>
      <c r="O10746" s="107">
        <v>246937.92</v>
      </c>
      <c r="P10746" s="113">
        <v>281427.69</v>
      </c>
      <c r="Q10746" s="113">
        <v>144568.39000000001</v>
      </c>
      <c r="R10746" s="106">
        <v>203300.7</v>
      </c>
      <c r="S10746" s="107">
        <v>207542.16</v>
      </c>
      <c r="T10746" s="105">
        <v>336722.56</v>
      </c>
      <c r="U10746" s="105">
        <v>356327.1</v>
      </c>
      <c r="V10746" s="106">
        <v>252444.4</v>
      </c>
      <c r="W10746" s="107">
        <v>170002.89</v>
      </c>
      <c r="X10746" s="105"/>
      <c r="Y10746" s="105"/>
      <c r="Z10746" s="106"/>
      <c r="AA10746" s="107"/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1716</v>
      </c>
      <c r="B10747" s="111" t="s">
        <v>420</v>
      </c>
      <c r="C10747" s="112" t="s">
        <v>421</v>
      </c>
      <c r="D10747" s="21">
        <f t="shared" si="334"/>
        <v>1079105.92</v>
      </c>
      <c r="E10747" s="24">
        <f t="shared" si="335"/>
        <v>1125012.8700000001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>
        <v>148737.20000000001</v>
      </c>
      <c r="K10747" s="107">
        <v>150350.21</v>
      </c>
      <c r="L10747" s="105">
        <v>27238</v>
      </c>
      <c r="M10747" s="105">
        <v>54401.69</v>
      </c>
      <c r="N10747" s="106">
        <v>91486.16</v>
      </c>
      <c r="O10747" s="107">
        <v>46867.45</v>
      </c>
      <c r="P10747" s="105">
        <v>57035.69</v>
      </c>
      <c r="Q10747" s="105">
        <v>53035</v>
      </c>
      <c r="R10747" s="106">
        <v>13054.5</v>
      </c>
      <c r="S10747" s="107">
        <v>33221</v>
      </c>
      <c r="T10747" s="105">
        <v>70400</v>
      </c>
      <c r="U10747" s="105">
        <v>239997</v>
      </c>
      <c r="V10747" s="106">
        <v>732018</v>
      </c>
      <c r="W10747" s="107">
        <v>584971.53</v>
      </c>
      <c r="X10747" s="105"/>
      <c r="Y10747" s="105"/>
      <c r="Z10747" s="106"/>
      <c r="AA10747" s="107"/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1716</v>
      </c>
      <c r="B10748" s="111" t="s">
        <v>422</v>
      </c>
      <c r="C10748" s="112" t="s">
        <v>423</v>
      </c>
      <c r="D10748" s="21">
        <f t="shared" si="334"/>
        <v>782840</v>
      </c>
      <c r="E10748" s="24">
        <f t="shared" si="335"/>
        <v>836366</v>
      </c>
      <c r="F10748" s="104">
        <v>0</v>
      </c>
      <c r="G10748" s="104">
        <v>0</v>
      </c>
      <c r="H10748" s="113">
        <v>5290</v>
      </c>
      <c r="I10748" s="113">
        <v>0</v>
      </c>
      <c r="J10748" s="106">
        <v>0</v>
      </c>
      <c r="K10748" s="107">
        <v>0</v>
      </c>
      <c r="L10748" s="113">
        <v>0</v>
      </c>
      <c r="M10748" s="113">
        <v>7450</v>
      </c>
      <c r="N10748" s="31">
        <v>9590</v>
      </c>
      <c r="O10748" s="32">
        <v>68200</v>
      </c>
      <c r="P10748" s="105">
        <v>29450</v>
      </c>
      <c r="Q10748" s="105">
        <v>176300</v>
      </c>
      <c r="R10748" s="31">
        <v>128010</v>
      </c>
      <c r="S10748" s="32">
        <v>0</v>
      </c>
      <c r="T10748" s="113">
        <v>116900</v>
      </c>
      <c r="U10748" s="113">
        <v>509400</v>
      </c>
      <c r="V10748" s="31">
        <v>493600</v>
      </c>
      <c r="W10748" s="32">
        <v>75016</v>
      </c>
      <c r="X10748" s="113"/>
      <c r="Y10748" s="113"/>
      <c r="Z10748" s="31"/>
      <c r="AA10748" s="32"/>
      <c r="AB10748" s="113"/>
      <c r="AC10748" s="113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1716</v>
      </c>
      <c r="B10749" s="111" t="s">
        <v>424</v>
      </c>
      <c r="C10749" s="112" t="s">
        <v>425</v>
      </c>
      <c r="D10749" s="21">
        <f t="shared" si="334"/>
        <v>210000</v>
      </c>
      <c r="E10749" s="24">
        <f t="shared" si="335"/>
        <v>210000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>
        <v>210000</v>
      </c>
      <c r="O10749" s="32">
        <v>210000</v>
      </c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1716</v>
      </c>
      <c r="B10750" s="111" t="s">
        <v>426</v>
      </c>
      <c r="C10750" s="112" t="s">
        <v>427</v>
      </c>
      <c r="D10750" s="21">
        <f t="shared" si="334"/>
        <v>0</v>
      </c>
      <c r="E10750" s="24">
        <f t="shared" si="33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1716</v>
      </c>
      <c r="B10751" s="111" t="s">
        <v>428</v>
      </c>
      <c r="C10751" s="112" t="s">
        <v>429</v>
      </c>
      <c r="D10751" s="21">
        <f t="shared" si="334"/>
        <v>0</v>
      </c>
      <c r="E10751" s="24">
        <f t="shared" si="335"/>
        <v>0</v>
      </c>
      <c r="F10751" s="104"/>
      <c r="G10751" s="104"/>
      <c r="H10751" s="105"/>
      <c r="I10751" s="105"/>
      <c r="J10751" s="31"/>
      <c r="K10751" s="32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1716</v>
      </c>
      <c r="B10752" s="111" t="s">
        <v>430</v>
      </c>
      <c r="C10752" s="112" t="s">
        <v>431</v>
      </c>
      <c r="D10752" s="21">
        <f t="shared" si="334"/>
        <v>0</v>
      </c>
      <c r="E10752" s="24">
        <f t="shared" si="335"/>
        <v>17850.560000000001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1716</v>
      </c>
      <c r="B10753" s="111" t="s">
        <v>432</v>
      </c>
      <c r="C10753" s="112" t="s">
        <v>433</v>
      </c>
      <c r="D10753" s="21">
        <f t="shared" si="334"/>
        <v>270307.92</v>
      </c>
      <c r="E10753" s="24">
        <f t="shared" si="335"/>
        <v>157859.65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>
        <v>0</v>
      </c>
      <c r="K10753" s="107">
        <v>17850.560000000001</v>
      </c>
      <c r="L10753" s="105">
        <v>22580</v>
      </c>
      <c r="M10753" s="105">
        <v>29879.8</v>
      </c>
      <c r="N10753" s="106">
        <v>12836</v>
      </c>
      <c r="O10753" s="107">
        <v>19411.96</v>
      </c>
      <c r="P10753" s="105">
        <v>18530</v>
      </c>
      <c r="Q10753" s="105">
        <v>53074.96</v>
      </c>
      <c r="R10753" s="106">
        <v>22915.56</v>
      </c>
      <c r="S10753" s="107">
        <v>12699</v>
      </c>
      <c r="T10753" s="105">
        <v>34795</v>
      </c>
      <c r="U10753" s="105">
        <v>3415</v>
      </c>
      <c r="V10753" s="106">
        <v>107649.76</v>
      </c>
      <c r="W10753" s="107">
        <v>13165.09</v>
      </c>
      <c r="X10753" s="105"/>
      <c r="Y10753" s="105"/>
      <c r="Z10753" s="106"/>
      <c r="AA10753" s="107"/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1716</v>
      </c>
      <c r="B10754" s="111" t="s">
        <v>434</v>
      </c>
      <c r="C10754" s="112" t="s">
        <v>435</v>
      </c>
      <c r="D10754" s="21">
        <f t="shared" si="334"/>
        <v>0</v>
      </c>
      <c r="E10754" s="24">
        <f t="shared" si="33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1716</v>
      </c>
      <c r="B10755" s="111" t="s">
        <v>436</v>
      </c>
      <c r="C10755" s="112" t="s">
        <v>437</v>
      </c>
      <c r="D10755" s="21">
        <f t="shared" ref="D10755:D10818" si="336">F10755+H10755+J10756+L10755+N10755+P10755+R10755+T10755+V10755+X10755+Z10755+AB10755</f>
        <v>0</v>
      </c>
      <c r="E10755" s="24">
        <f t="shared" ref="E10755:E10818" si="337">G10755+I10755+K10756+M10755+O10755+Q10755+S10755+U10755+W10755+Y10755+AA10755+AC10755</f>
        <v>29931.5</v>
      </c>
      <c r="F10755" s="104"/>
      <c r="G10755" s="104"/>
      <c r="H10755" s="113"/>
      <c r="I10755" s="113"/>
      <c r="J10755" s="106"/>
      <c r="K10755" s="107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1716</v>
      </c>
      <c r="B10756" s="111" t="s">
        <v>438</v>
      </c>
      <c r="C10756" s="112" t="s">
        <v>1576</v>
      </c>
      <c r="D10756" s="21">
        <f t="shared" si="336"/>
        <v>216721.15</v>
      </c>
      <c r="E10756" s="24">
        <f t="shared" si="337"/>
        <v>221640.25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31">
        <v>0</v>
      </c>
      <c r="K10756" s="32">
        <v>29931.5</v>
      </c>
      <c r="L10756" s="105">
        <v>34011</v>
      </c>
      <c r="M10756" s="105">
        <v>44588.7</v>
      </c>
      <c r="N10756" s="106">
        <v>94770</v>
      </c>
      <c r="O10756" s="107">
        <v>6835</v>
      </c>
      <c r="P10756" s="113">
        <v>0</v>
      </c>
      <c r="Q10756" s="113">
        <v>58250.5</v>
      </c>
      <c r="R10756" s="106">
        <v>44501</v>
      </c>
      <c r="S10756" s="107">
        <v>27547.75</v>
      </c>
      <c r="T10756" s="105">
        <v>12139.15</v>
      </c>
      <c r="U10756" s="105">
        <v>4371.6499999999996</v>
      </c>
      <c r="V10756" s="106">
        <v>31300</v>
      </c>
      <c r="W10756" s="107">
        <v>27807.5</v>
      </c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1716</v>
      </c>
      <c r="B10757" s="111" t="s">
        <v>439</v>
      </c>
      <c r="C10757" s="112" t="s">
        <v>1577</v>
      </c>
      <c r="D10757" s="21">
        <f t="shared" si="336"/>
        <v>0</v>
      </c>
      <c r="E10757" s="24">
        <f t="shared" si="337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1716</v>
      </c>
      <c r="B10758" s="111" t="s">
        <v>440</v>
      </c>
      <c r="C10758" s="112" t="s">
        <v>441</v>
      </c>
      <c r="D10758" s="21">
        <f t="shared" si="336"/>
        <v>0</v>
      </c>
      <c r="E10758" s="24">
        <f t="shared" si="337"/>
        <v>0</v>
      </c>
      <c r="F10758" s="104"/>
      <c r="G10758" s="104"/>
      <c r="H10758" s="113"/>
      <c r="I10758" s="113"/>
      <c r="J10758" s="106"/>
      <c r="K10758" s="107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1716</v>
      </c>
      <c r="B10759" s="111" t="s">
        <v>442</v>
      </c>
      <c r="C10759" s="112" t="s">
        <v>443</v>
      </c>
      <c r="D10759" s="21">
        <f t="shared" si="336"/>
        <v>0</v>
      </c>
      <c r="E10759" s="24">
        <f t="shared" si="337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1716</v>
      </c>
      <c r="B10760" s="111" t="s">
        <v>1578</v>
      </c>
      <c r="C10760" s="112" t="s">
        <v>1579</v>
      </c>
      <c r="D10760" s="21">
        <f t="shared" si="336"/>
        <v>350000</v>
      </c>
      <c r="E10760" s="24">
        <f t="shared" si="337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1716</v>
      </c>
      <c r="B10761" s="111" t="s">
        <v>444</v>
      </c>
      <c r="C10761" s="112" t="s">
        <v>445</v>
      </c>
      <c r="D10761" s="21">
        <f t="shared" si="336"/>
        <v>1666800</v>
      </c>
      <c r="E10761" s="24">
        <f t="shared" si="337"/>
        <v>1666800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>
        <v>0</v>
      </c>
      <c r="S10761" s="32">
        <v>268000</v>
      </c>
      <c r="T10761" s="113">
        <v>268000</v>
      </c>
      <c r="U10761" s="113">
        <v>603000</v>
      </c>
      <c r="V10761" s="31">
        <v>1242000</v>
      </c>
      <c r="W10761" s="32">
        <v>639000</v>
      </c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1716</v>
      </c>
      <c r="B10762" s="111" t="s">
        <v>446</v>
      </c>
      <c r="C10762" s="112" t="s">
        <v>447</v>
      </c>
      <c r="D10762" s="21">
        <f t="shared" si="336"/>
        <v>1121700</v>
      </c>
      <c r="E10762" s="24">
        <f t="shared" si="337"/>
        <v>1121700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>
        <v>156800</v>
      </c>
      <c r="K10762" s="32">
        <v>156800</v>
      </c>
      <c r="L10762" s="113">
        <v>148400</v>
      </c>
      <c r="M10762" s="113">
        <v>148400</v>
      </c>
      <c r="N10762" s="31">
        <v>135900</v>
      </c>
      <c r="O10762" s="32">
        <v>135900</v>
      </c>
      <c r="P10762" s="113">
        <v>168400</v>
      </c>
      <c r="Q10762" s="113">
        <v>168400</v>
      </c>
      <c r="R10762" s="31">
        <v>128800</v>
      </c>
      <c r="S10762" s="32">
        <v>128800</v>
      </c>
      <c r="T10762" s="113">
        <v>123000</v>
      </c>
      <c r="U10762" s="113">
        <v>123000</v>
      </c>
      <c r="V10762" s="31">
        <v>132400</v>
      </c>
      <c r="W10762" s="32">
        <v>132400</v>
      </c>
      <c r="X10762" s="113"/>
      <c r="Y10762" s="113"/>
      <c r="Z10762" s="31"/>
      <c r="AA10762" s="32"/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1716</v>
      </c>
      <c r="B10763" s="111" t="s">
        <v>448</v>
      </c>
      <c r="C10763" s="112" t="s">
        <v>449</v>
      </c>
      <c r="D10763" s="21">
        <f t="shared" si="336"/>
        <v>17780.5</v>
      </c>
      <c r="E10763" s="24">
        <f t="shared" si="337"/>
        <v>17780.5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>
        <v>0</v>
      </c>
      <c r="Q10763" s="113">
        <v>17780.5</v>
      </c>
      <c r="R10763" s="31">
        <v>17780.5</v>
      </c>
      <c r="S10763" s="32">
        <v>0</v>
      </c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1716</v>
      </c>
      <c r="B10764" s="111" t="s">
        <v>450</v>
      </c>
      <c r="C10764" s="112" t="s">
        <v>1580</v>
      </c>
      <c r="D10764" s="21">
        <f t="shared" si="336"/>
        <v>33385</v>
      </c>
      <c r="E10764" s="24">
        <f t="shared" si="337"/>
        <v>33385</v>
      </c>
      <c r="F10764" s="104"/>
      <c r="G10764" s="104"/>
      <c r="H10764" s="105"/>
      <c r="I10764" s="105"/>
      <c r="J10764" s="31"/>
      <c r="K10764" s="32"/>
      <c r="L10764" s="105"/>
      <c r="M10764" s="105"/>
      <c r="N10764" s="106"/>
      <c r="O10764" s="107"/>
      <c r="P10764" s="113">
        <v>0</v>
      </c>
      <c r="Q10764" s="113">
        <v>33385</v>
      </c>
      <c r="R10764" s="106">
        <v>33385</v>
      </c>
      <c r="S10764" s="107">
        <v>0</v>
      </c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1716</v>
      </c>
      <c r="B10765" s="111" t="s">
        <v>452</v>
      </c>
      <c r="C10765" s="112" t="s">
        <v>453</v>
      </c>
      <c r="D10765" s="21">
        <f t="shared" si="336"/>
        <v>0</v>
      </c>
      <c r="E10765" s="24">
        <f t="shared" si="337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1716</v>
      </c>
      <c r="B10766" s="111" t="s">
        <v>454</v>
      </c>
      <c r="C10766" s="112" t="s">
        <v>1581</v>
      </c>
      <c r="D10766" s="21">
        <f t="shared" si="336"/>
        <v>0</v>
      </c>
      <c r="E10766" s="24">
        <f t="shared" si="337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1716</v>
      </c>
      <c r="B10767" s="111" t="s">
        <v>456</v>
      </c>
      <c r="C10767" s="112" t="s">
        <v>1582</v>
      </c>
      <c r="D10767" s="21">
        <f t="shared" si="336"/>
        <v>0</v>
      </c>
      <c r="E10767" s="24">
        <f t="shared" si="337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1716</v>
      </c>
      <c r="B10768" s="111" t="s">
        <v>458</v>
      </c>
      <c r="C10768" s="112" t="s">
        <v>459</v>
      </c>
      <c r="D10768" s="21">
        <f t="shared" si="336"/>
        <v>0</v>
      </c>
      <c r="E10768" s="24">
        <f t="shared" si="337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1716</v>
      </c>
      <c r="B10769" s="111" t="s">
        <v>460</v>
      </c>
      <c r="C10769" s="112" t="s">
        <v>461</v>
      </c>
      <c r="D10769" s="21">
        <f t="shared" si="336"/>
        <v>0</v>
      </c>
      <c r="E10769" s="24">
        <f t="shared" si="337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1716</v>
      </c>
      <c r="B10770" s="111" t="s">
        <v>462</v>
      </c>
      <c r="C10770" s="112" t="s">
        <v>463</v>
      </c>
      <c r="D10770" s="21">
        <f t="shared" si="336"/>
        <v>0</v>
      </c>
      <c r="E10770" s="24">
        <f t="shared" si="337"/>
        <v>0</v>
      </c>
      <c r="F10770" s="104"/>
      <c r="G10770" s="104"/>
      <c r="H10770" s="113"/>
      <c r="I10770" s="113"/>
      <c r="J10770" s="106"/>
      <c r="K10770" s="107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1716</v>
      </c>
      <c r="B10771" s="111" t="s">
        <v>464</v>
      </c>
      <c r="C10771" s="112" t="s">
        <v>465</v>
      </c>
      <c r="D10771" s="21">
        <f t="shared" si="336"/>
        <v>0</v>
      </c>
      <c r="E10771" s="24">
        <f t="shared" si="337"/>
        <v>0</v>
      </c>
      <c r="F10771" s="104"/>
      <c r="G10771" s="104"/>
      <c r="H10771" s="105"/>
      <c r="I10771" s="105"/>
      <c r="J10771" s="31"/>
      <c r="K10771" s="32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1716</v>
      </c>
      <c r="B10772" s="111" t="s">
        <v>466</v>
      </c>
      <c r="C10772" s="112" t="s">
        <v>467</v>
      </c>
      <c r="D10772" s="21">
        <f t="shared" si="336"/>
        <v>0</v>
      </c>
      <c r="E10772" s="24">
        <f t="shared" si="337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1716</v>
      </c>
      <c r="B10773" s="111" t="s">
        <v>468</v>
      </c>
      <c r="C10773" s="112" t="s">
        <v>469</v>
      </c>
      <c r="D10773" s="21">
        <f t="shared" si="336"/>
        <v>0</v>
      </c>
      <c r="E10773" s="24">
        <f t="shared" si="337"/>
        <v>0</v>
      </c>
      <c r="F10773" s="104"/>
      <c r="G10773" s="104"/>
      <c r="H10773" s="113"/>
      <c r="I10773" s="113"/>
      <c r="J10773" s="106"/>
      <c r="K10773" s="107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1716</v>
      </c>
      <c r="B10774" s="111" t="s">
        <v>470</v>
      </c>
      <c r="C10774" s="112" t="s">
        <v>471</v>
      </c>
      <c r="D10774" s="21">
        <f t="shared" si="336"/>
        <v>0</v>
      </c>
      <c r="E10774" s="24">
        <f t="shared" si="337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1716</v>
      </c>
      <c r="B10775" s="111" t="s">
        <v>472</v>
      </c>
      <c r="C10775" s="112" t="s">
        <v>473</v>
      </c>
      <c r="D10775" s="21">
        <f t="shared" si="336"/>
        <v>0</v>
      </c>
      <c r="E10775" s="24">
        <f t="shared" si="337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0</v>
      </c>
      <c r="M10775" s="113">
        <v>0</v>
      </c>
      <c r="N10775" s="31">
        <v>0</v>
      </c>
      <c r="O10775" s="32">
        <v>0</v>
      </c>
      <c r="P10775" s="113">
        <v>0</v>
      </c>
      <c r="Q10775" s="113">
        <v>0</v>
      </c>
      <c r="R10775" s="31">
        <v>0</v>
      </c>
      <c r="S10775" s="32">
        <v>0</v>
      </c>
      <c r="T10775" s="113">
        <v>0</v>
      </c>
      <c r="U10775" s="113">
        <v>0</v>
      </c>
      <c r="V10775" s="31">
        <v>0</v>
      </c>
      <c r="W10775" s="32">
        <v>0</v>
      </c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1716</v>
      </c>
      <c r="B10776" s="111" t="s">
        <v>474</v>
      </c>
      <c r="C10776" s="112" t="s">
        <v>475</v>
      </c>
      <c r="D10776" s="21">
        <f t="shared" si="336"/>
        <v>0</v>
      </c>
      <c r="E10776" s="24">
        <f t="shared" si="337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1716</v>
      </c>
      <c r="B10777" s="111" t="s">
        <v>476</v>
      </c>
      <c r="C10777" s="112" t="s">
        <v>477</v>
      </c>
      <c r="D10777" s="21">
        <f t="shared" si="336"/>
        <v>0</v>
      </c>
      <c r="E10777" s="24">
        <f t="shared" si="337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1716</v>
      </c>
      <c r="B10778" s="111" t="s">
        <v>478</v>
      </c>
      <c r="C10778" s="112" t="s">
        <v>479</v>
      </c>
      <c r="D10778" s="21">
        <f t="shared" si="336"/>
        <v>0</v>
      </c>
      <c r="E10778" s="24">
        <f t="shared" si="337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1716</v>
      </c>
      <c r="B10779" s="111" t="s">
        <v>480</v>
      </c>
      <c r="C10779" s="112" t="s">
        <v>481</v>
      </c>
      <c r="D10779" s="21">
        <f t="shared" si="336"/>
        <v>0</v>
      </c>
      <c r="E10779" s="24">
        <f t="shared" si="337"/>
        <v>0</v>
      </c>
      <c r="F10779" s="104"/>
      <c r="G10779" s="104"/>
      <c r="H10779" s="105"/>
      <c r="I10779" s="105"/>
      <c r="J10779" s="31"/>
      <c r="K10779" s="32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1716</v>
      </c>
      <c r="B10780" s="111" t="s">
        <v>482</v>
      </c>
      <c r="C10780" s="112" t="s">
        <v>483</v>
      </c>
      <c r="D10780" s="21">
        <f t="shared" si="336"/>
        <v>0</v>
      </c>
      <c r="E10780" s="24">
        <f t="shared" si="337"/>
        <v>0</v>
      </c>
      <c r="F10780" s="104"/>
      <c r="G10780" s="104"/>
      <c r="H10780" s="113"/>
      <c r="I10780" s="113"/>
      <c r="J10780" s="106"/>
      <c r="K10780" s="107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1716</v>
      </c>
      <c r="B10781" s="111" t="s">
        <v>484</v>
      </c>
      <c r="C10781" s="112" t="s">
        <v>485</v>
      </c>
      <c r="D10781" s="21">
        <f t="shared" si="336"/>
        <v>462182.5</v>
      </c>
      <c r="E10781" s="24">
        <f t="shared" si="337"/>
        <v>462182.5</v>
      </c>
      <c r="F10781" s="104"/>
      <c r="G10781" s="104"/>
      <c r="H10781" s="105"/>
      <c r="I10781" s="105"/>
      <c r="J10781" s="31"/>
      <c r="K10781" s="32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1716</v>
      </c>
      <c r="B10782" s="111" t="s">
        <v>486</v>
      </c>
      <c r="C10782" s="112" t="s">
        <v>1583</v>
      </c>
      <c r="D10782" s="21">
        <f t="shared" si="336"/>
        <v>4133190</v>
      </c>
      <c r="E10782" s="24">
        <f t="shared" si="337"/>
        <v>4230312.5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106">
        <v>462182.5</v>
      </c>
      <c r="K10782" s="107">
        <v>462182.5</v>
      </c>
      <c r="L10782" s="113">
        <v>462182.5</v>
      </c>
      <c r="M10782" s="113">
        <v>462182.5</v>
      </c>
      <c r="N10782" s="31">
        <v>924365</v>
      </c>
      <c r="O10782" s="32">
        <v>462182.5</v>
      </c>
      <c r="P10782" s="105">
        <v>462182.5</v>
      </c>
      <c r="Q10782" s="105">
        <v>439445</v>
      </c>
      <c r="R10782" s="31">
        <v>439445</v>
      </c>
      <c r="S10782" s="32">
        <v>426065</v>
      </c>
      <c r="T10782" s="113">
        <v>426065</v>
      </c>
      <c r="U10782" s="113">
        <v>426065</v>
      </c>
      <c r="V10782" s="31">
        <v>426065</v>
      </c>
      <c r="W10782" s="32">
        <v>559305</v>
      </c>
      <c r="X10782" s="113"/>
      <c r="Y10782" s="113"/>
      <c r="Z10782" s="31"/>
      <c r="AA10782" s="32"/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1716</v>
      </c>
      <c r="B10783" s="111" t="s">
        <v>488</v>
      </c>
      <c r="C10783" s="112" t="s">
        <v>489</v>
      </c>
      <c r="D10783" s="21">
        <f t="shared" si="336"/>
        <v>597540</v>
      </c>
      <c r="E10783" s="24">
        <f t="shared" si="337"/>
        <v>605752.5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>
        <v>68520</v>
      </c>
      <c r="K10783" s="32">
        <v>68520</v>
      </c>
      <c r="L10783" s="113">
        <v>68520</v>
      </c>
      <c r="M10783" s="113">
        <v>68520</v>
      </c>
      <c r="N10783" s="31">
        <v>137040</v>
      </c>
      <c r="O10783" s="32">
        <v>68520</v>
      </c>
      <c r="P10783" s="113">
        <v>68520</v>
      </c>
      <c r="Q10783" s="113">
        <v>59040</v>
      </c>
      <c r="R10783" s="31">
        <v>59040</v>
      </c>
      <c r="S10783" s="32">
        <v>63690</v>
      </c>
      <c r="T10783" s="113">
        <v>63690</v>
      </c>
      <c r="U10783" s="113">
        <v>63690</v>
      </c>
      <c r="V10783" s="31">
        <v>63690</v>
      </c>
      <c r="W10783" s="32">
        <v>76732.5</v>
      </c>
      <c r="X10783" s="113"/>
      <c r="Y10783" s="113"/>
      <c r="Z10783" s="31"/>
      <c r="AA10783" s="32"/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1716</v>
      </c>
      <c r="B10784" s="111" t="s">
        <v>490</v>
      </c>
      <c r="C10784" s="112" t="s">
        <v>1584</v>
      </c>
      <c r="D10784" s="21">
        <f t="shared" si="336"/>
        <v>0</v>
      </c>
      <c r="E10784" s="24">
        <f t="shared" si="337"/>
        <v>0</v>
      </c>
      <c r="F10784" s="104"/>
      <c r="G10784" s="104"/>
      <c r="H10784" s="105"/>
      <c r="I10784" s="105"/>
      <c r="J10784" s="31"/>
      <c r="K10784" s="32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1716</v>
      </c>
      <c r="B10785" s="111" t="s">
        <v>492</v>
      </c>
      <c r="C10785" s="112" t="s">
        <v>493</v>
      </c>
      <c r="D10785" s="21">
        <f t="shared" si="336"/>
        <v>74100</v>
      </c>
      <c r="E10785" s="24">
        <f t="shared" si="337"/>
        <v>301500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1716</v>
      </c>
      <c r="B10786" s="111" t="s">
        <v>494</v>
      </c>
      <c r="C10786" s="112" t="s">
        <v>495</v>
      </c>
      <c r="D10786" s="21">
        <f t="shared" si="336"/>
        <v>2264380</v>
      </c>
      <c r="E10786" s="24">
        <f t="shared" si="337"/>
        <v>2734380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>
        <v>74100</v>
      </c>
      <c r="K10786" s="107">
        <v>301500</v>
      </c>
      <c r="L10786" s="105">
        <v>297500</v>
      </c>
      <c r="M10786" s="105">
        <v>301500</v>
      </c>
      <c r="N10786" s="106">
        <v>830400</v>
      </c>
      <c r="O10786" s="107">
        <v>301500</v>
      </c>
      <c r="P10786" s="105">
        <v>65400</v>
      </c>
      <c r="Q10786" s="105">
        <v>302200</v>
      </c>
      <c r="R10786" s="106">
        <v>64600</v>
      </c>
      <c r="S10786" s="107">
        <v>302200</v>
      </c>
      <c r="T10786" s="105">
        <v>541500</v>
      </c>
      <c r="U10786" s="105">
        <v>302200</v>
      </c>
      <c r="V10786" s="106">
        <v>71600</v>
      </c>
      <c r="W10786" s="107">
        <v>295400</v>
      </c>
      <c r="X10786" s="105"/>
      <c r="Y10786" s="105"/>
      <c r="Z10786" s="106"/>
      <c r="AA10786" s="107"/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1716</v>
      </c>
      <c r="B10787" s="111" t="s">
        <v>496</v>
      </c>
      <c r="C10787" s="112" t="s">
        <v>497</v>
      </c>
      <c r="D10787" s="21">
        <f t="shared" si="336"/>
        <v>224679.64</v>
      </c>
      <c r="E10787" s="24">
        <f t="shared" si="337"/>
        <v>302485.76000000001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>
        <v>24880</v>
      </c>
      <c r="K10787" s="107">
        <v>24880</v>
      </c>
      <c r="L10787" s="105">
        <v>24880</v>
      </c>
      <c r="M10787" s="105">
        <v>23680</v>
      </c>
      <c r="N10787" s="106">
        <v>48560</v>
      </c>
      <c r="O10787" s="107">
        <v>23680</v>
      </c>
      <c r="P10787" s="105">
        <v>23680</v>
      </c>
      <c r="Q10787" s="105">
        <v>18560</v>
      </c>
      <c r="R10787" s="106">
        <v>18560</v>
      </c>
      <c r="S10787" s="107">
        <v>18560</v>
      </c>
      <c r="T10787" s="105">
        <v>18560</v>
      </c>
      <c r="U10787" s="105">
        <v>18560</v>
      </c>
      <c r="V10787" s="106">
        <v>18560</v>
      </c>
      <c r="W10787" s="107">
        <v>41700</v>
      </c>
      <c r="X10787" s="105"/>
      <c r="Y10787" s="105"/>
      <c r="Z10787" s="106"/>
      <c r="AA10787" s="107"/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1716</v>
      </c>
      <c r="B10788" s="111" t="s">
        <v>498</v>
      </c>
      <c r="C10788" s="112" t="s">
        <v>461</v>
      </c>
      <c r="D10788" s="21">
        <f t="shared" si="336"/>
        <v>1001425.85</v>
      </c>
      <c r="E10788" s="24">
        <f t="shared" si="337"/>
        <v>878717.45000000007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>
        <v>22119.64</v>
      </c>
      <c r="K10788" s="107">
        <v>83105.759999999995</v>
      </c>
      <c r="L10788" s="105">
        <v>148254.44</v>
      </c>
      <c r="M10788" s="105">
        <v>79038.98</v>
      </c>
      <c r="N10788" s="106">
        <v>74079.199999999997</v>
      </c>
      <c r="O10788" s="107">
        <v>87775.12</v>
      </c>
      <c r="P10788" s="105">
        <v>103670.66</v>
      </c>
      <c r="Q10788" s="105">
        <v>131215.20000000001</v>
      </c>
      <c r="R10788" s="106">
        <v>125827.85</v>
      </c>
      <c r="S10788" s="107">
        <v>0</v>
      </c>
      <c r="T10788" s="105">
        <v>125846.64</v>
      </c>
      <c r="U10788" s="105">
        <v>241517.44</v>
      </c>
      <c r="V10788" s="106">
        <v>123559.61</v>
      </c>
      <c r="W10788" s="107">
        <v>129268.66</v>
      </c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1716</v>
      </c>
      <c r="B10789" s="111" t="s">
        <v>499</v>
      </c>
      <c r="C10789" s="112" t="s">
        <v>500</v>
      </c>
      <c r="D10789" s="21">
        <f t="shared" si="336"/>
        <v>0</v>
      </c>
      <c r="E10789" s="24">
        <f t="shared" si="337"/>
        <v>0</v>
      </c>
      <c r="F10789" s="104"/>
      <c r="G10789" s="104"/>
      <c r="H10789" s="113"/>
      <c r="I10789" s="113"/>
      <c r="J10789" s="106"/>
      <c r="K10789" s="107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1716</v>
      </c>
      <c r="B10790" s="111" t="s">
        <v>501</v>
      </c>
      <c r="C10790" s="112" t="s">
        <v>502</v>
      </c>
      <c r="D10790" s="21">
        <f t="shared" si="336"/>
        <v>1873.5</v>
      </c>
      <c r="E10790" s="24">
        <f t="shared" si="33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1716</v>
      </c>
      <c r="B10791" s="111" t="s">
        <v>503</v>
      </c>
      <c r="C10791" s="112" t="s">
        <v>504</v>
      </c>
      <c r="D10791" s="21">
        <f t="shared" si="336"/>
        <v>14833.41</v>
      </c>
      <c r="E10791" s="24">
        <f t="shared" si="337"/>
        <v>40216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>
        <v>1873.5</v>
      </c>
      <c r="K10791" s="32">
        <v>0</v>
      </c>
      <c r="L10791" s="113">
        <v>1873.5</v>
      </c>
      <c r="M10791" s="113">
        <v>0</v>
      </c>
      <c r="N10791" s="31">
        <v>3434.25</v>
      </c>
      <c r="O10791" s="32">
        <v>15538</v>
      </c>
      <c r="P10791" s="113">
        <v>2894.33</v>
      </c>
      <c r="Q10791" s="113">
        <v>24678</v>
      </c>
      <c r="R10791" s="31">
        <v>2894.33</v>
      </c>
      <c r="S10791" s="32">
        <v>0</v>
      </c>
      <c r="T10791" s="113">
        <v>0</v>
      </c>
      <c r="U10791" s="113">
        <v>0</v>
      </c>
      <c r="V10791" s="31">
        <v>0</v>
      </c>
      <c r="W10791" s="32">
        <v>0</v>
      </c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1716</v>
      </c>
      <c r="B10792" s="111" t="s">
        <v>505</v>
      </c>
      <c r="C10792" s="112" t="s">
        <v>506</v>
      </c>
      <c r="D10792" s="21">
        <f t="shared" si="336"/>
        <v>21000</v>
      </c>
      <c r="E10792" s="24">
        <f t="shared" si="337"/>
        <v>0</v>
      </c>
      <c r="F10792" s="104"/>
      <c r="G10792" s="104"/>
      <c r="H10792" s="105"/>
      <c r="I10792" s="105"/>
      <c r="J10792" s="31"/>
      <c r="K10792" s="32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1716</v>
      </c>
      <c r="B10793" s="111" t="s">
        <v>507</v>
      </c>
      <c r="C10793" s="112" t="s">
        <v>508</v>
      </c>
      <c r="D10793" s="21">
        <f t="shared" si="336"/>
        <v>213863.95</v>
      </c>
      <c r="E10793" s="24">
        <f t="shared" si="337"/>
        <v>70000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106">
        <v>21000</v>
      </c>
      <c r="K10793" s="107">
        <v>0</v>
      </c>
      <c r="L10793" s="113">
        <v>21000</v>
      </c>
      <c r="M10793" s="113">
        <v>0</v>
      </c>
      <c r="N10793" s="31">
        <v>59010</v>
      </c>
      <c r="O10793" s="32">
        <v>0</v>
      </c>
      <c r="P10793" s="105">
        <v>490</v>
      </c>
      <c r="Q10793" s="105">
        <v>0</v>
      </c>
      <c r="R10793" s="31">
        <v>31500</v>
      </c>
      <c r="S10793" s="32">
        <v>70000</v>
      </c>
      <c r="T10793" s="113">
        <v>0</v>
      </c>
      <c r="U10793" s="113">
        <v>0</v>
      </c>
      <c r="V10793" s="31">
        <v>0</v>
      </c>
      <c r="W10793" s="32">
        <v>0</v>
      </c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1716</v>
      </c>
      <c r="B10794" s="111" t="s">
        <v>509</v>
      </c>
      <c r="C10794" s="112" t="s">
        <v>510</v>
      </c>
      <c r="D10794" s="21">
        <f t="shared" si="336"/>
        <v>0</v>
      </c>
      <c r="E10794" s="24">
        <f t="shared" si="337"/>
        <v>179072.89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1716</v>
      </c>
      <c r="B10795" s="111" t="s">
        <v>511</v>
      </c>
      <c r="C10795" s="112" t="s">
        <v>512</v>
      </c>
      <c r="D10795" s="21">
        <f t="shared" si="336"/>
        <v>179072.89</v>
      </c>
      <c r="E10795" s="24">
        <f t="shared" si="337"/>
        <v>233.21</v>
      </c>
      <c r="F10795" s="104"/>
      <c r="G10795" s="104"/>
      <c r="H10795" s="113"/>
      <c r="I10795" s="113"/>
      <c r="J10795" s="31">
        <v>0</v>
      </c>
      <c r="K10795" s="32">
        <v>179072.89</v>
      </c>
      <c r="L10795" s="113">
        <v>0</v>
      </c>
      <c r="M10795" s="113">
        <v>0</v>
      </c>
      <c r="N10795" s="31">
        <v>179072.89</v>
      </c>
      <c r="O10795" s="32">
        <v>0</v>
      </c>
      <c r="P10795" s="113"/>
      <c r="Q10795" s="113"/>
      <c r="R10795" s="31"/>
      <c r="S10795" s="32"/>
      <c r="T10795" s="113">
        <v>0</v>
      </c>
      <c r="U10795" s="113">
        <v>233.21</v>
      </c>
      <c r="V10795" s="31">
        <v>0</v>
      </c>
      <c r="W10795" s="32">
        <v>0</v>
      </c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1716</v>
      </c>
      <c r="B10796" s="111" t="s">
        <v>513</v>
      </c>
      <c r="C10796" s="112" t="s">
        <v>514</v>
      </c>
      <c r="D10796" s="21">
        <f t="shared" si="336"/>
        <v>0</v>
      </c>
      <c r="E10796" s="24">
        <f t="shared" si="33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1716</v>
      </c>
      <c r="B10797" s="111" t="s">
        <v>515</v>
      </c>
      <c r="C10797" s="112" t="s">
        <v>516</v>
      </c>
      <c r="D10797" s="21">
        <f t="shared" si="336"/>
        <v>47897.599999999999</v>
      </c>
      <c r="E10797" s="24">
        <f t="shared" si="337"/>
        <v>112227.6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>
        <v>0</v>
      </c>
      <c r="M10797" s="113">
        <v>42500</v>
      </c>
      <c r="N10797" s="31">
        <v>0</v>
      </c>
      <c r="O10797" s="32">
        <v>0</v>
      </c>
      <c r="P10797" s="113">
        <v>0</v>
      </c>
      <c r="Q10797" s="113">
        <v>0</v>
      </c>
      <c r="R10797" s="31">
        <v>41720</v>
      </c>
      <c r="S10797" s="32">
        <v>27300</v>
      </c>
      <c r="T10797" s="113">
        <v>0</v>
      </c>
      <c r="U10797" s="113">
        <v>36250</v>
      </c>
      <c r="V10797" s="31">
        <v>0</v>
      </c>
      <c r="W10797" s="32">
        <v>0</v>
      </c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1716</v>
      </c>
      <c r="B10798" s="111" t="s">
        <v>517</v>
      </c>
      <c r="C10798" s="112" t="s">
        <v>518</v>
      </c>
      <c r="D10798" s="21">
        <f t="shared" si="336"/>
        <v>10331.17</v>
      </c>
      <c r="E10798" s="24">
        <f t="shared" si="337"/>
        <v>10236.07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1716</v>
      </c>
      <c r="B10799" s="111" t="s">
        <v>519</v>
      </c>
      <c r="C10799" s="112" t="s">
        <v>520</v>
      </c>
      <c r="D10799" s="21">
        <f t="shared" si="336"/>
        <v>94073.2</v>
      </c>
      <c r="E10799" s="24">
        <f t="shared" si="337"/>
        <v>108338.87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31">
        <v>10331.17</v>
      </c>
      <c r="K10799" s="32">
        <v>10236.07</v>
      </c>
      <c r="L10799" s="105">
        <v>10236.07</v>
      </c>
      <c r="M10799" s="105">
        <v>7977.88</v>
      </c>
      <c r="N10799" s="106">
        <v>7977.88</v>
      </c>
      <c r="O10799" s="107">
        <v>9721.2900000000009</v>
      </c>
      <c r="P10799" s="113">
        <v>10211.290000000001</v>
      </c>
      <c r="Q10799" s="113">
        <v>8653.4500000000007</v>
      </c>
      <c r="R10799" s="106">
        <v>8653.4500000000007</v>
      </c>
      <c r="S10799" s="107">
        <v>10304.950000000001</v>
      </c>
      <c r="T10799" s="105">
        <v>9814.9500000000007</v>
      </c>
      <c r="U10799" s="105">
        <v>16065.02</v>
      </c>
      <c r="V10799" s="106">
        <v>16065.02</v>
      </c>
      <c r="W10799" s="107">
        <v>44268.02</v>
      </c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1716</v>
      </c>
      <c r="B10800" s="111" t="s">
        <v>521</v>
      </c>
      <c r="C10800" s="112" t="s">
        <v>1585</v>
      </c>
      <c r="D10800" s="21">
        <f t="shared" si="336"/>
        <v>2052.7999999999997</v>
      </c>
      <c r="E10800" s="24">
        <f t="shared" si="337"/>
        <v>2052.7999999999997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>
        <v>256.60000000000002</v>
      </c>
      <c r="K10800" s="107">
        <v>256.60000000000002</v>
      </c>
      <c r="L10800" s="105">
        <v>256.60000000000002</v>
      </c>
      <c r="M10800" s="105">
        <v>256.60000000000002</v>
      </c>
      <c r="N10800" s="106">
        <v>256.60000000000002</v>
      </c>
      <c r="O10800" s="107">
        <v>256.60000000000002</v>
      </c>
      <c r="P10800" s="105">
        <v>256.60000000000002</v>
      </c>
      <c r="Q10800" s="105">
        <v>256.60000000000002</v>
      </c>
      <c r="R10800" s="106">
        <v>256.60000000000002</v>
      </c>
      <c r="S10800" s="107">
        <v>256.60000000000002</v>
      </c>
      <c r="T10800" s="105">
        <v>256.60000000000002</v>
      </c>
      <c r="U10800" s="105">
        <v>256.60000000000002</v>
      </c>
      <c r="V10800" s="106">
        <v>256.60000000000002</v>
      </c>
      <c r="W10800" s="107">
        <v>256.60000000000002</v>
      </c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1716</v>
      </c>
      <c r="B10801" s="111" t="s">
        <v>522</v>
      </c>
      <c r="C10801" s="112" t="s">
        <v>1586</v>
      </c>
      <c r="D10801" s="21">
        <f t="shared" si="336"/>
        <v>21246</v>
      </c>
      <c r="E10801" s="24">
        <f t="shared" si="337"/>
        <v>21246</v>
      </c>
      <c r="F10801" s="104"/>
      <c r="G10801" s="104"/>
      <c r="H10801" s="113"/>
      <c r="I10801" s="113"/>
      <c r="J10801" s="106"/>
      <c r="K10801" s="107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1716</v>
      </c>
      <c r="B10802" s="111" t="s">
        <v>523</v>
      </c>
      <c r="C10802" s="112" t="s">
        <v>1667</v>
      </c>
      <c r="D10802" s="21">
        <f t="shared" si="336"/>
        <v>2448575.39</v>
      </c>
      <c r="E10802" s="24">
        <f t="shared" si="337"/>
        <v>2448575.39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>
        <v>21246</v>
      </c>
      <c r="K10802" s="32">
        <v>21246</v>
      </c>
      <c r="L10802" s="113">
        <v>12262</v>
      </c>
      <c r="M10802" s="113">
        <v>12262</v>
      </c>
      <c r="N10802" s="31">
        <v>2014</v>
      </c>
      <c r="O10802" s="32">
        <v>2014</v>
      </c>
      <c r="P10802" s="113">
        <v>2098</v>
      </c>
      <c r="Q10802" s="113">
        <v>2098</v>
      </c>
      <c r="R10802" s="31">
        <v>20048</v>
      </c>
      <c r="S10802" s="32">
        <v>20048</v>
      </c>
      <c r="T10802" s="113">
        <v>20228</v>
      </c>
      <c r="U10802" s="113">
        <v>20228</v>
      </c>
      <c r="V10802" s="31">
        <v>10332</v>
      </c>
      <c r="W10802" s="32">
        <v>10332</v>
      </c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1716</v>
      </c>
      <c r="B10803" s="111" t="s">
        <v>524</v>
      </c>
      <c r="C10803" s="112" t="s">
        <v>525</v>
      </c>
      <c r="D10803" s="21">
        <f t="shared" si="336"/>
        <v>20986994.18</v>
      </c>
      <c r="E10803" s="24">
        <f t="shared" si="337"/>
        <v>21723694.18</v>
      </c>
      <c r="F10803" s="104"/>
      <c r="G10803" s="104"/>
      <c r="H10803" s="113">
        <v>10384592.66</v>
      </c>
      <c r="I10803" s="113">
        <v>10384592.66</v>
      </c>
      <c r="J10803" s="31">
        <v>2364430.39</v>
      </c>
      <c r="K10803" s="32">
        <v>2364430.39</v>
      </c>
      <c r="L10803" s="113">
        <v>680410</v>
      </c>
      <c r="M10803" s="113">
        <v>5641405.7599999998</v>
      </c>
      <c r="N10803" s="31">
        <v>9921991.5199999996</v>
      </c>
      <c r="O10803" s="32">
        <v>4960995.76</v>
      </c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1716</v>
      </c>
      <c r="B10804" s="111" t="s">
        <v>526</v>
      </c>
      <c r="C10804" s="112" t="s">
        <v>527</v>
      </c>
      <c r="D10804" s="21">
        <f t="shared" si="336"/>
        <v>810225.24</v>
      </c>
      <c r="E10804" s="24">
        <f t="shared" si="337"/>
        <v>0</v>
      </c>
      <c r="F10804" s="104"/>
      <c r="G10804" s="104"/>
      <c r="H10804" s="113"/>
      <c r="I10804" s="113"/>
      <c r="J10804" s="31">
        <v>0</v>
      </c>
      <c r="K10804" s="32">
        <v>736700</v>
      </c>
      <c r="L10804" s="113">
        <v>736700</v>
      </c>
      <c r="M10804" s="113">
        <v>0</v>
      </c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1716</v>
      </c>
      <c r="B10805" s="111" t="s">
        <v>528</v>
      </c>
      <c r="C10805" s="112" t="s">
        <v>529</v>
      </c>
      <c r="D10805" s="21">
        <f t="shared" si="336"/>
        <v>1536427.0999999999</v>
      </c>
      <c r="E10805" s="24">
        <f t="shared" si="337"/>
        <v>960000</v>
      </c>
      <c r="F10805" s="104"/>
      <c r="G10805" s="104"/>
      <c r="H10805" s="113">
        <v>120928.65</v>
      </c>
      <c r="I10805" s="113">
        <v>400000</v>
      </c>
      <c r="J10805" s="31">
        <v>73525.240000000005</v>
      </c>
      <c r="K10805" s="32">
        <v>0</v>
      </c>
      <c r="L10805" s="113">
        <v>64860.12</v>
      </c>
      <c r="M10805" s="113">
        <v>0</v>
      </c>
      <c r="N10805" s="31">
        <v>62157.01</v>
      </c>
      <c r="O10805" s="32">
        <v>560000</v>
      </c>
      <c r="P10805" s="113">
        <v>62903.199999999997</v>
      </c>
      <c r="Q10805" s="113">
        <v>0</v>
      </c>
      <c r="R10805" s="31">
        <v>44959.38</v>
      </c>
      <c r="S10805" s="32">
        <v>0</v>
      </c>
      <c r="T10805" s="113">
        <v>62339.54</v>
      </c>
      <c r="U10805" s="113">
        <v>0</v>
      </c>
      <c r="V10805" s="31">
        <v>103490.2</v>
      </c>
      <c r="W10805" s="32">
        <v>0</v>
      </c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1716</v>
      </c>
      <c r="B10806" s="111" t="s">
        <v>530</v>
      </c>
      <c r="C10806" s="112" t="s">
        <v>531</v>
      </c>
      <c r="D10806" s="21">
        <f t="shared" si="336"/>
        <v>1827460</v>
      </c>
      <c r="E10806" s="24">
        <f t="shared" si="337"/>
        <v>4501129</v>
      </c>
      <c r="F10806" s="104"/>
      <c r="G10806" s="104"/>
      <c r="H10806" s="105">
        <v>0</v>
      </c>
      <c r="I10806" s="105">
        <v>1766584</v>
      </c>
      <c r="J10806" s="31">
        <v>1014789</v>
      </c>
      <c r="K10806" s="32">
        <v>0</v>
      </c>
      <c r="L10806" s="105">
        <v>0</v>
      </c>
      <c r="M10806" s="105">
        <v>0</v>
      </c>
      <c r="N10806" s="106">
        <v>0</v>
      </c>
      <c r="O10806" s="107">
        <v>2734545</v>
      </c>
      <c r="P10806" s="113">
        <v>912415</v>
      </c>
      <c r="Q10806" s="113">
        <v>0</v>
      </c>
      <c r="R10806" s="106">
        <v>0</v>
      </c>
      <c r="S10806" s="107">
        <v>0</v>
      </c>
      <c r="T10806" s="105">
        <v>915045</v>
      </c>
      <c r="U10806" s="105">
        <v>0</v>
      </c>
      <c r="V10806" s="106">
        <v>0</v>
      </c>
      <c r="W10806" s="107">
        <v>0</v>
      </c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1716</v>
      </c>
      <c r="B10807" s="111" t="s">
        <v>532</v>
      </c>
      <c r="C10807" s="112" t="s">
        <v>533</v>
      </c>
      <c r="D10807" s="21">
        <f t="shared" si="336"/>
        <v>580410</v>
      </c>
      <c r="E10807" s="24">
        <f t="shared" si="337"/>
        <v>680410</v>
      </c>
      <c r="F10807" s="104"/>
      <c r="G10807" s="104"/>
      <c r="H10807" s="113"/>
      <c r="I10807" s="113"/>
      <c r="J10807" s="106"/>
      <c r="K10807" s="107"/>
      <c r="L10807" s="113">
        <v>0</v>
      </c>
      <c r="M10807" s="113">
        <v>680410</v>
      </c>
      <c r="N10807" s="31">
        <v>580410</v>
      </c>
      <c r="O10807" s="32">
        <v>0</v>
      </c>
      <c r="P10807" s="105">
        <v>0</v>
      </c>
      <c r="Q10807" s="105">
        <v>0</v>
      </c>
      <c r="R10807" s="31">
        <v>0</v>
      </c>
      <c r="S10807" s="32">
        <v>0</v>
      </c>
      <c r="T10807" s="113">
        <v>0</v>
      </c>
      <c r="U10807" s="113">
        <v>0</v>
      </c>
      <c r="V10807" s="31">
        <v>0</v>
      </c>
      <c r="W10807" s="32">
        <v>0</v>
      </c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1716</v>
      </c>
      <c r="B10808" s="111" t="s">
        <v>534</v>
      </c>
      <c r="C10808" s="112" t="s">
        <v>535</v>
      </c>
      <c r="D10808" s="21">
        <f t="shared" si="336"/>
        <v>0</v>
      </c>
      <c r="E10808" s="24">
        <f t="shared" si="33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1716</v>
      </c>
      <c r="B10809" s="111" t="s">
        <v>536</v>
      </c>
      <c r="C10809" s="112" t="s">
        <v>537</v>
      </c>
      <c r="D10809" s="21">
        <f t="shared" si="336"/>
        <v>0</v>
      </c>
      <c r="E10809" s="24">
        <f t="shared" si="33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1716</v>
      </c>
      <c r="B10810" s="111" t="s">
        <v>538</v>
      </c>
      <c r="C10810" s="112" t="s">
        <v>1668</v>
      </c>
      <c r="D10810" s="21">
        <f t="shared" si="336"/>
        <v>7760</v>
      </c>
      <c r="E10810" s="24">
        <f t="shared" si="337"/>
        <v>5720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>
        <v>0</v>
      </c>
      <c r="O10810" s="32">
        <v>2210</v>
      </c>
      <c r="P10810" s="113">
        <v>0</v>
      </c>
      <c r="Q10810" s="113">
        <v>3510</v>
      </c>
      <c r="R10810" s="31">
        <v>0</v>
      </c>
      <c r="S10810" s="32">
        <v>0</v>
      </c>
      <c r="T10810" s="113">
        <v>7760</v>
      </c>
      <c r="U10810" s="113">
        <v>0</v>
      </c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1716</v>
      </c>
      <c r="B10811" s="111" t="s">
        <v>539</v>
      </c>
      <c r="C10811" s="112" t="s">
        <v>540</v>
      </c>
      <c r="D10811" s="21">
        <f t="shared" si="336"/>
        <v>9520</v>
      </c>
      <c r="E10811" s="24">
        <f t="shared" si="337"/>
        <v>15400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>
        <v>0</v>
      </c>
      <c r="O10811" s="32">
        <v>5950</v>
      </c>
      <c r="P10811" s="113">
        <v>0</v>
      </c>
      <c r="Q10811" s="113">
        <v>9450</v>
      </c>
      <c r="R10811" s="31">
        <v>0</v>
      </c>
      <c r="S10811" s="32">
        <v>0</v>
      </c>
      <c r="T10811" s="113">
        <v>9520</v>
      </c>
      <c r="U10811" s="113">
        <v>0</v>
      </c>
      <c r="V10811" s="31">
        <v>0</v>
      </c>
      <c r="W10811" s="32">
        <v>0</v>
      </c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1716</v>
      </c>
      <c r="B10812" s="111" t="s">
        <v>541</v>
      </c>
      <c r="C10812" s="112" t="s">
        <v>542</v>
      </c>
      <c r="D10812" s="21">
        <f t="shared" si="336"/>
        <v>7416</v>
      </c>
      <c r="E10812" s="24">
        <f t="shared" si="337"/>
        <v>9064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>
        <v>0</v>
      </c>
      <c r="O10812" s="32">
        <v>3502</v>
      </c>
      <c r="P10812" s="113">
        <v>0</v>
      </c>
      <c r="Q10812" s="113">
        <v>5562</v>
      </c>
      <c r="R10812" s="31">
        <v>0</v>
      </c>
      <c r="S10812" s="32">
        <v>0</v>
      </c>
      <c r="T10812" s="113">
        <v>7416</v>
      </c>
      <c r="U10812" s="113">
        <v>0</v>
      </c>
      <c r="V10812" s="31">
        <v>0</v>
      </c>
      <c r="W10812" s="32">
        <v>0</v>
      </c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1716</v>
      </c>
      <c r="B10813" s="111" t="s">
        <v>543</v>
      </c>
      <c r="C10813" s="112" t="s">
        <v>544</v>
      </c>
      <c r="D10813" s="21">
        <f t="shared" si="336"/>
        <v>0</v>
      </c>
      <c r="E10813" s="24">
        <f t="shared" si="33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1716</v>
      </c>
      <c r="B10814" s="111" t="s">
        <v>545</v>
      </c>
      <c r="C10814" s="112" t="s">
        <v>546</v>
      </c>
      <c r="D10814" s="21">
        <f t="shared" si="336"/>
        <v>0</v>
      </c>
      <c r="E10814" s="24">
        <f t="shared" si="33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1716</v>
      </c>
      <c r="B10815" s="111" t="s">
        <v>547</v>
      </c>
      <c r="C10815" s="112" t="s">
        <v>548</v>
      </c>
      <c r="D10815" s="21">
        <f t="shared" si="336"/>
        <v>0</v>
      </c>
      <c r="E10815" s="24">
        <f t="shared" si="33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1716</v>
      </c>
      <c r="B10816" s="111" t="s">
        <v>549</v>
      </c>
      <c r="C10816" s="112" t="s">
        <v>550</v>
      </c>
      <c r="D10816" s="21">
        <f t="shared" si="336"/>
        <v>43675</v>
      </c>
      <c r="E10816" s="24">
        <f t="shared" si="33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>
        <v>0</v>
      </c>
      <c r="K10816" s="32">
        <v>0</v>
      </c>
      <c r="L10816" s="113">
        <v>0</v>
      </c>
      <c r="M10816" s="113">
        <v>0</v>
      </c>
      <c r="N10816" s="31">
        <v>43675</v>
      </c>
      <c r="O10816" s="32">
        <v>0</v>
      </c>
      <c r="P10816" s="113">
        <v>0</v>
      </c>
      <c r="Q10816" s="113">
        <v>0</v>
      </c>
      <c r="R10816" s="31">
        <v>0</v>
      </c>
      <c r="S10816" s="32">
        <v>0</v>
      </c>
      <c r="T10816" s="113">
        <v>0</v>
      </c>
      <c r="U10816" s="113">
        <v>0</v>
      </c>
      <c r="V10816" s="31">
        <v>0</v>
      </c>
      <c r="W10816" s="32">
        <v>0</v>
      </c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1716</v>
      </c>
      <c r="B10817" s="111" t="s">
        <v>551</v>
      </c>
      <c r="C10817" s="112" t="s">
        <v>552</v>
      </c>
      <c r="D10817" s="21">
        <f t="shared" si="336"/>
        <v>0</v>
      </c>
      <c r="E10817" s="24">
        <f t="shared" si="33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1716</v>
      </c>
      <c r="B10818" s="111" t="s">
        <v>553</v>
      </c>
      <c r="C10818" s="112" t="s">
        <v>554</v>
      </c>
      <c r="D10818" s="21">
        <f t="shared" si="336"/>
        <v>0</v>
      </c>
      <c r="E10818" s="24">
        <f t="shared" si="33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1716</v>
      </c>
      <c r="B10819" s="111" t="s">
        <v>555</v>
      </c>
      <c r="C10819" s="112" t="s">
        <v>556</v>
      </c>
      <c r="D10819" s="21">
        <f t="shared" ref="D10819:D10882" si="338">F10819+H10819+J10820+L10819+N10819+P10819+R10819+T10819+V10819+X10819+Z10819+AB10819</f>
        <v>0</v>
      </c>
      <c r="E10819" s="24">
        <f t="shared" ref="E10819:E10882" si="339">G10819+I10819+K10820+M10819+O10819+Q10819+S10819+U10819+W10819+Y10819+AA10819+AC10819</f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1716</v>
      </c>
      <c r="B10820" s="111" t="s">
        <v>557</v>
      </c>
      <c r="C10820" s="112" t="s">
        <v>558</v>
      </c>
      <c r="D10820" s="21">
        <f t="shared" si="338"/>
        <v>0</v>
      </c>
      <c r="E10820" s="24">
        <f t="shared" si="339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1716</v>
      </c>
      <c r="B10821" s="111" t="s">
        <v>559</v>
      </c>
      <c r="C10821" s="112" t="s">
        <v>560</v>
      </c>
      <c r="D10821" s="21">
        <f t="shared" si="338"/>
        <v>0</v>
      </c>
      <c r="E10821" s="24">
        <f t="shared" si="339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1716</v>
      </c>
      <c r="B10822" s="111" t="s">
        <v>561</v>
      </c>
      <c r="C10822" s="112" t="s">
        <v>562</v>
      </c>
      <c r="D10822" s="21">
        <f t="shared" si="338"/>
        <v>0</v>
      </c>
      <c r="E10822" s="24">
        <f t="shared" si="339"/>
        <v>0</v>
      </c>
      <c r="F10822" s="104"/>
      <c r="G10822" s="104"/>
      <c r="H10822" s="105"/>
      <c r="I10822" s="105"/>
      <c r="J10822" s="31"/>
      <c r="K10822" s="32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1716</v>
      </c>
      <c r="B10823" s="111" t="s">
        <v>563</v>
      </c>
      <c r="C10823" s="112" t="s">
        <v>564</v>
      </c>
      <c r="D10823" s="21">
        <f t="shared" si="338"/>
        <v>0</v>
      </c>
      <c r="E10823" s="24">
        <f t="shared" si="339"/>
        <v>0</v>
      </c>
      <c r="F10823" s="104"/>
      <c r="G10823" s="104"/>
      <c r="H10823" s="113"/>
      <c r="I10823" s="113"/>
      <c r="J10823" s="106"/>
      <c r="K10823" s="107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1716</v>
      </c>
      <c r="B10824" s="111" t="s">
        <v>565</v>
      </c>
      <c r="C10824" s="112" t="s">
        <v>566</v>
      </c>
      <c r="D10824" s="21">
        <f t="shared" si="338"/>
        <v>0</v>
      </c>
      <c r="E10824" s="24">
        <f t="shared" si="339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1716</v>
      </c>
      <c r="B10825" s="111" t="s">
        <v>567</v>
      </c>
      <c r="C10825" s="112" t="s">
        <v>568</v>
      </c>
      <c r="D10825" s="21">
        <f t="shared" si="338"/>
        <v>0</v>
      </c>
      <c r="E10825" s="24">
        <f t="shared" si="339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1716</v>
      </c>
      <c r="B10826" s="111" t="s">
        <v>569</v>
      </c>
      <c r="C10826" s="112" t="s">
        <v>570</v>
      </c>
      <c r="D10826" s="21">
        <f t="shared" si="338"/>
        <v>15582.61</v>
      </c>
      <c r="E10826" s="24">
        <f t="shared" si="339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>
        <v>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>
        <v>0</v>
      </c>
      <c r="Q10826" s="113">
        <v>0</v>
      </c>
      <c r="R10826" s="31">
        <v>0</v>
      </c>
      <c r="S10826" s="32">
        <v>0</v>
      </c>
      <c r="T10826" s="113">
        <v>0</v>
      </c>
      <c r="U10826" s="113">
        <v>0</v>
      </c>
      <c r="V10826" s="31">
        <v>0</v>
      </c>
      <c r="W10826" s="32">
        <v>0</v>
      </c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1716</v>
      </c>
      <c r="B10827" s="111" t="s">
        <v>571</v>
      </c>
      <c r="C10827" s="112" t="s">
        <v>572</v>
      </c>
      <c r="D10827" s="21">
        <f t="shared" si="338"/>
        <v>122000</v>
      </c>
      <c r="E10827" s="24">
        <f t="shared" si="339"/>
        <v>0</v>
      </c>
      <c r="F10827" s="104">
        <v>15250</v>
      </c>
      <c r="G10827" s="104">
        <v>0</v>
      </c>
      <c r="H10827" s="113">
        <v>15250</v>
      </c>
      <c r="I10827" s="113">
        <v>0</v>
      </c>
      <c r="J10827" s="31">
        <v>15250</v>
      </c>
      <c r="K10827" s="32">
        <v>0</v>
      </c>
      <c r="L10827" s="113">
        <v>15250</v>
      </c>
      <c r="M10827" s="113">
        <v>0</v>
      </c>
      <c r="N10827" s="31">
        <v>15250</v>
      </c>
      <c r="O10827" s="32">
        <v>0</v>
      </c>
      <c r="P10827" s="113">
        <v>0</v>
      </c>
      <c r="Q10827" s="113">
        <v>0</v>
      </c>
      <c r="R10827" s="31">
        <v>30500</v>
      </c>
      <c r="S10827" s="32">
        <v>0</v>
      </c>
      <c r="T10827" s="113">
        <v>15250</v>
      </c>
      <c r="U10827" s="113">
        <v>0</v>
      </c>
      <c r="V10827" s="31">
        <v>15250</v>
      </c>
      <c r="W10827" s="32">
        <v>0</v>
      </c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1716</v>
      </c>
      <c r="B10828" s="111" t="s">
        <v>573</v>
      </c>
      <c r="C10828" s="112" t="s">
        <v>574</v>
      </c>
      <c r="D10828" s="21">
        <f t="shared" si="338"/>
        <v>0</v>
      </c>
      <c r="E10828" s="24">
        <f t="shared" si="339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1716</v>
      </c>
      <c r="B10829" s="111" t="s">
        <v>575</v>
      </c>
      <c r="C10829" s="112" t="s">
        <v>576</v>
      </c>
      <c r="D10829" s="21">
        <f t="shared" si="338"/>
        <v>0</v>
      </c>
      <c r="E10829" s="24">
        <f t="shared" si="339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1716</v>
      </c>
      <c r="B10830" s="111" t="s">
        <v>577</v>
      </c>
      <c r="C10830" s="112" t="s">
        <v>1587</v>
      </c>
      <c r="D10830" s="21">
        <f t="shared" si="338"/>
        <v>0</v>
      </c>
      <c r="E10830" s="24">
        <f t="shared" si="339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1716</v>
      </c>
      <c r="B10831" s="111" t="s">
        <v>578</v>
      </c>
      <c r="C10831" s="112" t="s">
        <v>579</v>
      </c>
      <c r="D10831" s="21">
        <f t="shared" si="338"/>
        <v>0</v>
      </c>
      <c r="E10831" s="24">
        <f t="shared" si="339"/>
        <v>3530</v>
      </c>
      <c r="F10831" s="104">
        <v>0</v>
      </c>
      <c r="G10831" s="104">
        <v>0</v>
      </c>
      <c r="H10831" s="105">
        <v>0</v>
      </c>
      <c r="I10831" s="105">
        <v>0</v>
      </c>
      <c r="J10831" s="31">
        <v>0</v>
      </c>
      <c r="K10831" s="32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>
        <v>0</v>
      </c>
      <c r="Q10831" s="113">
        <v>0</v>
      </c>
      <c r="R10831" s="106">
        <v>0</v>
      </c>
      <c r="S10831" s="107">
        <v>0</v>
      </c>
      <c r="T10831" s="105">
        <v>0</v>
      </c>
      <c r="U10831" s="105">
        <v>0</v>
      </c>
      <c r="V10831" s="106">
        <v>0</v>
      </c>
      <c r="W10831" s="107">
        <v>0</v>
      </c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1716</v>
      </c>
      <c r="B10832" s="111" t="s">
        <v>580</v>
      </c>
      <c r="C10832" s="112" t="s">
        <v>581</v>
      </c>
      <c r="D10832" s="21">
        <f t="shared" si="338"/>
        <v>21003.1</v>
      </c>
      <c r="E10832" s="24">
        <f t="shared" si="339"/>
        <v>568279.78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>
        <v>0</v>
      </c>
      <c r="K10832" s="107">
        <v>3530</v>
      </c>
      <c r="L10832" s="105">
        <v>0</v>
      </c>
      <c r="M10832" s="105">
        <v>125277.45</v>
      </c>
      <c r="N10832" s="106">
        <v>0</v>
      </c>
      <c r="O10832" s="107">
        <v>0</v>
      </c>
      <c r="P10832" s="105">
        <v>0</v>
      </c>
      <c r="Q10832" s="105">
        <v>31976.98</v>
      </c>
      <c r="R10832" s="106">
        <v>0</v>
      </c>
      <c r="S10832" s="107">
        <v>26809.200000000001</v>
      </c>
      <c r="T10832" s="105">
        <v>0</v>
      </c>
      <c r="U10832" s="105">
        <v>12985.3</v>
      </c>
      <c r="V10832" s="106">
        <v>0</v>
      </c>
      <c r="W10832" s="107">
        <v>0</v>
      </c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1716</v>
      </c>
      <c r="B10833" s="111" t="s">
        <v>582</v>
      </c>
      <c r="C10833" s="112" t="s">
        <v>1588</v>
      </c>
      <c r="D10833" s="21">
        <f t="shared" si="338"/>
        <v>2843194.16</v>
      </c>
      <c r="E10833" s="24">
        <f t="shared" si="339"/>
        <v>950471.34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>
        <v>0</v>
      </c>
      <c r="K10833" s="107">
        <v>5317.33</v>
      </c>
      <c r="L10833" s="105">
        <v>0</v>
      </c>
      <c r="M10833" s="105">
        <v>3854.93</v>
      </c>
      <c r="N10833" s="106">
        <v>0</v>
      </c>
      <c r="O10833" s="107">
        <v>0</v>
      </c>
      <c r="P10833" s="105">
        <v>0</v>
      </c>
      <c r="Q10833" s="105">
        <v>0</v>
      </c>
      <c r="R10833" s="106">
        <v>0</v>
      </c>
      <c r="S10833" s="107">
        <v>0</v>
      </c>
      <c r="T10833" s="105">
        <v>0</v>
      </c>
      <c r="U10833" s="105">
        <v>0</v>
      </c>
      <c r="V10833" s="106">
        <v>0</v>
      </c>
      <c r="W10833" s="107">
        <v>0</v>
      </c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1716</v>
      </c>
      <c r="B10834" s="111" t="s">
        <v>583</v>
      </c>
      <c r="C10834" s="112" t="s">
        <v>584</v>
      </c>
      <c r="D10834" s="21">
        <f t="shared" si="338"/>
        <v>0</v>
      </c>
      <c r="E10834" s="24">
        <f t="shared" si="339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>
        <v>0</v>
      </c>
      <c r="Q10834" s="105">
        <v>0</v>
      </c>
      <c r="R10834" s="106">
        <v>0</v>
      </c>
      <c r="S10834" s="107">
        <v>0</v>
      </c>
      <c r="T10834" s="105">
        <v>0</v>
      </c>
      <c r="U10834" s="105">
        <v>0</v>
      </c>
      <c r="V10834" s="106">
        <v>0</v>
      </c>
      <c r="W10834" s="107">
        <v>0</v>
      </c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1716</v>
      </c>
      <c r="B10835" s="111" t="s">
        <v>585</v>
      </c>
      <c r="C10835" s="112" t="s">
        <v>586</v>
      </c>
      <c r="D10835" s="21">
        <f t="shared" si="338"/>
        <v>0</v>
      </c>
      <c r="E10835" s="24">
        <f t="shared" si="339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1716</v>
      </c>
      <c r="B10836" s="111" t="s">
        <v>587</v>
      </c>
      <c r="C10836" s="112" t="s">
        <v>588</v>
      </c>
      <c r="D10836" s="21">
        <f t="shared" si="338"/>
        <v>0</v>
      </c>
      <c r="E10836" s="24">
        <f t="shared" si="339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1716</v>
      </c>
      <c r="B10837" s="111" t="s">
        <v>589</v>
      </c>
      <c r="C10837" s="112" t="s">
        <v>590</v>
      </c>
      <c r="D10837" s="21">
        <f t="shared" si="338"/>
        <v>0</v>
      </c>
      <c r="E10837" s="24">
        <f t="shared" si="339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1716</v>
      </c>
      <c r="B10838" s="111" t="s">
        <v>591</v>
      </c>
      <c r="C10838" s="112" t="s">
        <v>592</v>
      </c>
      <c r="D10838" s="21">
        <f t="shared" si="338"/>
        <v>0</v>
      </c>
      <c r="E10838" s="24">
        <f t="shared" si="339"/>
        <v>0</v>
      </c>
      <c r="F10838" s="104"/>
      <c r="G10838" s="104"/>
      <c r="H10838" s="113"/>
      <c r="I10838" s="113"/>
      <c r="J10838" s="106"/>
      <c r="K10838" s="107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1716</v>
      </c>
      <c r="B10839" s="111" t="s">
        <v>593</v>
      </c>
      <c r="C10839" s="112" t="s">
        <v>1589</v>
      </c>
      <c r="D10839" s="21">
        <f t="shared" si="338"/>
        <v>0</v>
      </c>
      <c r="E10839" s="24">
        <f t="shared" si="339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1716</v>
      </c>
      <c r="B10840" s="111" t="s">
        <v>594</v>
      </c>
      <c r="C10840" s="112" t="s">
        <v>595</v>
      </c>
      <c r="D10840" s="21">
        <f t="shared" si="338"/>
        <v>0</v>
      </c>
      <c r="E10840" s="24">
        <f t="shared" si="339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1716</v>
      </c>
      <c r="B10841" s="111" t="s">
        <v>596</v>
      </c>
      <c r="C10841" s="112" t="s">
        <v>597</v>
      </c>
      <c r="D10841" s="21">
        <f t="shared" si="338"/>
        <v>0</v>
      </c>
      <c r="E10841" s="24">
        <f t="shared" si="339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1716</v>
      </c>
      <c r="B10842" s="111" t="s">
        <v>598</v>
      </c>
      <c r="C10842" s="112" t="s">
        <v>599</v>
      </c>
      <c r="D10842" s="21">
        <f t="shared" si="338"/>
        <v>0</v>
      </c>
      <c r="E10842" s="24">
        <f t="shared" si="339"/>
        <v>0</v>
      </c>
      <c r="F10842" s="104"/>
      <c r="G10842" s="104"/>
      <c r="H10842" s="105"/>
      <c r="I10842" s="105"/>
      <c r="J10842" s="31"/>
      <c r="K10842" s="32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1716</v>
      </c>
      <c r="B10843" s="111" t="s">
        <v>600</v>
      </c>
      <c r="C10843" s="112" t="s">
        <v>601</v>
      </c>
      <c r="D10843" s="21">
        <f t="shared" si="338"/>
        <v>0</v>
      </c>
      <c r="E10843" s="24">
        <f t="shared" si="339"/>
        <v>0</v>
      </c>
      <c r="F10843" s="104"/>
      <c r="G10843" s="104"/>
      <c r="H10843" s="113"/>
      <c r="I10843" s="113"/>
      <c r="J10843" s="106"/>
      <c r="K10843" s="107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1716</v>
      </c>
      <c r="B10844" s="111" t="s">
        <v>602</v>
      </c>
      <c r="C10844" s="112" t="s">
        <v>1669</v>
      </c>
      <c r="D10844" s="21">
        <f t="shared" si="338"/>
        <v>0</v>
      </c>
      <c r="E10844" s="24">
        <f t="shared" si="339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1716</v>
      </c>
      <c r="B10845" s="111" t="s">
        <v>1590</v>
      </c>
      <c r="C10845" s="112" t="s">
        <v>1591</v>
      </c>
      <c r="D10845" s="21">
        <f t="shared" si="338"/>
        <v>0</v>
      </c>
      <c r="E10845" s="24">
        <f t="shared" si="339"/>
        <v>0</v>
      </c>
      <c r="F10845" s="104"/>
      <c r="G10845" s="104"/>
      <c r="H10845" s="105"/>
      <c r="I10845" s="105"/>
      <c r="J10845" s="31"/>
      <c r="K10845" s="32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1716</v>
      </c>
      <c r="B10846" s="111" t="s">
        <v>603</v>
      </c>
      <c r="C10846" s="112" t="s">
        <v>604</v>
      </c>
      <c r="D10846" s="21">
        <f t="shared" si="338"/>
        <v>0</v>
      </c>
      <c r="E10846" s="24">
        <f t="shared" si="339"/>
        <v>0</v>
      </c>
      <c r="F10846" s="104"/>
      <c r="G10846" s="104"/>
      <c r="H10846" s="113"/>
      <c r="I10846" s="113"/>
      <c r="J10846" s="106"/>
      <c r="K10846" s="107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1716</v>
      </c>
      <c r="B10847" s="111" t="s">
        <v>605</v>
      </c>
      <c r="C10847" s="112" t="s">
        <v>606</v>
      </c>
      <c r="D10847" s="21">
        <f t="shared" si="338"/>
        <v>0</v>
      </c>
      <c r="E10847" s="24">
        <f t="shared" si="339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1716</v>
      </c>
      <c r="B10848" s="111" t="s">
        <v>607</v>
      </c>
      <c r="C10848" s="112" t="s">
        <v>608</v>
      </c>
      <c r="D10848" s="21">
        <f t="shared" si="338"/>
        <v>0</v>
      </c>
      <c r="E10848" s="24">
        <f t="shared" si="339"/>
        <v>0</v>
      </c>
      <c r="F10848" s="104"/>
      <c r="G10848" s="104"/>
      <c r="H10848" s="105"/>
      <c r="I10848" s="105"/>
      <c r="J10848" s="31"/>
      <c r="K10848" s="32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1716</v>
      </c>
      <c r="B10849" s="111" t="s">
        <v>609</v>
      </c>
      <c r="C10849" s="112" t="s">
        <v>610</v>
      </c>
      <c r="D10849" s="21">
        <f t="shared" si="338"/>
        <v>0</v>
      </c>
      <c r="E10849" s="24">
        <f t="shared" si="339"/>
        <v>0</v>
      </c>
      <c r="F10849" s="104"/>
      <c r="G10849" s="104"/>
      <c r="H10849" s="113"/>
      <c r="I10849" s="113"/>
      <c r="J10849" s="106"/>
      <c r="K10849" s="107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1716</v>
      </c>
      <c r="B10850" s="111" t="s">
        <v>611</v>
      </c>
      <c r="C10850" s="112" t="s">
        <v>612</v>
      </c>
      <c r="D10850" s="21">
        <f t="shared" si="338"/>
        <v>0</v>
      </c>
      <c r="E10850" s="24">
        <f t="shared" si="339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1716</v>
      </c>
      <c r="B10851" s="111" t="s">
        <v>613</v>
      </c>
      <c r="C10851" s="112" t="s">
        <v>614</v>
      </c>
      <c r="D10851" s="21">
        <f t="shared" si="338"/>
        <v>0</v>
      </c>
      <c r="E10851" s="24">
        <f t="shared" si="339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1716</v>
      </c>
      <c r="B10852" s="111" t="s">
        <v>615</v>
      </c>
      <c r="C10852" s="112" t="s">
        <v>616</v>
      </c>
      <c r="D10852" s="21">
        <f t="shared" si="338"/>
        <v>0</v>
      </c>
      <c r="E10852" s="24">
        <f t="shared" si="339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1716</v>
      </c>
      <c r="B10853" s="111" t="s">
        <v>617</v>
      </c>
      <c r="C10853" s="112" t="s">
        <v>618</v>
      </c>
      <c r="D10853" s="21">
        <f t="shared" si="338"/>
        <v>0</v>
      </c>
      <c r="E10853" s="24">
        <f t="shared" si="339"/>
        <v>0</v>
      </c>
      <c r="F10853" s="104"/>
      <c r="G10853" s="104"/>
      <c r="H10853" s="105"/>
      <c r="I10853" s="105"/>
      <c r="J10853" s="31"/>
      <c r="K10853" s="32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1716</v>
      </c>
      <c r="B10854" s="111" t="s">
        <v>619</v>
      </c>
      <c r="C10854" s="112" t="s">
        <v>620</v>
      </c>
      <c r="D10854" s="21">
        <f t="shared" si="338"/>
        <v>0</v>
      </c>
      <c r="E10854" s="24">
        <f t="shared" si="339"/>
        <v>49355</v>
      </c>
      <c r="F10854" s="104"/>
      <c r="G10854" s="104"/>
      <c r="H10854" s="113"/>
      <c r="I10854" s="113"/>
      <c r="J10854" s="106"/>
      <c r="K10854" s="107"/>
      <c r="L10854" s="113"/>
      <c r="M10854" s="113"/>
      <c r="N10854" s="31"/>
      <c r="O10854" s="32"/>
      <c r="P10854" s="105">
        <v>0</v>
      </c>
      <c r="Q10854" s="105">
        <v>48435</v>
      </c>
      <c r="R10854" s="31">
        <v>0</v>
      </c>
      <c r="S10854" s="32">
        <v>920</v>
      </c>
      <c r="T10854" s="113">
        <v>0</v>
      </c>
      <c r="U10854" s="113">
        <v>0</v>
      </c>
      <c r="V10854" s="31">
        <v>0</v>
      </c>
      <c r="W10854" s="32">
        <v>0</v>
      </c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1716</v>
      </c>
      <c r="B10855" s="111" t="s">
        <v>621</v>
      </c>
      <c r="C10855" s="112" t="s">
        <v>622</v>
      </c>
      <c r="D10855" s="21">
        <f t="shared" si="338"/>
        <v>0</v>
      </c>
      <c r="E10855" s="24">
        <f t="shared" si="339"/>
        <v>330521.55</v>
      </c>
      <c r="F10855" s="104"/>
      <c r="G10855" s="104"/>
      <c r="H10855" s="113"/>
      <c r="I10855" s="113"/>
      <c r="J10855" s="31"/>
      <c r="K10855" s="32"/>
      <c r="L10855" s="113">
        <v>0</v>
      </c>
      <c r="M10855" s="113">
        <v>61850</v>
      </c>
      <c r="N10855" s="31">
        <v>0</v>
      </c>
      <c r="O10855" s="32">
        <v>43750</v>
      </c>
      <c r="P10855" s="113">
        <v>0</v>
      </c>
      <c r="Q10855" s="113">
        <v>12200</v>
      </c>
      <c r="R10855" s="31">
        <v>0</v>
      </c>
      <c r="S10855" s="32">
        <v>45100</v>
      </c>
      <c r="T10855" s="113">
        <v>0</v>
      </c>
      <c r="U10855" s="113">
        <v>3750</v>
      </c>
      <c r="V10855" s="31">
        <v>0</v>
      </c>
      <c r="W10855" s="32">
        <v>47600</v>
      </c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1716</v>
      </c>
      <c r="B10856" s="111" t="s">
        <v>623</v>
      </c>
      <c r="C10856" s="112" t="s">
        <v>624</v>
      </c>
      <c r="D10856" s="21">
        <f t="shared" si="338"/>
        <v>0</v>
      </c>
      <c r="E10856" s="24">
        <f t="shared" si="339"/>
        <v>763868.98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>
        <v>0</v>
      </c>
      <c r="K10856" s="32">
        <v>116271.55</v>
      </c>
      <c r="L10856" s="113">
        <v>0</v>
      </c>
      <c r="M10856" s="113">
        <v>190366.18</v>
      </c>
      <c r="N10856" s="31">
        <v>0</v>
      </c>
      <c r="O10856" s="32">
        <v>4312</v>
      </c>
      <c r="P10856" s="113">
        <v>0</v>
      </c>
      <c r="Q10856" s="113">
        <v>113398.15</v>
      </c>
      <c r="R10856" s="31">
        <v>0</v>
      </c>
      <c r="S10856" s="32">
        <v>78849.19</v>
      </c>
      <c r="T10856" s="113">
        <v>0</v>
      </c>
      <c r="U10856" s="113">
        <v>26099.65</v>
      </c>
      <c r="V10856" s="31">
        <v>0</v>
      </c>
      <c r="W10856" s="32">
        <v>185606.35</v>
      </c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1716</v>
      </c>
      <c r="B10857" s="111" t="s">
        <v>625</v>
      </c>
      <c r="C10857" s="112" t="s">
        <v>626</v>
      </c>
      <c r="D10857" s="21">
        <f t="shared" si="338"/>
        <v>0</v>
      </c>
      <c r="E10857" s="24">
        <f t="shared" si="339"/>
        <v>17946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1716</v>
      </c>
      <c r="B10858" s="111" t="s">
        <v>627</v>
      </c>
      <c r="C10858" s="112" t="s">
        <v>628</v>
      </c>
      <c r="D10858" s="21">
        <f t="shared" si="338"/>
        <v>3234</v>
      </c>
      <c r="E10858" s="24">
        <f t="shared" si="339"/>
        <v>151537</v>
      </c>
      <c r="F10858" s="104">
        <v>0</v>
      </c>
      <c r="G10858" s="104">
        <v>1972</v>
      </c>
      <c r="H10858" s="113">
        <v>0</v>
      </c>
      <c r="I10858" s="113">
        <v>0</v>
      </c>
      <c r="J10858" s="31">
        <v>0</v>
      </c>
      <c r="K10858" s="32">
        <v>17946</v>
      </c>
      <c r="L10858" s="113">
        <v>0</v>
      </c>
      <c r="M10858" s="113">
        <v>0</v>
      </c>
      <c r="N10858" s="31">
        <v>0</v>
      </c>
      <c r="O10858" s="32">
        <v>0</v>
      </c>
      <c r="P10858" s="113">
        <v>0</v>
      </c>
      <c r="Q10858" s="113">
        <v>0</v>
      </c>
      <c r="R10858" s="31">
        <v>0</v>
      </c>
      <c r="S10858" s="32">
        <v>0</v>
      </c>
      <c r="T10858" s="113">
        <v>0</v>
      </c>
      <c r="U10858" s="113">
        <v>0</v>
      </c>
      <c r="V10858" s="31">
        <v>0</v>
      </c>
      <c r="W10858" s="32">
        <v>0</v>
      </c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1716</v>
      </c>
      <c r="B10859" s="111" t="s">
        <v>629</v>
      </c>
      <c r="C10859" s="112" t="s">
        <v>630</v>
      </c>
      <c r="D10859" s="21">
        <f t="shared" si="338"/>
        <v>1392</v>
      </c>
      <c r="E10859" s="24">
        <f t="shared" si="339"/>
        <v>1136853</v>
      </c>
      <c r="F10859" s="104">
        <v>0</v>
      </c>
      <c r="G10859" s="104">
        <v>117664</v>
      </c>
      <c r="H10859" s="105">
        <v>0</v>
      </c>
      <c r="I10859" s="105">
        <v>160400</v>
      </c>
      <c r="J10859" s="31">
        <v>3234</v>
      </c>
      <c r="K10859" s="32">
        <v>149565</v>
      </c>
      <c r="L10859" s="105">
        <v>0</v>
      </c>
      <c r="M10859" s="105">
        <v>132106</v>
      </c>
      <c r="N10859" s="106">
        <v>814</v>
      </c>
      <c r="O10859" s="107">
        <v>202133</v>
      </c>
      <c r="P10859" s="113">
        <v>0</v>
      </c>
      <c r="Q10859" s="113">
        <v>206671</v>
      </c>
      <c r="R10859" s="106">
        <v>0</v>
      </c>
      <c r="S10859" s="107">
        <v>99110</v>
      </c>
      <c r="T10859" s="105">
        <v>0</v>
      </c>
      <c r="U10859" s="105">
        <v>73109</v>
      </c>
      <c r="V10859" s="106">
        <v>578</v>
      </c>
      <c r="W10859" s="107">
        <v>92773</v>
      </c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1716</v>
      </c>
      <c r="B10860" s="111" t="s">
        <v>631</v>
      </c>
      <c r="C10860" s="112" t="s">
        <v>632</v>
      </c>
      <c r="D10860" s="21">
        <f t="shared" si="338"/>
        <v>7624</v>
      </c>
      <c r="E10860" s="24">
        <f t="shared" si="339"/>
        <v>524984</v>
      </c>
      <c r="F10860" s="104">
        <v>0</v>
      </c>
      <c r="G10860" s="104">
        <v>67983</v>
      </c>
      <c r="H10860" s="105">
        <v>0</v>
      </c>
      <c r="I10860" s="105">
        <v>65755</v>
      </c>
      <c r="J10860" s="106">
        <v>0</v>
      </c>
      <c r="K10860" s="107">
        <v>52887</v>
      </c>
      <c r="L10860" s="105">
        <v>0</v>
      </c>
      <c r="M10860" s="105">
        <v>48274</v>
      </c>
      <c r="N10860" s="106">
        <v>5437</v>
      </c>
      <c r="O10860" s="107">
        <v>59472</v>
      </c>
      <c r="P10860" s="105">
        <v>0</v>
      </c>
      <c r="Q10860" s="105">
        <v>84893</v>
      </c>
      <c r="R10860" s="106">
        <v>0</v>
      </c>
      <c r="S10860" s="107">
        <v>78262</v>
      </c>
      <c r="T10860" s="105">
        <v>0</v>
      </c>
      <c r="U10860" s="105">
        <v>58286</v>
      </c>
      <c r="V10860" s="106">
        <v>2187</v>
      </c>
      <c r="W10860" s="107">
        <v>62059</v>
      </c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1716</v>
      </c>
      <c r="B10861" s="111" t="s">
        <v>633</v>
      </c>
      <c r="C10861" s="112" t="s">
        <v>1592</v>
      </c>
      <c r="D10861" s="21">
        <f t="shared" si="338"/>
        <v>0</v>
      </c>
      <c r="E10861" s="24">
        <f t="shared" si="33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1716</v>
      </c>
      <c r="B10862" s="111" t="s">
        <v>634</v>
      </c>
      <c r="C10862" s="112" t="s">
        <v>1593</v>
      </c>
      <c r="D10862" s="21">
        <f t="shared" si="338"/>
        <v>0</v>
      </c>
      <c r="E10862" s="24">
        <f t="shared" si="33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1716</v>
      </c>
      <c r="B10863" s="111" t="s">
        <v>635</v>
      </c>
      <c r="C10863" s="112" t="s">
        <v>636</v>
      </c>
      <c r="D10863" s="21">
        <f t="shared" si="338"/>
        <v>0</v>
      </c>
      <c r="E10863" s="24">
        <f t="shared" si="339"/>
        <v>0</v>
      </c>
      <c r="F10863" s="104"/>
      <c r="G10863" s="104"/>
      <c r="H10863" s="113"/>
      <c r="I10863" s="113"/>
      <c r="J10863" s="106"/>
      <c r="K10863" s="107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1716</v>
      </c>
      <c r="B10864" s="111" t="s">
        <v>637</v>
      </c>
      <c r="C10864" s="112" t="s">
        <v>638</v>
      </c>
      <c r="D10864" s="21">
        <f t="shared" si="338"/>
        <v>6620.25</v>
      </c>
      <c r="E10864" s="24">
        <f t="shared" si="339"/>
        <v>194810.25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1716</v>
      </c>
      <c r="B10865" s="111" t="s">
        <v>639</v>
      </c>
      <c r="C10865" s="112" t="s">
        <v>640</v>
      </c>
      <c r="D10865" s="21">
        <f t="shared" si="338"/>
        <v>26136.25</v>
      </c>
      <c r="E10865" s="24">
        <f t="shared" si="339"/>
        <v>1350552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31">
        <v>6620.25</v>
      </c>
      <c r="K10865" s="32">
        <v>194810.25</v>
      </c>
      <c r="L10865" s="105">
        <v>0</v>
      </c>
      <c r="M10865" s="105">
        <v>147758</v>
      </c>
      <c r="N10865" s="106">
        <v>0</v>
      </c>
      <c r="O10865" s="107">
        <v>149848</v>
      </c>
      <c r="P10865" s="113">
        <v>14624</v>
      </c>
      <c r="Q10865" s="113">
        <v>221556</v>
      </c>
      <c r="R10865" s="106">
        <v>50</v>
      </c>
      <c r="S10865" s="107">
        <v>128589</v>
      </c>
      <c r="T10865" s="105">
        <v>10094.25</v>
      </c>
      <c r="U10865" s="105">
        <v>146957</v>
      </c>
      <c r="V10865" s="106">
        <v>1065.5</v>
      </c>
      <c r="W10865" s="107">
        <v>166721</v>
      </c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1716</v>
      </c>
      <c r="B10866" s="111" t="s">
        <v>641</v>
      </c>
      <c r="C10866" s="112" t="s">
        <v>642</v>
      </c>
      <c r="D10866" s="21">
        <f t="shared" si="338"/>
        <v>9526.16</v>
      </c>
      <c r="E10866" s="24">
        <f t="shared" si="339"/>
        <v>525984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>
        <v>0</v>
      </c>
      <c r="K10866" s="107">
        <v>41721</v>
      </c>
      <c r="L10866" s="105">
        <v>0</v>
      </c>
      <c r="M10866" s="105">
        <v>59986</v>
      </c>
      <c r="N10866" s="106">
        <v>0</v>
      </c>
      <c r="O10866" s="107">
        <v>37168</v>
      </c>
      <c r="P10866" s="105">
        <v>0</v>
      </c>
      <c r="Q10866" s="105">
        <v>40692</v>
      </c>
      <c r="R10866" s="106">
        <v>0</v>
      </c>
      <c r="S10866" s="107">
        <v>47406</v>
      </c>
      <c r="T10866" s="105">
        <v>0</v>
      </c>
      <c r="U10866" s="105">
        <v>23501</v>
      </c>
      <c r="V10866" s="106">
        <v>0</v>
      </c>
      <c r="W10866" s="107">
        <v>87999</v>
      </c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1716</v>
      </c>
      <c r="B10867" s="111" t="s">
        <v>643</v>
      </c>
      <c r="C10867" s="112" t="s">
        <v>644</v>
      </c>
      <c r="D10867" s="21">
        <f t="shared" si="338"/>
        <v>60879.98</v>
      </c>
      <c r="E10867" s="24">
        <f t="shared" si="339"/>
        <v>21280.59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>
        <v>9526.16</v>
      </c>
      <c r="K10867" s="107">
        <v>0</v>
      </c>
      <c r="L10867" s="105">
        <v>0</v>
      </c>
      <c r="M10867" s="105">
        <v>0</v>
      </c>
      <c r="N10867" s="106">
        <v>0</v>
      </c>
      <c r="O10867" s="107">
        <v>0</v>
      </c>
      <c r="P10867" s="105">
        <v>12083.08</v>
      </c>
      <c r="Q10867" s="105">
        <v>0</v>
      </c>
      <c r="R10867" s="106">
        <v>0</v>
      </c>
      <c r="S10867" s="107">
        <v>0</v>
      </c>
      <c r="T10867" s="105">
        <v>23089.68</v>
      </c>
      <c r="U10867" s="105">
        <v>0</v>
      </c>
      <c r="V10867" s="106">
        <v>2660.51</v>
      </c>
      <c r="W10867" s="107">
        <v>0</v>
      </c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1716</v>
      </c>
      <c r="B10868" s="111" t="s">
        <v>645</v>
      </c>
      <c r="C10868" s="112" t="s">
        <v>646</v>
      </c>
      <c r="D10868" s="21">
        <f t="shared" si="338"/>
        <v>0</v>
      </c>
      <c r="E10868" s="24">
        <f t="shared" si="339"/>
        <v>122840.05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>
        <v>0</v>
      </c>
      <c r="K10868" s="107">
        <v>21280.59</v>
      </c>
      <c r="L10868" s="105">
        <v>0</v>
      </c>
      <c r="M10868" s="105">
        <v>0</v>
      </c>
      <c r="N10868" s="106">
        <v>0</v>
      </c>
      <c r="O10868" s="107">
        <v>0</v>
      </c>
      <c r="P10868" s="105">
        <v>0</v>
      </c>
      <c r="Q10868" s="105">
        <v>38707.120000000003</v>
      </c>
      <c r="R10868" s="106">
        <v>0</v>
      </c>
      <c r="S10868" s="107">
        <v>900.48</v>
      </c>
      <c r="T10868" s="105">
        <v>0</v>
      </c>
      <c r="U10868" s="105">
        <v>15479.92</v>
      </c>
      <c r="V10868" s="106">
        <v>0</v>
      </c>
      <c r="W10868" s="107">
        <v>12379.6</v>
      </c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1716</v>
      </c>
      <c r="B10869" s="111" t="s">
        <v>647</v>
      </c>
      <c r="C10869" s="112" t="s">
        <v>648</v>
      </c>
      <c r="D10869" s="21">
        <f t="shared" si="338"/>
        <v>0</v>
      </c>
      <c r="E10869" s="24">
        <f t="shared" si="339"/>
        <v>55820</v>
      </c>
      <c r="F10869" s="104">
        <v>0</v>
      </c>
      <c r="G10869" s="104">
        <v>8557</v>
      </c>
      <c r="H10869" s="105">
        <v>0</v>
      </c>
      <c r="I10869" s="105">
        <v>920</v>
      </c>
      <c r="J10869" s="106">
        <v>0</v>
      </c>
      <c r="K10869" s="107">
        <v>24563</v>
      </c>
      <c r="L10869" s="105">
        <v>0</v>
      </c>
      <c r="M10869" s="105">
        <v>6066</v>
      </c>
      <c r="N10869" s="106">
        <v>0</v>
      </c>
      <c r="O10869" s="107">
        <v>7715</v>
      </c>
      <c r="P10869" s="105">
        <v>0</v>
      </c>
      <c r="Q10869" s="105">
        <v>9084</v>
      </c>
      <c r="R10869" s="106">
        <v>0</v>
      </c>
      <c r="S10869" s="107">
        <v>2006</v>
      </c>
      <c r="T10869" s="105">
        <v>0</v>
      </c>
      <c r="U10869" s="105">
        <v>0</v>
      </c>
      <c r="V10869" s="106">
        <v>0</v>
      </c>
      <c r="W10869" s="107">
        <v>5506</v>
      </c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1716</v>
      </c>
      <c r="B10870" s="111" t="s">
        <v>649</v>
      </c>
      <c r="C10870" s="112" t="s">
        <v>650</v>
      </c>
      <c r="D10870" s="21">
        <f t="shared" si="338"/>
        <v>928.75</v>
      </c>
      <c r="E10870" s="24">
        <f t="shared" si="339"/>
        <v>163806</v>
      </c>
      <c r="F10870" s="104">
        <v>0</v>
      </c>
      <c r="G10870" s="104">
        <v>11275</v>
      </c>
      <c r="H10870" s="105">
        <v>0</v>
      </c>
      <c r="I10870" s="105">
        <v>13360</v>
      </c>
      <c r="J10870" s="106">
        <v>0</v>
      </c>
      <c r="K10870" s="107">
        <v>15966</v>
      </c>
      <c r="L10870" s="105">
        <v>0</v>
      </c>
      <c r="M10870" s="105">
        <v>20113</v>
      </c>
      <c r="N10870" s="106">
        <v>0</v>
      </c>
      <c r="O10870" s="107">
        <v>19375</v>
      </c>
      <c r="P10870" s="105">
        <v>0</v>
      </c>
      <c r="Q10870" s="105">
        <v>14771</v>
      </c>
      <c r="R10870" s="106">
        <v>0</v>
      </c>
      <c r="S10870" s="107">
        <v>8907</v>
      </c>
      <c r="T10870" s="105">
        <v>0</v>
      </c>
      <c r="U10870" s="105">
        <v>16782</v>
      </c>
      <c r="V10870" s="106">
        <v>0</v>
      </c>
      <c r="W10870" s="107">
        <v>23103</v>
      </c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1716</v>
      </c>
      <c r="B10871" s="111" t="s">
        <v>651</v>
      </c>
      <c r="C10871" s="112" t="s">
        <v>652</v>
      </c>
      <c r="D10871" s="21">
        <f t="shared" si="338"/>
        <v>49493.75</v>
      </c>
      <c r="E10871" s="24">
        <f t="shared" si="339"/>
        <v>304950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106">
        <v>928.75</v>
      </c>
      <c r="K10871" s="107">
        <v>36120</v>
      </c>
      <c r="L10871" s="113">
        <v>0</v>
      </c>
      <c r="M10871" s="113">
        <v>35663</v>
      </c>
      <c r="N10871" s="31">
        <v>0</v>
      </c>
      <c r="O10871" s="32">
        <v>31407</v>
      </c>
      <c r="P10871" s="105">
        <v>1680.5</v>
      </c>
      <c r="Q10871" s="105">
        <v>39299</v>
      </c>
      <c r="R10871" s="31">
        <v>44796.25</v>
      </c>
      <c r="S10871" s="32">
        <v>44744</v>
      </c>
      <c r="T10871" s="113">
        <v>1185.75</v>
      </c>
      <c r="U10871" s="113">
        <v>33862</v>
      </c>
      <c r="V10871" s="31">
        <v>0</v>
      </c>
      <c r="W10871" s="32">
        <v>35132</v>
      </c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1716</v>
      </c>
      <c r="B10872" s="111" t="s">
        <v>653</v>
      </c>
      <c r="C10872" s="112" t="s">
        <v>1594</v>
      </c>
      <c r="D10872" s="21">
        <f t="shared" si="338"/>
        <v>0</v>
      </c>
      <c r="E10872" s="24">
        <f t="shared" si="339"/>
        <v>127345</v>
      </c>
      <c r="F10872" s="104">
        <v>0</v>
      </c>
      <c r="G10872" s="104">
        <v>36636</v>
      </c>
      <c r="H10872" s="113">
        <v>0</v>
      </c>
      <c r="I10872" s="113">
        <v>21164</v>
      </c>
      <c r="J10872" s="31">
        <v>0</v>
      </c>
      <c r="K10872" s="32">
        <v>0</v>
      </c>
      <c r="L10872" s="113">
        <v>0</v>
      </c>
      <c r="M10872" s="113">
        <v>8701</v>
      </c>
      <c r="N10872" s="31">
        <v>0</v>
      </c>
      <c r="O10872" s="32">
        <v>11230</v>
      </c>
      <c r="P10872" s="113">
        <v>0</v>
      </c>
      <c r="Q10872" s="113">
        <v>8325</v>
      </c>
      <c r="R10872" s="31">
        <v>0</v>
      </c>
      <c r="S10872" s="32">
        <v>16519</v>
      </c>
      <c r="T10872" s="113">
        <v>0</v>
      </c>
      <c r="U10872" s="113">
        <v>15313</v>
      </c>
      <c r="V10872" s="31">
        <v>0</v>
      </c>
      <c r="W10872" s="32">
        <v>9457</v>
      </c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1716</v>
      </c>
      <c r="B10873" s="111" t="s">
        <v>654</v>
      </c>
      <c r="C10873" s="112" t="s">
        <v>1595</v>
      </c>
      <c r="D10873" s="21">
        <f t="shared" si="338"/>
        <v>3831.16</v>
      </c>
      <c r="E10873" s="24">
        <f t="shared" si="339"/>
        <v>3801.05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31">
        <v>0</v>
      </c>
      <c r="K10873" s="32">
        <v>0</v>
      </c>
      <c r="L10873" s="105">
        <v>0</v>
      </c>
      <c r="M10873" s="105">
        <v>0</v>
      </c>
      <c r="N10873" s="106">
        <v>0</v>
      </c>
      <c r="O10873" s="107">
        <v>0</v>
      </c>
      <c r="P10873" s="113">
        <v>340.49</v>
      </c>
      <c r="Q10873" s="113">
        <v>0</v>
      </c>
      <c r="R10873" s="106">
        <v>333.17</v>
      </c>
      <c r="S10873" s="107">
        <v>0</v>
      </c>
      <c r="T10873" s="105">
        <v>2811.49</v>
      </c>
      <c r="U10873" s="105">
        <v>0</v>
      </c>
      <c r="V10873" s="106">
        <v>0</v>
      </c>
      <c r="W10873" s="107">
        <v>0</v>
      </c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1716</v>
      </c>
      <c r="B10874" s="111" t="s">
        <v>655</v>
      </c>
      <c r="C10874" s="112" t="s">
        <v>1596</v>
      </c>
      <c r="D10874" s="21">
        <f t="shared" si="338"/>
        <v>2811.49</v>
      </c>
      <c r="E10874" s="24">
        <f t="shared" si="339"/>
        <v>21010.94</v>
      </c>
      <c r="F10874" s="104">
        <v>0</v>
      </c>
      <c r="G10874" s="104">
        <v>6396.62</v>
      </c>
      <c r="H10874" s="113">
        <v>0</v>
      </c>
      <c r="I10874" s="113">
        <v>1727.05</v>
      </c>
      <c r="J10874" s="106">
        <v>0</v>
      </c>
      <c r="K10874" s="107">
        <v>3801.05</v>
      </c>
      <c r="L10874" s="113">
        <v>0</v>
      </c>
      <c r="M10874" s="113">
        <v>0</v>
      </c>
      <c r="N10874" s="31">
        <v>0</v>
      </c>
      <c r="O10874" s="32">
        <v>0</v>
      </c>
      <c r="P10874" s="105">
        <v>0</v>
      </c>
      <c r="Q10874" s="105">
        <v>6508.47</v>
      </c>
      <c r="R10874" s="31">
        <v>0</v>
      </c>
      <c r="S10874" s="32">
        <v>3144.66</v>
      </c>
      <c r="T10874" s="113">
        <v>2811.49</v>
      </c>
      <c r="U10874" s="113">
        <v>2042.7</v>
      </c>
      <c r="V10874" s="31">
        <v>0</v>
      </c>
      <c r="W10874" s="32">
        <v>1191.44</v>
      </c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1716</v>
      </c>
      <c r="B10875" s="111" t="s">
        <v>656</v>
      </c>
      <c r="C10875" s="112" t="s">
        <v>1597</v>
      </c>
      <c r="D10875" s="21">
        <f t="shared" si="338"/>
        <v>0</v>
      </c>
      <c r="E10875" s="24">
        <f t="shared" si="339"/>
        <v>0</v>
      </c>
      <c r="F10875" s="104"/>
      <c r="G10875" s="104"/>
      <c r="H10875" s="105"/>
      <c r="I10875" s="105"/>
      <c r="J10875" s="31"/>
      <c r="K10875" s="32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1716</v>
      </c>
      <c r="B10876" s="111" t="s">
        <v>657</v>
      </c>
      <c r="C10876" s="112" t="s">
        <v>658</v>
      </c>
      <c r="D10876" s="21">
        <f t="shared" si="338"/>
        <v>0</v>
      </c>
      <c r="E10876" s="24">
        <f t="shared" si="33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1716</v>
      </c>
      <c r="B10877" s="111" t="s">
        <v>659</v>
      </c>
      <c r="C10877" s="112" t="s">
        <v>660</v>
      </c>
      <c r="D10877" s="21">
        <f t="shared" si="338"/>
        <v>0</v>
      </c>
      <c r="E10877" s="24">
        <f t="shared" si="33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1716</v>
      </c>
      <c r="B10878" s="111" t="s">
        <v>661</v>
      </c>
      <c r="C10878" s="112" t="s">
        <v>662</v>
      </c>
      <c r="D10878" s="21">
        <f t="shared" si="338"/>
        <v>0</v>
      </c>
      <c r="E10878" s="24">
        <f t="shared" si="339"/>
        <v>1688629</v>
      </c>
      <c r="F10878" s="104"/>
      <c r="G10878" s="104"/>
      <c r="H10878" s="113"/>
      <c r="I10878" s="113"/>
      <c r="J10878" s="106"/>
      <c r="K10878" s="107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1716</v>
      </c>
      <c r="B10879" s="111" t="s">
        <v>663</v>
      </c>
      <c r="C10879" s="112" t="s">
        <v>664</v>
      </c>
      <c r="D10879" s="21">
        <f t="shared" si="338"/>
        <v>61669</v>
      </c>
      <c r="E10879" s="24">
        <f t="shared" si="339"/>
        <v>11864334</v>
      </c>
      <c r="F10879" s="104">
        <v>0</v>
      </c>
      <c r="G10879" s="104">
        <v>1482407</v>
      </c>
      <c r="H10879" s="105">
        <v>0</v>
      </c>
      <c r="I10879" s="105">
        <v>1456732</v>
      </c>
      <c r="J10879" s="31">
        <v>0</v>
      </c>
      <c r="K10879" s="32">
        <v>1688629</v>
      </c>
      <c r="L10879" s="105">
        <v>3702</v>
      </c>
      <c r="M10879" s="105">
        <v>1340271</v>
      </c>
      <c r="N10879" s="106">
        <v>0</v>
      </c>
      <c r="O10879" s="107">
        <v>1549872</v>
      </c>
      <c r="P10879" s="113">
        <v>8395</v>
      </c>
      <c r="Q10879" s="113">
        <v>1619620</v>
      </c>
      <c r="R10879" s="106">
        <v>25570</v>
      </c>
      <c r="S10879" s="107">
        <v>1308510</v>
      </c>
      <c r="T10879" s="105">
        <v>5460</v>
      </c>
      <c r="U10879" s="105">
        <v>1063551</v>
      </c>
      <c r="V10879" s="106">
        <v>7720</v>
      </c>
      <c r="W10879" s="107">
        <v>1336196</v>
      </c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1716</v>
      </c>
      <c r="B10880" s="111" t="s">
        <v>665</v>
      </c>
      <c r="C10880" s="112" t="s">
        <v>666</v>
      </c>
      <c r="D10880" s="21">
        <f t="shared" si="338"/>
        <v>98258.95</v>
      </c>
      <c r="E10880" s="24">
        <f t="shared" si="339"/>
        <v>5862790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106">
        <v>10822</v>
      </c>
      <c r="K10880" s="107">
        <v>707175</v>
      </c>
      <c r="L10880" s="113">
        <v>9586</v>
      </c>
      <c r="M10880" s="113">
        <v>683620</v>
      </c>
      <c r="N10880" s="31">
        <v>12208</v>
      </c>
      <c r="O10880" s="32">
        <v>711902</v>
      </c>
      <c r="P10880" s="105">
        <v>10416</v>
      </c>
      <c r="Q10880" s="105">
        <v>787824</v>
      </c>
      <c r="R10880" s="31">
        <v>13916</v>
      </c>
      <c r="S10880" s="32">
        <v>765514</v>
      </c>
      <c r="T10880" s="113">
        <v>15812</v>
      </c>
      <c r="U10880" s="113">
        <v>631913</v>
      </c>
      <c r="V10880" s="31">
        <v>19942</v>
      </c>
      <c r="W10880" s="32">
        <v>644780</v>
      </c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1716</v>
      </c>
      <c r="B10881" s="111" t="s">
        <v>667</v>
      </c>
      <c r="C10881" s="112" t="s">
        <v>668</v>
      </c>
      <c r="D10881" s="21">
        <f t="shared" si="338"/>
        <v>0</v>
      </c>
      <c r="E10881" s="24">
        <f t="shared" si="339"/>
        <v>547171</v>
      </c>
      <c r="F10881" s="104">
        <v>0</v>
      </c>
      <c r="G10881" s="104">
        <v>64468</v>
      </c>
      <c r="H10881" s="105">
        <v>0</v>
      </c>
      <c r="I10881" s="105">
        <v>67544</v>
      </c>
      <c r="J10881" s="31">
        <v>0</v>
      </c>
      <c r="K10881" s="32">
        <v>74034</v>
      </c>
      <c r="L10881" s="105">
        <v>0</v>
      </c>
      <c r="M10881" s="105">
        <v>39048</v>
      </c>
      <c r="N10881" s="106">
        <v>0</v>
      </c>
      <c r="O10881" s="107">
        <v>41004</v>
      </c>
      <c r="P10881" s="113">
        <v>0</v>
      </c>
      <c r="Q10881" s="113">
        <v>93071</v>
      </c>
      <c r="R10881" s="106">
        <v>0</v>
      </c>
      <c r="S10881" s="107">
        <v>77091</v>
      </c>
      <c r="T10881" s="105">
        <v>0</v>
      </c>
      <c r="U10881" s="105">
        <v>70378</v>
      </c>
      <c r="V10881" s="106">
        <v>0</v>
      </c>
      <c r="W10881" s="107">
        <v>94567</v>
      </c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1716</v>
      </c>
      <c r="B10882" s="111" t="s">
        <v>669</v>
      </c>
      <c r="C10882" s="112" t="s">
        <v>670</v>
      </c>
      <c r="D10882" s="21">
        <f t="shared" si="338"/>
        <v>0</v>
      </c>
      <c r="E10882" s="24">
        <f t="shared" si="339"/>
        <v>12858</v>
      </c>
      <c r="F10882" s="104"/>
      <c r="G10882" s="104"/>
      <c r="H10882" s="113"/>
      <c r="I10882" s="113"/>
      <c r="J10882" s="106"/>
      <c r="K10882" s="107"/>
      <c r="L10882" s="113"/>
      <c r="M10882" s="113"/>
      <c r="N10882" s="31"/>
      <c r="O10882" s="32"/>
      <c r="P10882" s="105">
        <v>0</v>
      </c>
      <c r="Q10882" s="105">
        <v>12858</v>
      </c>
      <c r="R10882" s="31">
        <v>0</v>
      </c>
      <c r="S10882" s="32">
        <v>0</v>
      </c>
      <c r="T10882" s="113">
        <v>0</v>
      </c>
      <c r="U10882" s="113">
        <v>0</v>
      </c>
      <c r="V10882" s="31">
        <v>0</v>
      </c>
      <c r="W10882" s="32">
        <v>0</v>
      </c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1716</v>
      </c>
      <c r="B10883" s="111" t="s">
        <v>671</v>
      </c>
      <c r="C10883" s="112" t="s">
        <v>1598</v>
      </c>
      <c r="D10883" s="21">
        <f t="shared" ref="D10883:D10946" si="340">F10883+H10883+J10884+L10883+N10883+P10883+R10883+T10883+V10883+X10883+Z10883+AB10883</f>
        <v>0</v>
      </c>
      <c r="E10883" s="24">
        <f t="shared" ref="E10883:E10946" si="341">G10883+I10883+K10884+M10883+O10883+Q10883+S10883+U10883+W10883+Y10883+AA10883+AC10883</f>
        <v>1627730.39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1716</v>
      </c>
      <c r="B10884" s="111" t="s">
        <v>672</v>
      </c>
      <c r="C10884" s="112" t="s">
        <v>673</v>
      </c>
      <c r="D10884" s="21">
        <f t="shared" si="340"/>
        <v>1688629</v>
      </c>
      <c r="E10884" s="24">
        <f t="shared" si="341"/>
        <v>38373.089999999997</v>
      </c>
      <c r="F10884" s="104"/>
      <c r="G10884" s="104"/>
      <c r="H10884" s="113"/>
      <c r="I10884" s="113"/>
      <c r="J10884" s="31">
        <v>0</v>
      </c>
      <c r="K10884" s="32">
        <v>1627730.39</v>
      </c>
      <c r="L10884" s="113">
        <v>0</v>
      </c>
      <c r="M10884" s="113">
        <v>0</v>
      </c>
      <c r="N10884" s="31">
        <v>0</v>
      </c>
      <c r="O10884" s="32">
        <v>0</v>
      </c>
      <c r="P10884" s="113">
        <v>0</v>
      </c>
      <c r="Q10884" s="113">
        <v>0</v>
      </c>
      <c r="R10884" s="31">
        <v>0</v>
      </c>
      <c r="S10884" s="32">
        <v>0</v>
      </c>
      <c r="T10884" s="113">
        <v>0</v>
      </c>
      <c r="U10884" s="113">
        <v>0</v>
      </c>
      <c r="V10884" s="31">
        <v>0</v>
      </c>
      <c r="W10884" s="32">
        <v>0</v>
      </c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1716</v>
      </c>
      <c r="B10885" s="111" t="s">
        <v>674</v>
      </c>
      <c r="C10885" s="112" t="s">
        <v>675</v>
      </c>
      <c r="D10885" s="21">
        <f t="shared" si="340"/>
        <v>11157159</v>
      </c>
      <c r="E10885" s="24">
        <f t="shared" si="341"/>
        <v>24577375.279999997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>
        <v>1688629</v>
      </c>
      <c r="K10885" s="32">
        <v>38373.089999999997</v>
      </c>
      <c r="L10885" s="113">
        <v>1340271</v>
      </c>
      <c r="M10885" s="113">
        <v>226550</v>
      </c>
      <c r="N10885" s="31">
        <v>1549872</v>
      </c>
      <c r="O10885" s="32">
        <v>5807826.6600000001</v>
      </c>
      <c r="P10885" s="113">
        <v>1619620</v>
      </c>
      <c r="Q10885" s="113">
        <v>80466</v>
      </c>
      <c r="R10885" s="31">
        <v>1308510</v>
      </c>
      <c r="S10885" s="32">
        <v>49788</v>
      </c>
      <c r="T10885" s="113">
        <v>1063551</v>
      </c>
      <c r="U10885" s="113">
        <v>120676.5</v>
      </c>
      <c r="V10885" s="31">
        <v>1336196</v>
      </c>
      <c r="W10885" s="32">
        <v>7720</v>
      </c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1716</v>
      </c>
      <c r="B10886" s="111" t="s">
        <v>676</v>
      </c>
      <c r="C10886" s="112" t="s">
        <v>677</v>
      </c>
      <c r="D10886" s="21">
        <f t="shared" si="340"/>
        <v>32638</v>
      </c>
      <c r="E10886" s="24">
        <f t="shared" si="341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1716</v>
      </c>
      <c r="B10887" s="111" t="s">
        <v>678</v>
      </c>
      <c r="C10887" s="112" t="s">
        <v>679</v>
      </c>
      <c r="D10887" s="21">
        <f t="shared" si="340"/>
        <v>1017141</v>
      </c>
      <c r="E10887" s="24">
        <f t="shared" si="341"/>
        <v>4205778.21</v>
      </c>
      <c r="F10887" s="104"/>
      <c r="G10887" s="104"/>
      <c r="H10887" s="113">
        <v>85616</v>
      </c>
      <c r="I10887" s="113">
        <v>3351505.35</v>
      </c>
      <c r="J10887" s="31">
        <v>32638</v>
      </c>
      <c r="K10887" s="32">
        <v>0</v>
      </c>
      <c r="L10887" s="113">
        <v>113344</v>
      </c>
      <c r="M10887" s="113">
        <v>0</v>
      </c>
      <c r="N10887" s="31">
        <v>108123</v>
      </c>
      <c r="O10887" s="32">
        <v>819619.86</v>
      </c>
      <c r="P10887" s="113">
        <v>100299</v>
      </c>
      <c r="Q10887" s="113">
        <v>0</v>
      </c>
      <c r="R10887" s="31">
        <v>191483</v>
      </c>
      <c r="S10887" s="32">
        <v>0</v>
      </c>
      <c r="T10887" s="113">
        <v>119899</v>
      </c>
      <c r="U10887" s="113">
        <v>0</v>
      </c>
      <c r="V10887" s="31">
        <v>298377</v>
      </c>
      <c r="W10887" s="32">
        <v>0</v>
      </c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1716</v>
      </c>
      <c r="B10888" s="111" t="s">
        <v>680</v>
      </c>
      <c r="C10888" s="112" t="s">
        <v>681</v>
      </c>
      <c r="D10888" s="21">
        <f t="shared" si="340"/>
        <v>0</v>
      </c>
      <c r="E10888" s="24">
        <f t="shared" si="341"/>
        <v>890592</v>
      </c>
      <c r="F10888" s="104">
        <v>0</v>
      </c>
      <c r="G10888" s="104">
        <v>20000</v>
      </c>
      <c r="H10888" s="113">
        <v>0</v>
      </c>
      <c r="I10888" s="113">
        <v>0</v>
      </c>
      <c r="J10888" s="31">
        <v>0</v>
      </c>
      <c r="K10888" s="32">
        <v>34653</v>
      </c>
      <c r="L10888" s="113">
        <v>0</v>
      </c>
      <c r="M10888" s="113">
        <v>0</v>
      </c>
      <c r="N10888" s="31">
        <v>0</v>
      </c>
      <c r="O10888" s="32">
        <v>11737</v>
      </c>
      <c r="P10888" s="113">
        <v>0</v>
      </c>
      <c r="Q10888" s="113">
        <v>711288</v>
      </c>
      <c r="R10888" s="31">
        <v>0</v>
      </c>
      <c r="S10888" s="32">
        <v>99832</v>
      </c>
      <c r="T10888" s="113">
        <v>0</v>
      </c>
      <c r="U10888" s="113">
        <v>22290</v>
      </c>
      <c r="V10888" s="31">
        <v>0</v>
      </c>
      <c r="W10888" s="32">
        <v>12945</v>
      </c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1716</v>
      </c>
      <c r="B10889" s="111" t="s">
        <v>682</v>
      </c>
      <c r="C10889" s="112" t="s">
        <v>683</v>
      </c>
      <c r="D10889" s="21">
        <f t="shared" si="340"/>
        <v>0</v>
      </c>
      <c r="E10889" s="24">
        <f t="shared" si="341"/>
        <v>8746.2099999999991</v>
      </c>
      <c r="F10889" s="104"/>
      <c r="G10889" s="104"/>
      <c r="H10889" s="113"/>
      <c r="I10889" s="113"/>
      <c r="J10889" s="31">
        <v>0</v>
      </c>
      <c r="K10889" s="32">
        <v>12500</v>
      </c>
      <c r="L10889" s="113">
        <v>0</v>
      </c>
      <c r="M10889" s="113">
        <v>2700</v>
      </c>
      <c r="N10889" s="31">
        <v>0</v>
      </c>
      <c r="O10889" s="32">
        <v>2500</v>
      </c>
      <c r="P10889" s="113">
        <v>0</v>
      </c>
      <c r="Q10889" s="113">
        <v>600</v>
      </c>
      <c r="R10889" s="31">
        <v>0</v>
      </c>
      <c r="S10889" s="32">
        <v>2246.21</v>
      </c>
      <c r="T10889" s="113">
        <v>0</v>
      </c>
      <c r="U10889" s="113">
        <v>700</v>
      </c>
      <c r="V10889" s="31">
        <v>0</v>
      </c>
      <c r="W10889" s="32">
        <v>0</v>
      </c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1716</v>
      </c>
      <c r="B10890" s="111" t="s">
        <v>684</v>
      </c>
      <c r="C10890" s="112" t="s">
        <v>685</v>
      </c>
      <c r="D10890" s="21">
        <f t="shared" si="340"/>
        <v>0</v>
      </c>
      <c r="E10890" s="24">
        <f t="shared" si="341"/>
        <v>183065.87</v>
      </c>
      <c r="F10890" s="104"/>
      <c r="G10890" s="104"/>
      <c r="H10890" s="105"/>
      <c r="I10890" s="105"/>
      <c r="J10890" s="31"/>
      <c r="K10890" s="32"/>
      <c r="L10890" s="105"/>
      <c r="M10890" s="105"/>
      <c r="N10890" s="106">
        <v>0</v>
      </c>
      <c r="O10890" s="107">
        <v>14975</v>
      </c>
      <c r="P10890" s="113">
        <v>0</v>
      </c>
      <c r="Q10890" s="113">
        <v>0</v>
      </c>
      <c r="R10890" s="106">
        <v>0</v>
      </c>
      <c r="S10890" s="107">
        <v>0</v>
      </c>
      <c r="T10890" s="105">
        <v>0</v>
      </c>
      <c r="U10890" s="105">
        <v>67579</v>
      </c>
      <c r="V10890" s="106">
        <v>0</v>
      </c>
      <c r="W10890" s="107">
        <v>100511.87</v>
      </c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1716</v>
      </c>
      <c r="B10891" s="111" t="s">
        <v>686</v>
      </c>
      <c r="C10891" s="112" t="s">
        <v>687</v>
      </c>
      <c r="D10891" s="21">
        <f t="shared" si="340"/>
        <v>1581205.31</v>
      </c>
      <c r="E10891" s="24">
        <f t="shared" si="341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106"/>
      <c r="K10891" s="107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1716</v>
      </c>
      <c r="B10892" s="111" t="s">
        <v>688</v>
      </c>
      <c r="C10892" s="112" t="s">
        <v>689</v>
      </c>
      <c r="D10892" s="21">
        <f t="shared" si="340"/>
        <v>811981.88000000012</v>
      </c>
      <c r="E10892" s="24">
        <f t="shared" si="341"/>
        <v>613130.23</v>
      </c>
      <c r="F10892" s="104"/>
      <c r="G10892" s="104"/>
      <c r="H10892" s="113">
        <v>125827.91</v>
      </c>
      <c r="I10892" s="113">
        <v>0</v>
      </c>
      <c r="J10892" s="31">
        <v>98798.31</v>
      </c>
      <c r="K10892" s="32">
        <v>0</v>
      </c>
      <c r="L10892" s="113">
        <v>121234.93</v>
      </c>
      <c r="M10892" s="113">
        <v>0</v>
      </c>
      <c r="N10892" s="31">
        <v>100710.32</v>
      </c>
      <c r="O10892" s="32">
        <v>0</v>
      </c>
      <c r="P10892" s="113">
        <v>50217.15</v>
      </c>
      <c r="Q10892" s="113">
        <v>0</v>
      </c>
      <c r="R10892" s="31">
        <v>155728.66</v>
      </c>
      <c r="S10892" s="32">
        <v>0</v>
      </c>
      <c r="T10892" s="113">
        <v>191160.18</v>
      </c>
      <c r="U10892" s="113">
        <v>0</v>
      </c>
      <c r="V10892" s="31">
        <v>67102.73</v>
      </c>
      <c r="W10892" s="32">
        <v>274036.28000000003</v>
      </c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1716</v>
      </c>
      <c r="B10893" s="111" t="s">
        <v>690</v>
      </c>
      <c r="C10893" s="112" t="s">
        <v>691</v>
      </c>
      <c r="D10893" s="21">
        <f t="shared" si="340"/>
        <v>0</v>
      </c>
      <c r="E10893" s="24">
        <f t="shared" si="341"/>
        <v>2322730.54</v>
      </c>
      <c r="F10893" s="104"/>
      <c r="G10893" s="104"/>
      <c r="H10893" s="105">
        <v>0</v>
      </c>
      <c r="I10893" s="105">
        <v>240440.83</v>
      </c>
      <c r="J10893" s="31">
        <v>0</v>
      </c>
      <c r="K10893" s="32">
        <v>339093.95</v>
      </c>
      <c r="L10893" s="105">
        <v>0</v>
      </c>
      <c r="M10893" s="105">
        <v>279791.08</v>
      </c>
      <c r="N10893" s="106">
        <v>0</v>
      </c>
      <c r="O10893" s="107">
        <v>313940.8</v>
      </c>
      <c r="P10893" s="113">
        <v>0</v>
      </c>
      <c r="Q10893" s="113">
        <v>235626.62</v>
      </c>
      <c r="R10893" s="106">
        <v>0</v>
      </c>
      <c r="S10893" s="107">
        <v>378931.25</v>
      </c>
      <c r="T10893" s="105">
        <v>0</v>
      </c>
      <c r="U10893" s="105">
        <v>486245.56</v>
      </c>
      <c r="V10893" s="106">
        <v>0</v>
      </c>
      <c r="W10893" s="107">
        <v>387754.4</v>
      </c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1716</v>
      </c>
      <c r="B10894" s="111" t="s">
        <v>692</v>
      </c>
      <c r="C10894" s="112" t="s">
        <v>693</v>
      </c>
      <c r="D10894" s="21">
        <f t="shared" si="340"/>
        <v>0</v>
      </c>
      <c r="E10894" s="24">
        <f t="shared" si="341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1716</v>
      </c>
      <c r="B10895" s="111" t="s">
        <v>694</v>
      </c>
      <c r="C10895" s="112" t="s">
        <v>695</v>
      </c>
      <c r="D10895" s="21">
        <f t="shared" si="340"/>
        <v>0</v>
      </c>
      <c r="E10895" s="24">
        <f t="shared" si="341"/>
        <v>34770</v>
      </c>
      <c r="F10895" s="104">
        <v>0</v>
      </c>
      <c r="G10895" s="104">
        <v>2132</v>
      </c>
      <c r="H10895" s="105">
        <v>0</v>
      </c>
      <c r="I10895" s="105">
        <v>0</v>
      </c>
      <c r="J10895" s="106">
        <v>0</v>
      </c>
      <c r="K10895" s="107">
        <v>0</v>
      </c>
      <c r="L10895" s="105">
        <v>0</v>
      </c>
      <c r="M10895" s="105">
        <v>0</v>
      </c>
      <c r="N10895" s="106">
        <v>0</v>
      </c>
      <c r="O10895" s="107">
        <v>0</v>
      </c>
      <c r="P10895" s="105">
        <v>0</v>
      </c>
      <c r="Q10895" s="105">
        <v>0</v>
      </c>
      <c r="R10895" s="106">
        <v>0</v>
      </c>
      <c r="S10895" s="107">
        <v>0</v>
      </c>
      <c r="T10895" s="105">
        <v>0</v>
      </c>
      <c r="U10895" s="105">
        <v>0</v>
      </c>
      <c r="V10895" s="106">
        <v>0</v>
      </c>
      <c r="W10895" s="107">
        <v>0</v>
      </c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1716</v>
      </c>
      <c r="B10896" s="111" t="s">
        <v>696</v>
      </c>
      <c r="C10896" s="112" t="s">
        <v>697</v>
      </c>
      <c r="D10896" s="21">
        <f t="shared" si="340"/>
        <v>0</v>
      </c>
      <c r="E10896" s="24">
        <f t="shared" si="341"/>
        <v>1017141</v>
      </c>
      <c r="F10896" s="104">
        <v>0</v>
      </c>
      <c r="G10896" s="104">
        <v>59670</v>
      </c>
      <c r="H10896" s="113">
        <v>0</v>
      </c>
      <c r="I10896" s="113">
        <v>25946</v>
      </c>
      <c r="J10896" s="106">
        <v>0</v>
      </c>
      <c r="K10896" s="107">
        <v>32638</v>
      </c>
      <c r="L10896" s="113">
        <v>0</v>
      </c>
      <c r="M10896" s="113">
        <v>113344</v>
      </c>
      <c r="N10896" s="31">
        <v>0</v>
      </c>
      <c r="O10896" s="32">
        <v>108123</v>
      </c>
      <c r="P10896" s="105">
        <v>0</v>
      </c>
      <c r="Q10896" s="105">
        <v>100299</v>
      </c>
      <c r="R10896" s="31">
        <v>0</v>
      </c>
      <c r="S10896" s="32">
        <v>191483</v>
      </c>
      <c r="T10896" s="113">
        <v>0</v>
      </c>
      <c r="U10896" s="113">
        <v>119899</v>
      </c>
      <c r="V10896" s="31">
        <v>0</v>
      </c>
      <c r="W10896" s="32">
        <v>298377</v>
      </c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1716</v>
      </c>
      <c r="B10897" s="111" t="s">
        <v>698</v>
      </c>
      <c r="C10897" s="112" t="s">
        <v>699</v>
      </c>
      <c r="D10897" s="21">
        <f t="shared" si="340"/>
        <v>0</v>
      </c>
      <c r="E10897" s="24">
        <f t="shared" si="341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1716</v>
      </c>
      <c r="B10898" s="111" t="s">
        <v>700</v>
      </c>
      <c r="C10898" s="112" t="s">
        <v>701</v>
      </c>
      <c r="D10898" s="21">
        <f t="shared" si="340"/>
        <v>0</v>
      </c>
      <c r="E10898" s="24">
        <f t="shared" si="341"/>
        <v>1331253.97</v>
      </c>
      <c r="F10898" s="104"/>
      <c r="G10898" s="104"/>
      <c r="H10898" s="113">
        <v>0</v>
      </c>
      <c r="I10898" s="113">
        <v>1321292.97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>
        <v>0</v>
      </c>
      <c r="Q10898" s="113">
        <v>0</v>
      </c>
      <c r="R10898" s="31">
        <v>0</v>
      </c>
      <c r="S10898" s="32">
        <v>0</v>
      </c>
      <c r="T10898" s="113">
        <v>0</v>
      </c>
      <c r="U10898" s="113">
        <v>0</v>
      </c>
      <c r="V10898" s="31">
        <v>0</v>
      </c>
      <c r="W10898" s="32">
        <v>0</v>
      </c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1716</v>
      </c>
      <c r="B10899" s="111" t="s">
        <v>702</v>
      </c>
      <c r="C10899" s="112" t="s">
        <v>1599</v>
      </c>
      <c r="D10899" s="21">
        <f t="shared" si="340"/>
        <v>50</v>
      </c>
      <c r="E10899" s="24">
        <f t="shared" si="341"/>
        <v>464752</v>
      </c>
      <c r="F10899" s="104">
        <v>0</v>
      </c>
      <c r="G10899" s="104">
        <v>16990</v>
      </c>
      <c r="H10899" s="113">
        <v>0</v>
      </c>
      <c r="I10899" s="113">
        <v>12126</v>
      </c>
      <c r="J10899" s="31">
        <v>0</v>
      </c>
      <c r="K10899" s="32">
        <v>9961</v>
      </c>
      <c r="L10899" s="113">
        <v>0</v>
      </c>
      <c r="M10899" s="113">
        <v>171347</v>
      </c>
      <c r="N10899" s="31">
        <v>0</v>
      </c>
      <c r="O10899" s="32">
        <v>15091</v>
      </c>
      <c r="P10899" s="113">
        <v>50</v>
      </c>
      <c r="Q10899" s="113">
        <v>62091</v>
      </c>
      <c r="R10899" s="31">
        <v>0</v>
      </c>
      <c r="S10899" s="32">
        <v>86506</v>
      </c>
      <c r="T10899" s="113">
        <v>0</v>
      </c>
      <c r="U10899" s="113">
        <v>42177</v>
      </c>
      <c r="V10899" s="31">
        <v>0</v>
      </c>
      <c r="W10899" s="32">
        <v>47602</v>
      </c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1716</v>
      </c>
      <c r="B10900" s="111" t="s">
        <v>703</v>
      </c>
      <c r="C10900" s="112" t="s">
        <v>704</v>
      </c>
      <c r="D10900" s="21">
        <f t="shared" si="340"/>
        <v>0</v>
      </c>
      <c r="E10900" s="24">
        <f t="shared" si="341"/>
        <v>97561.95</v>
      </c>
      <c r="F10900" s="104"/>
      <c r="G10900" s="104"/>
      <c r="H10900" s="105">
        <v>0</v>
      </c>
      <c r="I10900" s="105">
        <v>16378.95</v>
      </c>
      <c r="J10900" s="31">
        <v>0</v>
      </c>
      <c r="K10900" s="32">
        <v>10822</v>
      </c>
      <c r="L10900" s="105">
        <v>0</v>
      </c>
      <c r="M10900" s="105">
        <v>9586</v>
      </c>
      <c r="N10900" s="106">
        <v>0</v>
      </c>
      <c r="O10900" s="107">
        <v>12208</v>
      </c>
      <c r="P10900" s="113">
        <v>0</v>
      </c>
      <c r="Q10900" s="113">
        <v>10416</v>
      </c>
      <c r="R10900" s="106">
        <v>0</v>
      </c>
      <c r="S10900" s="107">
        <v>13916</v>
      </c>
      <c r="T10900" s="105">
        <v>0</v>
      </c>
      <c r="U10900" s="105">
        <v>14015</v>
      </c>
      <c r="V10900" s="106">
        <v>0</v>
      </c>
      <c r="W10900" s="107">
        <v>21042</v>
      </c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1716</v>
      </c>
      <c r="B10901" s="111" t="s">
        <v>705</v>
      </c>
      <c r="C10901" s="112" t="s">
        <v>1670</v>
      </c>
      <c r="D10901" s="21">
        <f t="shared" si="340"/>
        <v>0</v>
      </c>
      <c r="E10901" s="24">
        <f t="shared" si="341"/>
        <v>149.07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1716</v>
      </c>
      <c r="B10902" s="111" t="s">
        <v>706</v>
      </c>
      <c r="C10902" s="112" t="s">
        <v>1671</v>
      </c>
      <c r="D10902" s="21">
        <f t="shared" si="340"/>
        <v>0</v>
      </c>
      <c r="E10902" s="24">
        <f t="shared" si="341"/>
        <v>0</v>
      </c>
      <c r="F10902" s="104"/>
      <c r="G10902" s="104"/>
      <c r="H10902" s="113"/>
      <c r="I10902" s="113"/>
      <c r="J10902" s="106">
        <v>0</v>
      </c>
      <c r="K10902" s="107">
        <v>149.07</v>
      </c>
      <c r="L10902" s="113">
        <v>0</v>
      </c>
      <c r="M10902" s="113">
        <v>0</v>
      </c>
      <c r="N10902" s="31">
        <v>0</v>
      </c>
      <c r="O10902" s="32">
        <v>0</v>
      </c>
      <c r="P10902" s="105">
        <v>0</v>
      </c>
      <c r="Q10902" s="105">
        <v>0</v>
      </c>
      <c r="R10902" s="31">
        <v>0</v>
      </c>
      <c r="S10902" s="32">
        <v>0</v>
      </c>
      <c r="T10902" s="113">
        <v>0</v>
      </c>
      <c r="U10902" s="113">
        <v>0</v>
      </c>
      <c r="V10902" s="31">
        <v>0</v>
      </c>
      <c r="W10902" s="32">
        <v>0</v>
      </c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1716</v>
      </c>
      <c r="B10903" s="111" t="s">
        <v>707</v>
      </c>
      <c r="C10903" s="112" t="s">
        <v>708</v>
      </c>
      <c r="D10903" s="21">
        <f t="shared" si="340"/>
        <v>0</v>
      </c>
      <c r="E10903" s="24">
        <f t="shared" si="341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1716</v>
      </c>
      <c r="B10904" s="111" t="s">
        <v>709</v>
      </c>
      <c r="C10904" s="112" t="s">
        <v>710</v>
      </c>
      <c r="D10904" s="21">
        <f t="shared" si="340"/>
        <v>0</v>
      </c>
      <c r="E10904" s="24">
        <f t="shared" si="341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1716</v>
      </c>
      <c r="B10905" s="111" t="s">
        <v>711</v>
      </c>
      <c r="C10905" s="112" t="s">
        <v>712</v>
      </c>
      <c r="D10905" s="21">
        <f t="shared" si="340"/>
        <v>59670</v>
      </c>
      <c r="E10905" s="24">
        <f t="shared" si="341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31"/>
      <c r="K10905" s="32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1716</v>
      </c>
      <c r="B10906" s="111" t="s">
        <v>713</v>
      </c>
      <c r="C10906" s="112" t="s">
        <v>714</v>
      </c>
      <c r="D10906" s="21">
        <f t="shared" si="340"/>
        <v>1019</v>
      </c>
      <c r="E10906" s="24">
        <f t="shared" si="341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>
        <v>139</v>
      </c>
      <c r="Q10906" s="105">
        <v>0</v>
      </c>
      <c r="R10906" s="106">
        <v>0</v>
      </c>
      <c r="S10906" s="107">
        <v>0</v>
      </c>
      <c r="T10906" s="105">
        <v>880</v>
      </c>
      <c r="U10906" s="105">
        <v>0</v>
      </c>
      <c r="V10906" s="106">
        <v>0</v>
      </c>
      <c r="W10906" s="107">
        <v>0</v>
      </c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1716</v>
      </c>
      <c r="B10907" s="111" t="s">
        <v>715</v>
      </c>
      <c r="C10907" s="112" t="s">
        <v>716</v>
      </c>
      <c r="D10907" s="21">
        <f t="shared" si="340"/>
        <v>0</v>
      </c>
      <c r="E10907" s="24">
        <f t="shared" si="341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1716</v>
      </c>
      <c r="B10908" s="111" t="s">
        <v>717</v>
      </c>
      <c r="C10908" s="112" t="s">
        <v>718</v>
      </c>
      <c r="D10908" s="21">
        <f t="shared" si="340"/>
        <v>0</v>
      </c>
      <c r="E10908" s="24">
        <f t="shared" si="341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1716</v>
      </c>
      <c r="B10909" s="111" t="s">
        <v>719</v>
      </c>
      <c r="C10909" s="112" t="s">
        <v>720</v>
      </c>
      <c r="D10909" s="21">
        <f t="shared" si="340"/>
        <v>10816660.299999999</v>
      </c>
      <c r="E10909" s="24">
        <f t="shared" si="341"/>
        <v>0</v>
      </c>
      <c r="F10909" s="104"/>
      <c r="G10909" s="104"/>
      <c r="H10909" s="113">
        <v>10523673.18</v>
      </c>
      <c r="I10909" s="113">
        <v>0</v>
      </c>
      <c r="J10909" s="106">
        <v>0</v>
      </c>
      <c r="K10909" s="107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>
        <v>0</v>
      </c>
      <c r="Q10909" s="105">
        <v>0</v>
      </c>
      <c r="R10909" s="31">
        <v>0</v>
      </c>
      <c r="S10909" s="32">
        <v>0</v>
      </c>
      <c r="T10909" s="113">
        <v>0</v>
      </c>
      <c r="U10909" s="113">
        <v>0</v>
      </c>
      <c r="V10909" s="31">
        <v>0</v>
      </c>
      <c r="W10909" s="32">
        <v>0</v>
      </c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1716</v>
      </c>
      <c r="B10910" s="111" t="s">
        <v>721</v>
      </c>
      <c r="C10910" s="112" t="s">
        <v>722</v>
      </c>
      <c r="D10910" s="21">
        <f t="shared" si="340"/>
        <v>2050909.8399999999</v>
      </c>
      <c r="E10910" s="24">
        <f t="shared" si="341"/>
        <v>0</v>
      </c>
      <c r="F10910" s="104"/>
      <c r="G10910" s="104"/>
      <c r="H10910" s="113">
        <v>292987.12</v>
      </c>
      <c r="I10910" s="113">
        <v>0</v>
      </c>
      <c r="J10910" s="31">
        <v>292987.12</v>
      </c>
      <c r="K10910" s="32">
        <v>0</v>
      </c>
      <c r="L10910" s="113">
        <v>292987.11</v>
      </c>
      <c r="M10910" s="113">
        <v>0</v>
      </c>
      <c r="N10910" s="31">
        <v>292987.12</v>
      </c>
      <c r="O10910" s="32">
        <v>0</v>
      </c>
      <c r="P10910" s="113">
        <v>292987.12</v>
      </c>
      <c r="Q10910" s="113">
        <v>0</v>
      </c>
      <c r="R10910" s="31">
        <v>292987.12</v>
      </c>
      <c r="S10910" s="32">
        <v>0</v>
      </c>
      <c r="T10910" s="113">
        <v>292987.13</v>
      </c>
      <c r="U10910" s="113">
        <v>0</v>
      </c>
      <c r="V10910" s="31">
        <v>292987.12</v>
      </c>
      <c r="W10910" s="32">
        <v>0</v>
      </c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1716</v>
      </c>
      <c r="B10911" s="111" t="s">
        <v>723</v>
      </c>
      <c r="C10911" s="112" t="s">
        <v>724</v>
      </c>
      <c r="D10911" s="21">
        <f t="shared" si="340"/>
        <v>1869284.35</v>
      </c>
      <c r="E10911" s="24">
        <f t="shared" si="341"/>
        <v>0</v>
      </c>
      <c r="F10911" s="104"/>
      <c r="G10911" s="104"/>
      <c r="H10911" s="105">
        <v>1869284.35</v>
      </c>
      <c r="I10911" s="105">
        <v>0</v>
      </c>
      <c r="J10911" s="31">
        <v>0</v>
      </c>
      <c r="K10911" s="32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>
        <v>0</v>
      </c>
      <c r="Q10911" s="113">
        <v>0</v>
      </c>
      <c r="R10911" s="106">
        <v>0</v>
      </c>
      <c r="S10911" s="107">
        <v>0</v>
      </c>
      <c r="T10911" s="105">
        <v>0</v>
      </c>
      <c r="U10911" s="105">
        <v>0</v>
      </c>
      <c r="V10911" s="106">
        <v>0</v>
      </c>
      <c r="W10911" s="107">
        <v>0</v>
      </c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1716</v>
      </c>
      <c r="B10912" s="111" t="s">
        <v>1600</v>
      </c>
      <c r="C10912" s="112" t="s">
        <v>1601</v>
      </c>
      <c r="D10912" s="21">
        <f t="shared" si="340"/>
        <v>0</v>
      </c>
      <c r="E10912" s="24">
        <f t="shared" si="341"/>
        <v>3600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>
        <v>0</v>
      </c>
      <c r="W10912" s="107">
        <v>3600</v>
      </c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1716</v>
      </c>
      <c r="B10913" s="111" t="s">
        <v>1602</v>
      </c>
      <c r="C10913" s="112" t="s">
        <v>1603</v>
      </c>
      <c r="D10913" s="21">
        <f t="shared" si="340"/>
        <v>0</v>
      </c>
      <c r="E10913" s="24">
        <f t="shared" si="341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1716</v>
      </c>
      <c r="B10914" s="111" t="s">
        <v>725</v>
      </c>
      <c r="C10914" s="112" t="s">
        <v>726</v>
      </c>
      <c r="D10914" s="21">
        <f t="shared" si="340"/>
        <v>0</v>
      </c>
      <c r="E10914" s="24">
        <f t="shared" si="341"/>
        <v>31544</v>
      </c>
      <c r="F10914" s="104"/>
      <c r="G10914" s="104"/>
      <c r="H10914" s="113"/>
      <c r="I10914" s="113"/>
      <c r="J10914" s="106"/>
      <c r="K10914" s="107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1716</v>
      </c>
      <c r="B10915" s="111" t="s">
        <v>727</v>
      </c>
      <c r="C10915" s="112" t="s">
        <v>728</v>
      </c>
      <c r="D10915" s="21">
        <f t="shared" si="340"/>
        <v>0</v>
      </c>
      <c r="E10915" s="24">
        <f t="shared" si="341"/>
        <v>327935</v>
      </c>
      <c r="F10915" s="104">
        <v>0</v>
      </c>
      <c r="G10915" s="104">
        <v>36208</v>
      </c>
      <c r="H10915" s="113">
        <v>0</v>
      </c>
      <c r="I10915" s="113">
        <v>32534</v>
      </c>
      <c r="J10915" s="31">
        <v>0</v>
      </c>
      <c r="K10915" s="32">
        <v>31544</v>
      </c>
      <c r="L10915" s="113">
        <v>0</v>
      </c>
      <c r="M10915" s="113">
        <v>33538</v>
      </c>
      <c r="N10915" s="31">
        <v>0</v>
      </c>
      <c r="O10915" s="32">
        <v>35526</v>
      </c>
      <c r="P10915" s="113">
        <v>0</v>
      </c>
      <c r="Q10915" s="113">
        <v>53640</v>
      </c>
      <c r="R10915" s="31">
        <v>0</v>
      </c>
      <c r="S10915" s="32">
        <v>37677</v>
      </c>
      <c r="T10915" s="113">
        <v>0</v>
      </c>
      <c r="U10915" s="113">
        <v>44790</v>
      </c>
      <c r="V10915" s="31">
        <v>0</v>
      </c>
      <c r="W10915" s="32">
        <v>46802</v>
      </c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1716</v>
      </c>
      <c r="B10916" s="111" t="s">
        <v>729</v>
      </c>
      <c r="C10916" s="112" t="s">
        <v>730</v>
      </c>
      <c r="D10916" s="21">
        <f t="shared" si="340"/>
        <v>0</v>
      </c>
      <c r="E10916" s="24">
        <f t="shared" si="341"/>
        <v>133906</v>
      </c>
      <c r="F10916" s="104">
        <v>0</v>
      </c>
      <c r="G10916" s="104">
        <v>5517</v>
      </c>
      <c r="H10916" s="113">
        <v>0</v>
      </c>
      <c r="I10916" s="113">
        <v>2073</v>
      </c>
      <c r="J10916" s="31">
        <v>0</v>
      </c>
      <c r="K10916" s="32">
        <v>7220</v>
      </c>
      <c r="L10916" s="113">
        <v>0</v>
      </c>
      <c r="M10916" s="113">
        <v>22108</v>
      </c>
      <c r="N10916" s="31">
        <v>0</v>
      </c>
      <c r="O10916" s="32">
        <v>6220</v>
      </c>
      <c r="P10916" s="113">
        <v>0</v>
      </c>
      <c r="Q10916" s="113">
        <v>39923</v>
      </c>
      <c r="R10916" s="31">
        <v>0</v>
      </c>
      <c r="S10916" s="32">
        <v>19632</v>
      </c>
      <c r="T10916" s="113">
        <v>0</v>
      </c>
      <c r="U10916" s="113">
        <v>29978</v>
      </c>
      <c r="V10916" s="31">
        <v>0</v>
      </c>
      <c r="W10916" s="32">
        <v>8455</v>
      </c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1716</v>
      </c>
      <c r="B10917" s="111" t="s">
        <v>731</v>
      </c>
      <c r="C10917" s="112" t="s">
        <v>732</v>
      </c>
      <c r="D10917" s="21">
        <f t="shared" si="340"/>
        <v>0</v>
      </c>
      <c r="E10917" s="24">
        <f t="shared" si="341"/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1716</v>
      </c>
      <c r="B10918" s="111" t="s">
        <v>733</v>
      </c>
      <c r="C10918" s="112" t="s">
        <v>734</v>
      </c>
      <c r="D10918" s="21">
        <f t="shared" si="340"/>
        <v>0</v>
      </c>
      <c r="E10918" s="24">
        <f t="shared" si="341"/>
        <v>3389</v>
      </c>
      <c r="F10918" s="104"/>
      <c r="G10918" s="104"/>
      <c r="H10918" s="105"/>
      <c r="I10918" s="105"/>
      <c r="J10918" s="31"/>
      <c r="K10918" s="32"/>
      <c r="L10918" s="105"/>
      <c r="M10918" s="105"/>
      <c r="N10918" s="106">
        <v>0</v>
      </c>
      <c r="O10918" s="107">
        <v>1703</v>
      </c>
      <c r="P10918" s="113">
        <v>0</v>
      </c>
      <c r="Q10918" s="113">
        <v>1686</v>
      </c>
      <c r="R10918" s="106">
        <v>0</v>
      </c>
      <c r="S10918" s="107">
        <v>0</v>
      </c>
      <c r="T10918" s="105">
        <v>0</v>
      </c>
      <c r="U10918" s="105">
        <v>0</v>
      </c>
      <c r="V10918" s="106">
        <v>0</v>
      </c>
      <c r="W10918" s="107">
        <v>0</v>
      </c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1716</v>
      </c>
      <c r="B10919" s="111" t="s">
        <v>1604</v>
      </c>
      <c r="C10919" s="112" t="s">
        <v>1605</v>
      </c>
      <c r="D10919" s="21">
        <f t="shared" si="340"/>
        <v>0</v>
      </c>
      <c r="E10919" s="24">
        <f t="shared" si="34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1716</v>
      </c>
      <c r="B10920" s="111" t="s">
        <v>1606</v>
      </c>
      <c r="C10920" s="112" t="s">
        <v>1607</v>
      </c>
      <c r="D10920" s="21">
        <f t="shared" si="340"/>
        <v>0</v>
      </c>
      <c r="E10920" s="24">
        <f t="shared" si="341"/>
        <v>14177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>
        <v>0</v>
      </c>
      <c r="U10920" s="105">
        <v>1797</v>
      </c>
      <c r="V10920" s="106">
        <v>0</v>
      </c>
      <c r="W10920" s="107">
        <v>0</v>
      </c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1716</v>
      </c>
      <c r="B10921" s="111" t="s">
        <v>735</v>
      </c>
      <c r="C10921" s="112" t="s">
        <v>736</v>
      </c>
      <c r="D10921" s="21">
        <f t="shared" si="340"/>
        <v>0</v>
      </c>
      <c r="E10921" s="24">
        <f t="shared" si="341"/>
        <v>110791.09999999999</v>
      </c>
      <c r="F10921" s="104">
        <v>0</v>
      </c>
      <c r="G10921" s="104">
        <v>11970</v>
      </c>
      <c r="H10921" s="105">
        <v>0</v>
      </c>
      <c r="I10921" s="105">
        <v>18019</v>
      </c>
      <c r="J10921" s="106">
        <v>0</v>
      </c>
      <c r="K10921" s="107">
        <v>12380</v>
      </c>
      <c r="L10921" s="105">
        <v>0</v>
      </c>
      <c r="M10921" s="105">
        <v>5459.42</v>
      </c>
      <c r="N10921" s="106">
        <v>0</v>
      </c>
      <c r="O10921" s="107">
        <v>7439</v>
      </c>
      <c r="P10921" s="105">
        <v>0</v>
      </c>
      <c r="Q10921" s="105">
        <v>52050.42</v>
      </c>
      <c r="R10921" s="106">
        <v>0</v>
      </c>
      <c r="S10921" s="107">
        <v>4500.42</v>
      </c>
      <c r="T10921" s="105">
        <v>0</v>
      </c>
      <c r="U10921" s="105">
        <v>4499.84</v>
      </c>
      <c r="V10921" s="106">
        <v>0</v>
      </c>
      <c r="W10921" s="107">
        <v>6853</v>
      </c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1716</v>
      </c>
      <c r="B10922" s="111" t="s">
        <v>737</v>
      </c>
      <c r="C10922" s="112" t="s">
        <v>738</v>
      </c>
      <c r="D10922" s="21">
        <f t="shared" si="340"/>
        <v>0</v>
      </c>
      <c r="E10922" s="24">
        <f t="shared" si="341"/>
        <v>13471</v>
      </c>
      <c r="F10922" s="104">
        <v>0</v>
      </c>
      <c r="G10922" s="104">
        <v>1457</v>
      </c>
      <c r="H10922" s="105">
        <v>0</v>
      </c>
      <c r="I10922" s="105">
        <v>0</v>
      </c>
      <c r="J10922" s="106">
        <v>0</v>
      </c>
      <c r="K10922" s="107">
        <v>0</v>
      </c>
      <c r="L10922" s="105">
        <v>0</v>
      </c>
      <c r="M10922" s="105">
        <v>0</v>
      </c>
      <c r="N10922" s="106">
        <v>0</v>
      </c>
      <c r="O10922" s="107">
        <v>0</v>
      </c>
      <c r="P10922" s="105">
        <v>0</v>
      </c>
      <c r="Q10922" s="105">
        <v>4934</v>
      </c>
      <c r="R10922" s="106">
        <v>0</v>
      </c>
      <c r="S10922" s="107">
        <v>1942</v>
      </c>
      <c r="T10922" s="105">
        <v>0</v>
      </c>
      <c r="U10922" s="105">
        <v>3194</v>
      </c>
      <c r="V10922" s="106">
        <v>0</v>
      </c>
      <c r="W10922" s="107">
        <v>0</v>
      </c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1716</v>
      </c>
      <c r="B10923" s="111" t="s">
        <v>739</v>
      </c>
      <c r="C10923" s="112" t="s">
        <v>740</v>
      </c>
      <c r="D10923" s="21">
        <f t="shared" si="340"/>
        <v>460</v>
      </c>
      <c r="E10923" s="24">
        <f t="shared" si="341"/>
        <v>24680</v>
      </c>
      <c r="F10923" s="104">
        <v>0</v>
      </c>
      <c r="G10923" s="104">
        <v>2110</v>
      </c>
      <c r="H10923" s="113">
        <v>0</v>
      </c>
      <c r="I10923" s="113">
        <v>905</v>
      </c>
      <c r="J10923" s="106">
        <v>0</v>
      </c>
      <c r="K10923" s="107">
        <v>1944</v>
      </c>
      <c r="L10923" s="113">
        <v>0</v>
      </c>
      <c r="M10923" s="113">
        <v>329</v>
      </c>
      <c r="N10923" s="31">
        <v>0</v>
      </c>
      <c r="O10923" s="32">
        <v>79</v>
      </c>
      <c r="P10923" s="105">
        <v>460</v>
      </c>
      <c r="Q10923" s="105">
        <v>1957</v>
      </c>
      <c r="R10923" s="31">
        <v>0</v>
      </c>
      <c r="S10923" s="32">
        <v>890</v>
      </c>
      <c r="T10923" s="113">
        <v>0</v>
      </c>
      <c r="U10923" s="113">
        <v>50</v>
      </c>
      <c r="V10923" s="31">
        <v>0</v>
      </c>
      <c r="W10923" s="32">
        <v>0</v>
      </c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1716</v>
      </c>
      <c r="B10924" s="111" t="s">
        <v>741</v>
      </c>
      <c r="C10924" s="112" t="s">
        <v>742</v>
      </c>
      <c r="D10924" s="21">
        <f t="shared" si="340"/>
        <v>20951.29</v>
      </c>
      <c r="E10924" s="24">
        <f t="shared" si="341"/>
        <v>3429</v>
      </c>
      <c r="F10924" s="104"/>
      <c r="G10924" s="104"/>
      <c r="H10924" s="113"/>
      <c r="I10924" s="113"/>
      <c r="J10924" s="31">
        <v>0</v>
      </c>
      <c r="K10924" s="32">
        <v>18360</v>
      </c>
      <c r="L10924" s="113">
        <v>0</v>
      </c>
      <c r="M10924" s="113">
        <v>0</v>
      </c>
      <c r="N10924" s="31">
        <v>0</v>
      </c>
      <c r="O10924" s="32">
        <v>0</v>
      </c>
      <c r="P10924" s="113">
        <v>0</v>
      </c>
      <c r="Q10924" s="113">
        <v>0</v>
      </c>
      <c r="R10924" s="31">
        <v>0</v>
      </c>
      <c r="S10924" s="32">
        <v>0</v>
      </c>
      <c r="T10924" s="113">
        <v>0</v>
      </c>
      <c r="U10924" s="113">
        <v>0</v>
      </c>
      <c r="V10924" s="31">
        <v>0</v>
      </c>
      <c r="W10924" s="32">
        <v>3429</v>
      </c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1716</v>
      </c>
      <c r="B10925" s="111" t="s">
        <v>743</v>
      </c>
      <c r="C10925" s="112" t="s">
        <v>744</v>
      </c>
      <c r="D10925" s="21">
        <f t="shared" si="340"/>
        <v>177095.35</v>
      </c>
      <c r="E10925" s="24">
        <f t="shared" si="341"/>
        <v>23145.73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>
        <v>20951.29</v>
      </c>
      <c r="K10925" s="32">
        <v>0</v>
      </c>
      <c r="L10925" s="113">
        <v>22945.29</v>
      </c>
      <c r="M10925" s="113">
        <v>0</v>
      </c>
      <c r="N10925" s="31">
        <v>24933.29</v>
      </c>
      <c r="O10925" s="32">
        <v>0</v>
      </c>
      <c r="P10925" s="113">
        <v>14481.28</v>
      </c>
      <c r="Q10925" s="113">
        <v>0</v>
      </c>
      <c r="R10925" s="31">
        <v>15876.35</v>
      </c>
      <c r="S10925" s="32">
        <v>12246.42</v>
      </c>
      <c r="T10925" s="113">
        <v>28543.41</v>
      </c>
      <c r="U10925" s="113">
        <v>7168.2</v>
      </c>
      <c r="V10925" s="31">
        <v>22759.15</v>
      </c>
      <c r="W10925" s="32">
        <v>3731.11</v>
      </c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1716</v>
      </c>
      <c r="B10926" s="111" t="s">
        <v>745</v>
      </c>
      <c r="C10926" s="112" t="s">
        <v>746</v>
      </c>
      <c r="D10926" s="21">
        <f t="shared" si="340"/>
        <v>0</v>
      </c>
      <c r="E10926" s="24">
        <f t="shared" si="341"/>
        <v>0</v>
      </c>
      <c r="F10926" s="104"/>
      <c r="G10926" s="104"/>
      <c r="H10926" s="105"/>
      <c r="I10926" s="105"/>
      <c r="J10926" s="31"/>
      <c r="K10926" s="32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1716</v>
      </c>
      <c r="B10927" s="111" t="s">
        <v>747</v>
      </c>
      <c r="C10927" s="112" t="s">
        <v>748</v>
      </c>
      <c r="D10927" s="21">
        <f t="shared" si="340"/>
        <v>75101.42</v>
      </c>
      <c r="E10927" s="24">
        <f t="shared" si="341"/>
        <v>4507.25</v>
      </c>
      <c r="F10927" s="104"/>
      <c r="G10927" s="104"/>
      <c r="H10927" s="105"/>
      <c r="I10927" s="105"/>
      <c r="J10927" s="106"/>
      <c r="K10927" s="107"/>
      <c r="L10927" s="105">
        <v>14114.15</v>
      </c>
      <c r="M10927" s="105">
        <v>0</v>
      </c>
      <c r="N10927" s="106">
        <v>0</v>
      </c>
      <c r="O10927" s="107">
        <v>0</v>
      </c>
      <c r="P10927" s="105">
        <v>0</v>
      </c>
      <c r="Q10927" s="105">
        <v>0</v>
      </c>
      <c r="R10927" s="106">
        <v>19065.89</v>
      </c>
      <c r="S10927" s="107">
        <v>0</v>
      </c>
      <c r="T10927" s="105">
        <v>41921.379999999997</v>
      </c>
      <c r="U10927" s="105">
        <v>0</v>
      </c>
      <c r="V10927" s="106">
        <v>0</v>
      </c>
      <c r="W10927" s="107">
        <v>4507.25</v>
      </c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1716</v>
      </c>
      <c r="B10928" s="111" t="s">
        <v>749</v>
      </c>
      <c r="C10928" s="112" t="s">
        <v>750</v>
      </c>
      <c r="D10928" s="21">
        <f t="shared" si="340"/>
        <v>0</v>
      </c>
      <c r="E10928" s="24">
        <f t="shared" si="341"/>
        <v>9696.15</v>
      </c>
      <c r="F10928" s="104"/>
      <c r="G10928" s="104"/>
      <c r="H10928" s="113"/>
      <c r="I10928" s="113"/>
      <c r="J10928" s="106"/>
      <c r="K10928" s="107"/>
      <c r="L10928" s="113"/>
      <c r="M10928" s="113"/>
      <c r="N10928" s="31"/>
      <c r="O10928" s="32"/>
      <c r="P10928" s="105"/>
      <c r="Q10928" s="105"/>
      <c r="R10928" s="31">
        <v>0</v>
      </c>
      <c r="S10928" s="32">
        <v>2394.98</v>
      </c>
      <c r="T10928" s="113">
        <v>0</v>
      </c>
      <c r="U10928" s="113">
        <v>1366.34</v>
      </c>
      <c r="V10928" s="31">
        <v>0</v>
      </c>
      <c r="W10928" s="32">
        <v>5934.83</v>
      </c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1716</v>
      </c>
      <c r="B10929" s="111" t="s">
        <v>751</v>
      </c>
      <c r="C10929" s="112" t="s">
        <v>752</v>
      </c>
      <c r="D10929" s="21">
        <f t="shared" si="340"/>
        <v>0</v>
      </c>
      <c r="E10929" s="24">
        <f t="shared" si="34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1716</v>
      </c>
      <c r="B10930" s="111" t="s">
        <v>753</v>
      </c>
      <c r="C10930" s="112" t="s">
        <v>754</v>
      </c>
      <c r="D10930" s="21">
        <f t="shared" si="340"/>
        <v>0</v>
      </c>
      <c r="E10930" s="24">
        <f t="shared" si="341"/>
        <v>923.5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1716</v>
      </c>
      <c r="B10931" s="111" t="s">
        <v>755</v>
      </c>
      <c r="C10931" s="112" t="s">
        <v>756</v>
      </c>
      <c r="D10931" s="21">
        <f t="shared" si="340"/>
        <v>0</v>
      </c>
      <c r="E10931" s="24">
        <f t="shared" si="341"/>
        <v>7741.91</v>
      </c>
      <c r="F10931" s="104">
        <v>0</v>
      </c>
      <c r="G10931" s="104">
        <v>1138.5</v>
      </c>
      <c r="H10931" s="113">
        <v>0</v>
      </c>
      <c r="I10931" s="113">
        <v>385.5</v>
      </c>
      <c r="J10931" s="31">
        <v>0</v>
      </c>
      <c r="K10931" s="32">
        <v>923.5</v>
      </c>
      <c r="L10931" s="113">
        <v>0</v>
      </c>
      <c r="M10931" s="113">
        <v>0</v>
      </c>
      <c r="N10931" s="31">
        <v>0</v>
      </c>
      <c r="O10931" s="32">
        <v>1149.25</v>
      </c>
      <c r="P10931" s="113">
        <v>0</v>
      </c>
      <c r="Q10931" s="113">
        <v>1427.33</v>
      </c>
      <c r="R10931" s="31">
        <v>0</v>
      </c>
      <c r="S10931" s="32">
        <v>2691.33</v>
      </c>
      <c r="T10931" s="113">
        <v>0</v>
      </c>
      <c r="U10931" s="113">
        <v>0</v>
      </c>
      <c r="V10931" s="31">
        <v>0</v>
      </c>
      <c r="W10931" s="32">
        <v>0</v>
      </c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1716</v>
      </c>
      <c r="B10932" s="111" t="s">
        <v>757</v>
      </c>
      <c r="C10932" s="112" t="s">
        <v>758</v>
      </c>
      <c r="D10932" s="21">
        <f t="shared" si="340"/>
        <v>0</v>
      </c>
      <c r="E10932" s="24">
        <f t="shared" si="341"/>
        <v>6792</v>
      </c>
      <c r="F10932" s="104">
        <v>0</v>
      </c>
      <c r="G10932" s="104">
        <v>730</v>
      </c>
      <c r="H10932" s="113">
        <v>0</v>
      </c>
      <c r="I10932" s="113">
        <v>1483</v>
      </c>
      <c r="J10932" s="31">
        <v>0</v>
      </c>
      <c r="K10932" s="32">
        <v>950</v>
      </c>
      <c r="L10932" s="113">
        <v>0</v>
      </c>
      <c r="M10932" s="113">
        <v>0</v>
      </c>
      <c r="N10932" s="31">
        <v>0</v>
      </c>
      <c r="O10932" s="32">
        <v>2909</v>
      </c>
      <c r="P10932" s="113">
        <v>0</v>
      </c>
      <c r="Q10932" s="113">
        <v>1467</v>
      </c>
      <c r="R10932" s="31">
        <v>0</v>
      </c>
      <c r="S10932" s="32">
        <v>203</v>
      </c>
      <c r="T10932" s="113">
        <v>0</v>
      </c>
      <c r="U10932" s="113">
        <v>0</v>
      </c>
      <c r="V10932" s="31">
        <v>0</v>
      </c>
      <c r="W10932" s="32">
        <v>0</v>
      </c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1716</v>
      </c>
      <c r="B10933" s="111" t="s">
        <v>759</v>
      </c>
      <c r="C10933" s="112" t="s">
        <v>760</v>
      </c>
      <c r="D10933" s="21">
        <f t="shared" si="340"/>
        <v>0</v>
      </c>
      <c r="E10933" s="24">
        <f t="shared" si="341"/>
        <v>3909</v>
      </c>
      <c r="F10933" s="104"/>
      <c r="G10933" s="104"/>
      <c r="H10933" s="113"/>
      <c r="I10933" s="113"/>
      <c r="J10933" s="31"/>
      <c r="K10933" s="32"/>
      <c r="L10933" s="113">
        <v>0</v>
      </c>
      <c r="M10933" s="113">
        <v>1536</v>
      </c>
      <c r="N10933" s="31">
        <v>0</v>
      </c>
      <c r="O10933" s="32">
        <v>2373</v>
      </c>
      <c r="P10933" s="113">
        <v>0</v>
      </c>
      <c r="Q10933" s="113">
        <v>0</v>
      </c>
      <c r="R10933" s="31">
        <v>0</v>
      </c>
      <c r="S10933" s="32">
        <v>0</v>
      </c>
      <c r="T10933" s="113">
        <v>0</v>
      </c>
      <c r="U10933" s="113">
        <v>0</v>
      </c>
      <c r="V10933" s="31">
        <v>0</v>
      </c>
      <c r="W10933" s="32">
        <v>0</v>
      </c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1716</v>
      </c>
      <c r="B10934" s="111" t="s">
        <v>761</v>
      </c>
      <c r="C10934" s="112" t="s">
        <v>762</v>
      </c>
      <c r="D10934" s="21">
        <f t="shared" si="340"/>
        <v>1650.56</v>
      </c>
      <c r="E10934" s="24">
        <f t="shared" si="34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>
        <v>1650.56</v>
      </c>
      <c r="O10934" s="32">
        <v>0</v>
      </c>
      <c r="P10934" s="113">
        <v>0</v>
      </c>
      <c r="Q10934" s="113">
        <v>0</v>
      </c>
      <c r="R10934" s="31">
        <v>0</v>
      </c>
      <c r="S10934" s="32">
        <v>0</v>
      </c>
      <c r="T10934" s="113">
        <v>0</v>
      </c>
      <c r="U10934" s="113">
        <v>0</v>
      </c>
      <c r="V10934" s="31">
        <v>0</v>
      </c>
      <c r="W10934" s="32">
        <v>0</v>
      </c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1716</v>
      </c>
      <c r="B10935" s="111" t="s">
        <v>763</v>
      </c>
      <c r="C10935" s="112" t="s">
        <v>764</v>
      </c>
      <c r="D10935" s="21">
        <f t="shared" si="340"/>
        <v>0</v>
      </c>
      <c r="E10935" s="24">
        <f t="shared" si="34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1716</v>
      </c>
      <c r="B10936" s="111" t="s">
        <v>765</v>
      </c>
      <c r="C10936" s="112" t="s">
        <v>1672</v>
      </c>
      <c r="D10936" s="21">
        <f t="shared" si="340"/>
        <v>0</v>
      </c>
      <c r="E10936" s="24">
        <f t="shared" si="34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1716</v>
      </c>
      <c r="B10937" s="111" t="s">
        <v>766</v>
      </c>
      <c r="C10937" s="112" t="s">
        <v>767</v>
      </c>
      <c r="D10937" s="21">
        <f t="shared" si="340"/>
        <v>1346.44</v>
      </c>
      <c r="E10937" s="24">
        <f t="shared" si="341"/>
        <v>0</v>
      </c>
      <c r="F10937" s="104"/>
      <c r="G10937" s="104"/>
      <c r="H10937" s="105"/>
      <c r="I10937" s="105"/>
      <c r="J10937" s="31"/>
      <c r="K10937" s="32"/>
      <c r="L10937" s="105"/>
      <c r="M10937" s="105"/>
      <c r="N10937" s="106">
        <v>1346.44</v>
      </c>
      <c r="O10937" s="107">
        <v>0</v>
      </c>
      <c r="P10937" s="113">
        <v>0</v>
      </c>
      <c r="Q10937" s="113">
        <v>0</v>
      </c>
      <c r="R10937" s="106">
        <v>0</v>
      </c>
      <c r="S10937" s="107">
        <v>0</v>
      </c>
      <c r="T10937" s="105">
        <v>0</v>
      </c>
      <c r="U10937" s="105">
        <v>0</v>
      </c>
      <c r="V10937" s="106">
        <v>0</v>
      </c>
      <c r="W10937" s="107">
        <v>0</v>
      </c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1716</v>
      </c>
      <c r="B10938" s="111" t="s">
        <v>768</v>
      </c>
      <c r="C10938" s="112" t="s">
        <v>1673</v>
      </c>
      <c r="D10938" s="21">
        <f t="shared" si="340"/>
        <v>0</v>
      </c>
      <c r="E10938" s="24">
        <f t="shared" si="341"/>
        <v>337.5</v>
      </c>
      <c r="F10938" s="104"/>
      <c r="G10938" s="104"/>
      <c r="H10938" s="105"/>
      <c r="I10938" s="105"/>
      <c r="J10938" s="106"/>
      <c r="K10938" s="107"/>
      <c r="L10938" s="105">
        <v>0</v>
      </c>
      <c r="M10938" s="105">
        <v>337.5</v>
      </c>
      <c r="N10938" s="106">
        <v>0</v>
      </c>
      <c r="O10938" s="107">
        <v>0</v>
      </c>
      <c r="P10938" s="105">
        <v>0</v>
      </c>
      <c r="Q10938" s="105">
        <v>0</v>
      </c>
      <c r="R10938" s="106">
        <v>0</v>
      </c>
      <c r="S10938" s="107">
        <v>0</v>
      </c>
      <c r="T10938" s="105">
        <v>0</v>
      </c>
      <c r="U10938" s="105">
        <v>0</v>
      </c>
      <c r="V10938" s="106">
        <v>0</v>
      </c>
      <c r="W10938" s="107">
        <v>0</v>
      </c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1716</v>
      </c>
      <c r="B10939" s="111" t="s">
        <v>769</v>
      </c>
      <c r="C10939" s="112" t="s">
        <v>1674</v>
      </c>
      <c r="D10939" s="21">
        <f t="shared" si="340"/>
        <v>0</v>
      </c>
      <c r="E10939" s="24">
        <f t="shared" si="34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1716</v>
      </c>
      <c r="B10940" s="111" t="s">
        <v>770</v>
      </c>
      <c r="C10940" s="112" t="s">
        <v>771</v>
      </c>
      <c r="D10940" s="21">
        <f t="shared" si="340"/>
        <v>0</v>
      </c>
      <c r="E10940" s="24">
        <f t="shared" si="34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1716</v>
      </c>
      <c r="B10941" s="111" t="s">
        <v>772</v>
      </c>
      <c r="C10941" s="112" t="s">
        <v>1675</v>
      </c>
      <c r="D10941" s="21">
        <f t="shared" si="340"/>
        <v>0</v>
      </c>
      <c r="E10941" s="24">
        <f t="shared" si="341"/>
        <v>0</v>
      </c>
      <c r="F10941" s="104"/>
      <c r="G10941" s="104"/>
      <c r="H10941" s="113"/>
      <c r="I10941" s="113"/>
      <c r="J10941" s="106"/>
      <c r="K10941" s="107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1716</v>
      </c>
      <c r="B10942" s="111" t="s">
        <v>773</v>
      </c>
      <c r="C10942" s="112" t="s">
        <v>774</v>
      </c>
      <c r="D10942" s="21">
        <f t="shared" si="340"/>
        <v>0</v>
      </c>
      <c r="E10942" s="24">
        <f t="shared" si="341"/>
        <v>0</v>
      </c>
      <c r="F10942" s="104"/>
      <c r="G10942" s="104"/>
      <c r="H10942" s="105"/>
      <c r="I10942" s="105"/>
      <c r="J10942" s="31"/>
      <c r="K10942" s="32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1716</v>
      </c>
      <c r="B10943" s="111" t="s">
        <v>775</v>
      </c>
      <c r="C10943" s="112" t="s">
        <v>776</v>
      </c>
      <c r="D10943" s="21">
        <f t="shared" si="340"/>
        <v>0</v>
      </c>
      <c r="E10943" s="24">
        <f t="shared" si="341"/>
        <v>9500</v>
      </c>
      <c r="F10943" s="104"/>
      <c r="G10943" s="104"/>
      <c r="H10943" s="113"/>
      <c r="I10943" s="113"/>
      <c r="J10943" s="106"/>
      <c r="K10943" s="107"/>
      <c r="L10943" s="113"/>
      <c r="M10943" s="113"/>
      <c r="N10943" s="31">
        <v>0</v>
      </c>
      <c r="O10943" s="32">
        <v>5500</v>
      </c>
      <c r="P10943" s="105">
        <v>0</v>
      </c>
      <c r="Q10943" s="105">
        <v>4000</v>
      </c>
      <c r="R10943" s="31">
        <v>0</v>
      </c>
      <c r="S10943" s="32">
        <v>0</v>
      </c>
      <c r="T10943" s="113">
        <v>0</v>
      </c>
      <c r="U10943" s="113">
        <v>0</v>
      </c>
      <c r="V10943" s="31">
        <v>0</v>
      </c>
      <c r="W10943" s="32">
        <v>0</v>
      </c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1716</v>
      </c>
      <c r="B10944" s="111" t="s">
        <v>777</v>
      </c>
      <c r="C10944" s="112" t="s">
        <v>778</v>
      </c>
      <c r="D10944" s="21">
        <f t="shared" si="340"/>
        <v>0</v>
      </c>
      <c r="E10944" s="24">
        <f t="shared" si="34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1716</v>
      </c>
      <c r="B10945" s="111" t="s">
        <v>779</v>
      </c>
      <c r="C10945" s="112" t="s">
        <v>780</v>
      </c>
      <c r="D10945" s="21">
        <f t="shared" si="340"/>
        <v>0</v>
      </c>
      <c r="E10945" s="24">
        <f t="shared" si="341"/>
        <v>0</v>
      </c>
      <c r="F10945" s="104"/>
      <c r="G10945" s="104"/>
      <c r="H10945" s="105"/>
      <c r="I10945" s="105"/>
      <c r="J10945" s="31"/>
      <c r="K10945" s="32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1716</v>
      </c>
      <c r="B10946" s="111" t="s">
        <v>781</v>
      </c>
      <c r="C10946" s="112" t="s">
        <v>782</v>
      </c>
      <c r="D10946" s="21">
        <f t="shared" si="340"/>
        <v>0</v>
      </c>
      <c r="E10946" s="24">
        <f t="shared" si="34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1716</v>
      </c>
      <c r="B10947" s="111" t="s">
        <v>783</v>
      </c>
      <c r="C10947" s="112" t="s">
        <v>784</v>
      </c>
      <c r="D10947" s="21">
        <f t="shared" ref="D10947:D11010" si="342">F10947+H10947+J10948+L10947+N10947+P10947+R10947+T10947+V10947+X10947+Z10947+AB10947</f>
        <v>0</v>
      </c>
      <c r="E10947" s="24">
        <f t="shared" ref="E10947:E11010" si="343">G10947+I10947+K10948+M10947+O10947+Q10947+S10947+U10947+W10947+Y10947+AA10947+AC10947</f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1716</v>
      </c>
      <c r="B10948" s="111" t="s">
        <v>785</v>
      </c>
      <c r="C10948" s="112" t="s">
        <v>786</v>
      </c>
      <c r="D10948" s="21">
        <f t="shared" si="342"/>
        <v>0</v>
      </c>
      <c r="E10948" s="24">
        <f t="shared" si="343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1716</v>
      </c>
      <c r="B10949" s="111" t="s">
        <v>787</v>
      </c>
      <c r="C10949" s="112" t="s">
        <v>788</v>
      </c>
      <c r="D10949" s="21">
        <f t="shared" si="342"/>
        <v>1498</v>
      </c>
      <c r="E10949" s="24">
        <f t="shared" si="343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>
        <v>0</v>
      </c>
      <c r="K10949" s="107">
        <v>0</v>
      </c>
      <c r="L10949" s="105">
        <v>568</v>
      </c>
      <c r="M10949" s="105">
        <v>0</v>
      </c>
      <c r="N10949" s="106">
        <v>0</v>
      </c>
      <c r="O10949" s="107">
        <v>0</v>
      </c>
      <c r="P10949" s="105">
        <v>0</v>
      </c>
      <c r="Q10949" s="105">
        <v>0</v>
      </c>
      <c r="R10949" s="106">
        <v>0</v>
      </c>
      <c r="S10949" s="107">
        <v>0</v>
      </c>
      <c r="T10949" s="105">
        <v>0</v>
      </c>
      <c r="U10949" s="105">
        <v>0</v>
      </c>
      <c r="V10949" s="106">
        <v>0</v>
      </c>
      <c r="W10949" s="107">
        <v>0</v>
      </c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1716</v>
      </c>
      <c r="B10950" s="111" t="s">
        <v>789</v>
      </c>
      <c r="C10950" s="112" t="s">
        <v>790</v>
      </c>
      <c r="D10950" s="21">
        <f t="shared" si="342"/>
        <v>0</v>
      </c>
      <c r="E10950" s="24">
        <f t="shared" si="343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1716</v>
      </c>
      <c r="B10951" s="111" t="s">
        <v>791</v>
      </c>
      <c r="C10951" s="112" t="s">
        <v>792</v>
      </c>
      <c r="D10951" s="21">
        <f t="shared" si="342"/>
        <v>0</v>
      </c>
      <c r="E10951" s="24">
        <f t="shared" si="343"/>
        <v>0</v>
      </c>
      <c r="F10951" s="104"/>
      <c r="G10951" s="104"/>
      <c r="H10951" s="113"/>
      <c r="I10951" s="113"/>
      <c r="J10951" s="106"/>
      <c r="K10951" s="107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1716</v>
      </c>
      <c r="B10952" s="111" t="s">
        <v>793</v>
      </c>
      <c r="C10952" s="112" t="s">
        <v>794</v>
      </c>
      <c r="D10952" s="21">
        <f t="shared" si="342"/>
        <v>0</v>
      </c>
      <c r="E10952" s="24">
        <f t="shared" si="343"/>
        <v>1498</v>
      </c>
      <c r="F10952" s="104">
        <v>0</v>
      </c>
      <c r="G10952" s="104">
        <v>850</v>
      </c>
      <c r="H10952" s="105">
        <v>0</v>
      </c>
      <c r="I10952" s="105">
        <v>80</v>
      </c>
      <c r="J10952" s="31">
        <v>0</v>
      </c>
      <c r="K10952" s="32">
        <v>0</v>
      </c>
      <c r="L10952" s="105">
        <v>0</v>
      </c>
      <c r="M10952" s="105">
        <v>568</v>
      </c>
      <c r="N10952" s="106">
        <v>0</v>
      </c>
      <c r="O10952" s="107">
        <v>0</v>
      </c>
      <c r="P10952" s="113">
        <v>0</v>
      </c>
      <c r="Q10952" s="113">
        <v>0</v>
      </c>
      <c r="R10952" s="106">
        <v>0</v>
      </c>
      <c r="S10952" s="107">
        <v>0</v>
      </c>
      <c r="T10952" s="105">
        <v>0</v>
      </c>
      <c r="U10952" s="105">
        <v>0</v>
      </c>
      <c r="V10952" s="106">
        <v>0</v>
      </c>
      <c r="W10952" s="107">
        <v>0</v>
      </c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1716</v>
      </c>
      <c r="B10953" s="111" t="s">
        <v>795</v>
      </c>
      <c r="C10953" s="112" t="s">
        <v>796</v>
      </c>
      <c r="D10953" s="21">
        <f t="shared" si="342"/>
        <v>0</v>
      </c>
      <c r="E10953" s="24">
        <f t="shared" si="343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1716</v>
      </c>
      <c r="B10954" s="111" t="s">
        <v>797</v>
      </c>
      <c r="C10954" s="112" t="s">
        <v>798</v>
      </c>
      <c r="D10954" s="21">
        <f t="shared" si="342"/>
        <v>0</v>
      </c>
      <c r="E10954" s="24">
        <f t="shared" si="343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1716</v>
      </c>
      <c r="B10955" s="111" t="s">
        <v>799</v>
      </c>
      <c r="C10955" s="112" t="s">
        <v>800</v>
      </c>
      <c r="D10955" s="21">
        <f t="shared" si="342"/>
        <v>0</v>
      </c>
      <c r="E10955" s="24">
        <f t="shared" si="343"/>
        <v>179072.89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>
        <v>0</v>
      </c>
      <c r="O10955" s="107">
        <v>179072.89</v>
      </c>
      <c r="P10955" s="105">
        <v>0</v>
      </c>
      <c r="Q10955" s="105">
        <v>0</v>
      </c>
      <c r="R10955" s="106">
        <v>0</v>
      </c>
      <c r="S10955" s="107">
        <v>0</v>
      </c>
      <c r="T10955" s="105">
        <v>0</v>
      </c>
      <c r="U10955" s="105">
        <v>0</v>
      </c>
      <c r="V10955" s="106">
        <v>0</v>
      </c>
      <c r="W10955" s="107">
        <v>0</v>
      </c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1716</v>
      </c>
      <c r="B10956" s="111" t="s">
        <v>801</v>
      </c>
      <c r="C10956" s="112" t="s">
        <v>802</v>
      </c>
      <c r="D10956" s="21">
        <f t="shared" si="342"/>
        <v>0</v>
      </c>
      <c r="E10956" s="24">
        <f t="shared" si="343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1716</v>
      </c>
      <c r="B10957" s="111" t="s">
        <v>803</v>
      </c>
      <c r="C10957" s="112" t="s">
        <v>804</v>
      </c>
      <c r="D10957" s="21">
        <f t="shared" si="342"/>
        <v>0</v>
      </c>
      <c r="E10957" s="24">
        <f t="shared" si="343"/>
        <v>0</v>
      </c>
      <c r="F10957" s="104"/>
      <c r="G10957" s="104"/>
      <c r="H10957" s="113"/>
      <c r="I10957" s="113"/>
      <c r="J10957" s="106"/>
      <c r="K10957" s="107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1716</v>
      </c>
      <c r="B10958" s="111" t="s">
        <v>805</v>
      </c>
      <c r="C10958" s="112" t="s">
        <v>806</v>
      </c>
      <c r="D10958" s="21">
        <f t="shared" si="342"/>
        <v>0</v>
      </c>
      <c r="E10958" s="24">
        <f t="shared" si="343"/>
        <v>21000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1716</v>
      </c>
      <c r="B10959" s="111" t="s">
        <v>807</v>
      </c>
      <c r="C10959" s="112" t="s">
        <v>808</v>
      </c>
      <c r="D10959" s="21">
        <f t="shared" si="342"/>
        <v>0</v>
      </c>
      <c r="E10959" s="24">
        <f t="shared" si="343"/>
        <v>112000</v>
      </c>
      <c r="F10959" s="104"/>
      <c r="G10959" s="104"/>
      <c r="H10959" s="113"/>
      <c r="I10959" s="113"/>
      <c r="J10959" s="31">
        <v>0</v>
      </c>
      <c r="K10959" s="32">
        <v>21000</v>
      </c>
      <c r="L10959" s="113">
        <v>0</v>
      </c>
      <c r="M10959" s="113">
        <v>21000</v>
      </c>
      <c r="N10959" s="31">
        <v>0</v>
      </c>
      <c r="O10959" s="32">
        <v>59010</v>
      </c>
      <c r="P10959" s="113">
        <v>0</v>
      </c>
      <c r="Q10959" s="113">
        <v>490</v>
      </c>
      <c r="R10959" s="31">
        <v>0</v>
      </c>
      <c r="S10959" s="32">
        <v>31500</v>
      </c>
      <c r="T10959" s="113">
        <v>0</v>
      </c>
      <c r="U10959" s="113">
        <v>0</v>
      </c>
      <c r="V10959" s="31">
        <v>0</v>
      </c>
      <c r="W10959" s="32">
        <v>0</v>
      </c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1716</v>
      </c>
      <c r="B10960" s="111" t="s">
        <v>809</v>
      </c>
      <c r="C10960" s="112" t="s">
        <v>1676</v>
      </c>
      <c r="D10960" s="21">
        <f t="shared" si="342"/>
        <v>0</v>
      </c>
      <c r="E10960" s="24">
        <f t="shared" si="343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1716</v>
      </c>
      <c r="B10961" s="111" t="s">
        <v>810</v>
      </c>
      <c r="C10961" s="112" t="s">
        <v>811</v>
      </c>
      <c r="D10961" s="21">
        <f t="shared" si="342"/>
        <v>0</v>
      </c>
      <c r="E10961" s="24">
        <f t="shared" si="343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1716</v>
      </c>
      <c r="B10962" s="111" t="s">
        <v>812</v>
      </c>
      <c r="C10962" s="112" t="s">
        <v>813</v>
      </c>
      <c r="D10962" s="21">
        <f t="shared" si="342"/>
        <v>0</v>
      </c>
      <c r="E10962" s="24">
        <f t="shared" si="343"/>
        <v>10990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1716</v>
      </c>
      <c r="B10963" s="111" t="s">
        <v>814</v>
      </c>
      <c r="C10963" s="112" t="s">
        <v>815</v>
      </c>
      <c r="D10963" s="21">
        <f t="shared" si="342"/>
        <v>0</v>
      </c>
      <c r="E10963" s="24">
        <f t="shared" si="343"/>
        <v>227938.19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>
        <v>0</v>
      </c>
      <c r="K10963" s="32">
        <v>10990</v>
      </c>
      <c r="L10963" s="113">
        <v>0</v>
      </c>
      <c r="M10963" s="113">
        <v>6085.19</v>
      </c>
      <c r="N10963" s="31">
        <v>0</v>
      </c>
      <c r="O10963" s="32">
        <v>67550</v>
      </c>
      <c r="P10963" s="113">
        <v>0</v>
      </c>
      <c r="Q10963" s="113">
        <v>530</v>
      </c>
      <c r="R10963" s="31">
        <v>0</v>
      </c>
      <c r="S10963" s="32">
        <v>14160</v>
      </c>
      <c r="T10963" s="113">
        <v>0</v>
      </c>
      <c r="U10963" s="113">
        <v>12030</v>
      </c>
      <c r="V10963" s="31">
        <v>0</v>
      </c>
      <c r="W10963" s="32">
        <v>5050</v>
      </c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1716</v>
      </c>
      <c r="B10964" s="111" t="s">
        <v>816</v>
      </c>
      <c r="C10964" s="112" t="s">
        <v>817</v>
      </c>
      <c r="D10964" s="21">
        <f t="shared" si="342"/>
        <v>0</v>
      </c>
      <c r="E10964" s="24">
        <f t="shared" si="343"/>
        <v>366227.8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>
        <v>0</v>
      </c>
      <c r="K10964" s="32">
        <v>105913</v>
      </c>
      <c r="L10964" s="113">
        <v>0</v>
      </c>
      <c r="M10964" s="113">
        <v>15250</v>
      </c>
      <c r="N10964" s="31">
        <v>0</v>
      </c>
      <c r="O10964" s="32">
        <v>15250</v>
      </c>
      <c r="P10964" s="113">
        <v>0</v>
      </c>
      <c r="Q10964" s="113">
        <v>43394</v>
      </c>
      <c r="R10964" s="31">
        <v>0</v>
      </c>
      <c r="S10964" s="32">
        <v>30500</v>
      </c>
      <c r="T10964" s="113">
        <v>0</v>
      </c>
      <c r="U10964" s="113">
        <v>15250</v>
      </c>
      <c r="V10964" s="31">
        <v>0</v>
      </c>
      <c r="W10964" s="32">
        <v>15250</v>
      </c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1716</v>
      </c>
      <c r="B10965" s="111" t="s">
        <v>818</v>
      </c>
      <c r="C10965" s="112" t="s">
        <v>819</v>
      </c>
      <c r="D10965" s="21">
        <f t="shared" si="342"/>
        <v>0</v>
      </c>
      <c r="E10965" s="24">
        <f t="shared" si="343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1716</v>
      </c>
      <c r="B10966" s="111" t="s">
        <v>820</v>
      </c>
      <c r="C10966" s="112" t="s">
        <v>821</v>
      </c>
      <c r="D10966" s="21">
        <f t="shared" si="342"/>
        <v>0</v>
      </c>
      <c r="E10966" s="24">
        <f t="shared" si="343"/>
        <v>21547</v>
      </c>
      <c r="F10966" s="104"/>
      <c r="G10966" s="104"/>
      <c r="H10966" s="113"/>
      <c r="I10966" s="113"/>
      <c r="J10966" s="31"/>
      <c r="K10966" s="32"/>
      <c r="L10966" s="113">
        <v>0</v>
      </c>
      <c r="M10966" s="113">
        <v>206.9</v>
      </c>
      <c r="N10966" s="31">
        <v>0</v>
      </c>
      <c r="O10966" s="32">
        <v>0</v>
      </c>
      <c r="P10966" s="113">
        <v>0</v>
      </c>
      <c r="Q10966" s="113">
        <v>20044.64</v>
      </c>
      <c r="R10966" s="31">
        <v>0</v>
      </c>
      <c r="S10966" s="32">
        <v>0</v>
      </c>
      <c r="T10966" s="113">
        <v>0</v>
      </c>
      <c r="U10966" s="113">
        <v>0</v>
      </c>
      <c r="V10966" s="31">
        <v>0</v>
      </c>
      <c r="W10966" s="32">
        <v>1295.46</v>
      </c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1716</v>
      </c>
      <c r="B10967" s="111" t="s">
        <v>822</v>
      </c>
      <c r="C10967" s="112" t="s">
        <v>599</v>
      </c>
      <c r="D10967" s="21">
        <f t="shared" si="342"/>
        <v>0</v>
      </c>
      <c r="E10967" s="24">
        <f t="shared" si="343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1716</v>
      </c>
      <c r="B10968" s="111" t="s">
        <v>823</v>
      </c>
      <c r="C10968" s="112" t="s">
        <v>601</v>
      </c>
      <c r="D10968" s="21">
        <f t="shared" si="342"/>
        <v>0</v>
      </c>
      <c r="E10968" s="24">
        <f t="shared" si="343"/>
        <v>100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>
        <v>0</v>
      </c>
      <c r="Q10968" s="113">
        <v>100</v>
      </c>
      <c r="R10968" s="31">
        <v>0</v>
      </c>
      <c r="S10968" s="32">
        <v>0</v>
      </c>
      <c r="T10968" s="113">
        <v>0</v>
      </c>
      <c r="U10968" s="113">
        <v>0</v>
      </c>
      <c r="V10968" s="31">
        <v>0</v>
      </c>
      <c r="W10968" s="32">
        <v>0</v>
      </c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1716</v>
      </c>
      <c r="B10969" s="111" t="s">
        <v>824</v>
      </c>
      <c r="C10969" s="112" t="s">
        <v>825</v>
      </c>
      <c r="D10969" s="21">
        <f t="shared" si="342"/>
        <v>0</v>
      </c>
      <c r="E10969" s="24">
        <f t="shared" si="343"/>
        <v>1403630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1716</v>
      </c>
      <c r="B10970" s="111" t="s">
        <v>826</v>
      </c>
      <c r="C10970" s="112" t="s">
        <v>827</v>
      </c>
      <c r="D10970" s="21">
        <f t="shared" si="342"/>
        <v>0</v>
      </c>
      <c r="E10970" s="24">
        <f t="shared" si="343"/>
        <v>11625102.26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>
        <v>0</v>
      </c>
      <c r="K10970" s="32">
        <v>1403630</v>
      </c>
      <c r="L10970" s="113">
        <v>0</v>
      </c>
      <c r="M10970" s="113">
        <v>1424612.26</v>
      </c>
      <c r="N10970" s="31">
        <v>0</v>
      </c>
      <c r="O10970" s="32">
        <v>1419910</v>
      </c>
      <c r="P10970" s="113">
        <v>0</v>
      </c>
      <c r="Q10970" s="113">
        <v>1470770</v>
      </c>
      <c r="R10970" s="31">
        <v>0</v>
      </c>
      <c r="S10970" s="32">
        <v>1470770</v>
      </c>
      <c r="T10970" s="113">
        <v>0</v>
      </c>
      <c r="U10970" s="113">
        <v>1470770</v>
      </c>
      <c r="V10970" s="31">
        <v>0</v>
      </c>
      <c r="W10970" s="32">
        <v>1595270</v>
      </c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1716</v>
      </c>
      <c r="B10971" s="111" t="s">
        <v>828</v>
      </c>
      <c r="C10971" s="112" t="s">
        <v>829</v>
      </c>
      <c r="D10971" s="21">
        <f t="shared" si="342"/>
        <v>0</v>
      </c>
      <c r="E10971" s="24">
        <f t="shared" si="343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1716</v>
      </c>
      <c r="B10972" s="111" t="s">
        <v>830</v>
      </c>
      <c r="C10972" s="112" t="s">
        <v>831</v>
      </c>
      <c r="D10972" s="21">
        <f t="shared" si="342"/>
        <v>0</v>
      </c>
      <c r="E10972" s="24">
        <f t="shared" si="343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1716</v>
      </c>
      <c r="B10973" s="111" t="s">
        <v>832</v>
      </c>
      <c r="C10973" s="112" t="s">
        <v>833</v>
      </c>
      <c r="D10973" s="21">
        <f t="shared" si="342"/>
        <v>0</v>
      </c>
      <c r="E10973" s="24">
        <f t="shared" si="343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1716</v>
      </c>
      <c r="B10974" s="111" t="s">
        <v>834</v>
      </c>
      <c r="C10974" s="112" t="s">
        <v>835</v>
      </c>
      <c r="D10974" s="21">
        <f t="shared" si="342"/>
        <v>0</v>
      </c>
      <c r="E10974" s="24">
        <f t="shared" si="343"/>
        <v>49556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1716</v>
      </c>
      <c r="B10975" s="111" t="s">
        <v>836</v>
      </c>
      <c r="C10975" s="112" t="s">
        <v>837</v>
      </c>
      <c r="D10975" s="21">
        <f t="shared" si="342"/>
        <v>0</v>
      </c>
      <c r="E10975" s="24">
        <f t="shared" si="343"/>
        <v>407624.62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>
        <v>0</v>
      </c>
      <c r="K10975" s="32">
        <v>49556</v>
      </c>
      <c r="L10975" s="113">
        <v>0</v>
      </c>
      <c r="M10975" s="113">
        <v>50623.12</v>
      </c>
      <c r="N10975" s="31">
        <v>0</v>
      </c>
      <c r="O10975" s="32">
        <v>50388</v>
      </c>
      <c r="P10975" s="113">
        <v>0</v>
      </c>
      <c r="Q10975" s="113">
        <v>51098</v>
      </c>
      <c r="R10975" s="31">
        <v>0</v>
      </c>
      <c r="S10975" s="32">
        <v>51098</v>
      </c>
      <c r="T10975" s="113">
        <v>0</v>
      </c>
      <c r="U10975" s="113">
        <v>51098</v>
      </c>
      <c r="V10975" s="31">
        <v>0</v>
      </c>
      <c r="W10975" s="32">
        <v>55866.5</v>
      </c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1716</v>
      </c>
      <c r="B10976" s="111" t="s">
        <v>838</v>
      </c>
      <c r="C10976" s="112" t="s">
        <v>839</v>
      </c>
      <c r="D10976" s="21">
        <f t="shared" si="342"/>
        <v>0</v>
      </c>
      <c r="E10976" s="24">
        <f t="shared" si="343"/>
        <v>0</v>
      </c>
      <c r="F10976" s="104"/>
      <c r="G10976" s="104"/>
      <c r="H10976" s="105"/>
      <c r="I10976" s="105"/>
      <c r="J10976" s="31"/>
      <c r="K10976" s="32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1716</v>
      </c>
      <c r="B10977" s="111" t="s">
        <v>1608</v>
      </c>
      <c r="C10977" s="112" t="s">
        <v>1609</v>
      </c>
      <c r="D10977" s="21">
        <f t="shared" si="342"/>
        <v>0</v>
      </c>
      <c r="E10977" s="24">
        <f t="shared" si="343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1716</v>
      </c>
      <c r="B10978" s="111" t="s">
        <v>840</v>
      </c>
      <c r="C10978" s="112" t="s">
        <v>841</v>
      </c>
      <c r="D10978" s="21">
        <f t="shared" si="342"/>
        <v>0</v>
      </c>
      <c r="E10978" s="24">
        <f t="shared" si="343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1716</v>
      </c>
      <c r="B10979" s="111" t="s">
        <v>842</v>
      </c>
      <c r="C10979" s="112" t="s">
        <v>843</v>
      </c>
      <c r="D10979" s="21">
        <f t="shared" si="342"/>
        <v>0</v>
      </c>
      <c r="E10979" s="24">
        <f t="shared" si="343"/>
        <v>0</v>
      </c>
      <c r="F10979" s="104"/>
      <c r="G10979" s="104"/>
      <c r="H10979" s="113"/>
      <c r="I10979" s="113"/>
      <c r="J10979" s="106"/>
      <c r="K10979" s="107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1716</v>
      </c>
      <c r="B10980" s="111" t="s">
        <v>844</v>
      </c>
      <c r="C10980" s="112" t="s">
        <v>845</v>
      </c>
      <c r="D10980" s="21">
        <f t="shared" si="342"/>
        <v>0</v>
      </c>
      <c r="E10980" s="24">
        <f t="shared" si="343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1716</v>
      </c>
      <c r="B10981" s="111" t="s">
        <v>846</v>
      </c>
      <c r="C10981" s="112" t="s">
        <v>847</v>
      </c>
      <c r="D10981" s="21">
        <f t="shared" si="342"/>
        <v>0</v>
      </c>
      <c r="E10981" s="24">
        <f t="shared" si="343"/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1716</v>
      </c>
      <c r="B10982" s="111" t="s">
        <v>848</v>
      </c>
      <c r="C10982" s="112" t="s">
        <v>849</v>
      </c>
      <c r="D10982" s="21">
        <f t="shared" si="342"/>
        <v>0</v>
      </c>
      <c r="E10982" s="24">
        <f t="shared" si="34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1716</v>
      </c>
      <c r="B10983" s="111" t="s">
        <v>850</v>
      </c>
      <c r="C10983" s="112" t="s">
        <v>851</v>
      </c>
      <c r="D10983" s="21">
        <f t="shared" si="342"/>
        <v>0</v>
      </c>
      <c r="E10983" s="24">
        <f t="shared" si="34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1716</v>
      </c>
      <c r="B10984" s="111" t="s">
        <v>852</v>
      </c>
      <c r="C10984" s="112" t="s">
        <v>853</v>
      </c>
      <c r="D10984" s="21">
        <f t="shared" si="342"/>
        <v>0</v>
      </c>
      <c r="E10984" s="24">
        <f t="shared" si="34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1716</v>
      </c>
      <c r="B10985" s="111" t="s">
        <v>854</v>
      </c>
      <c r="C10985" s="112" t="s">
        <v>855</v>
      </c>
      <c r="D10985" s="21">
        <f t="shared" si="342"/>
        <v>0</v>
      </c>
      <c r="E10985" s="24">
        <f t="shared" si="343"/>
        <v>102900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>
        <v>0</v>
      </c>
      <c r="W10985" s="32">
        <v>102900</v>
      </c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1716</v>
      </c>
      <c r="B10986" s="111" t="s">
        <v>856</v>
      </c>
      <c r="C10986" s="112" t="s">
        <v>857</v>
      </c>
      <c r="D10986" s="21">
        <f t="shared" si="342"/>
        <v>0</v>
      </c>
      <c r="E10986" s="24">
        <f t="shared" si="34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1716</v>
      </c>
      <c r="B10987" s="111" t="s">
        <v>858</v>
      </c>
      <c r="C10987" s="112" t="s">
        <v>859</v>
      </c>
      <c r="D10987" s="21">
        <f t="shared" si="342"/>
        <v>0</v>
      </c>
      <c r="E10987" s="24">
        <f t="shared" si="343"/>
        <v>9790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1716</v>
      </c>
      <c r="B10988" s="111" t="s">
        <v>860</v>
      </c>
      <c r="C10988" s="112" t="s">
        <v>861</v>
      </c>
      <c r="D10988" s="21">
        <f t="shared" si="342"/>
        <v>0</v>
      </c>
      <c r="E10988" s="24">
        <f t="shared" si="343"/>
        <v>107370</v>
      </c>
      <c r="F10988" s="104">
        <v>0</v>
      </c>
      <c r="G10988" s="104">
        <v>6780</v>
      </c>
      <c r="H10988" s="113">
        <v>0</v>
      </c>
      <c r="I10988" s="113">
        <v>17140</v>
      </c>
      <c r="J10988" s="31">
        <v>0</v>
      </c>
      <c r="K10988" s="32">
        <v>9790</v>
      </c>
      <c r="L10988" s="113">
        <v>0</v>
      </c>
      <c r="M10988" s="113">
        <v>15830</v>
      </c>
      <c r="N10988" s="31">
        <v>0</v>
      </c>
      <c r="O10988" s="32">
        <v>16070</v>
      </c>
      <c r="P10988" s="113">
        <v>0</v>
      </c>
      <c r="Q10988" s="113">
        <v>17160</v>
      </c>
      <c r="R10988" s="31">
        <v>0</v>
      </c>
      <c r="S10988" s="32">
        <v>8570</v>
      </c>
      <c r="T10988" s="113">
        <v>0</v>
      </c>
      <c r="U10988" s="113">
        <v>7770</v>
      </c>
      <c r="V10988" s="31">
        <v>0</v>
      </c>
      <c r="W10988" s="32">
        <v>18050</v>
      </c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1716</v>
      </c>
      <c r="B10989" s="111" t="s">
        <v>862</v>
      </c>
      <c r="C10989" s="112" t="s">
        <v>863</v>
      </c>
      <c r="D10989" s="21">
        <f t="shared" si="342"/>
        <v>0</v>
      </c>
      <c r="E10989" s="24">
        <f t="shared" si="34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1716</v>
      </c>
      <c r="B10990" s="111" t="s">
        <v>864</v>
      </c>
      <c r="C10990" s="112" t="s">
        <v>865</v>
      </c>
      <c r="D10990" s="21">
        <f t="shared" si="342"/>
        <v>0</v>
      </c>
      <c r="E10990" s="24">
        <f t="shared" si="34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1716</v>
      </c>
      <c r="B10991" s="111" t="s">
        <v>866</v>
      </c>
      <c r="C10991" s="112" t="s">
        <v>867</v>
      </c>
      <c r="D10991" s="21">
        <f t="shared" si="342"/>
        <v>0</v>
      </c>
      <c r="E10991" s="24">
        <f t="shared" si="343"/>
        <v>3800</v>
      </c>
      <c r="F10991" s="104">
        <v>0</v>
      </c>
      <c r="G10991" s="104">
        <v>300</v>
      </c>
      <c r="H10991" s="113">
        <v>0</v>
      </c>
      <c r="I10991" s="113">
        <v>1200</v>
      </c>
      <c r="J10991" s="31">
        <v>0</v>
      </c>
      <c r="K10991" s="32">
        <v>0</v>
      </c>
      <c r="L10991" s="113">
        <v>0</v>
      </c>
      <c r="M10991" s="113">
        <v>300</v>
      </c>
      <c r="N10991" s="31">
        <v>0</v>
      </c>
      <c r="O10991" s="32">
        <v>300</v>
      </c>
      <c r="P10991" s="113">
        <v>0</v>
      </c>
      <c r="Q10991" s="113">
        <v>0</v>
      </c>
      <c r="R10991" s="31">
        <v>0</v>
      </c>
      <c r="S10991" s="32">
        <v>1400</v>
      </c>
      <c r="T10991" s="113">
        <v>0</v>
      </c>
      <c r="U10991" s="113">
        <v>300</v>
      </c>
      <c r="V10991" s="31">
        <v>0</v>
      </c>
      <c r="W10991" s="32">
        <v>0</v>
      </c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1716</v>
      </c>
      <c r="B10992" s="111" t="s">
        <v>868</v>
      </c>
      <c r="C10992" s="112" t="s">
        <v>869</v>
      </c>
      <c r="D10992" s="21">
        <f t="shared" si="342"/>
        <v>0</v>
      </c>
      <c r="E10992" s="24">
        <f t="shared" si="34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1716</v>
      </c>
      <c r="B10993" s="111" t="s">
        <v>870</v>
      </c>
      <c r="C10993" s="112" t="s">
        <v>1677</v>
      </c>
      <c r="D10993" s="21">
        <f t="shared" si="342"/>
        <v>0</v>
      </c>
      <c r="E10993" s="24">
        <f t="shared" si="34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1716</v>
      </c>
      <c r="B10994" s="111" t="s">
        <v>871</v>
      </c>
      <c r="C10994" s="112" t="s">
        <v>872</v>
      </c>
      <c r="D10994" s="21">
        <f t="shared" si="342"/>
        <v>0</v>
      </c>
      <c r="E10994" s="24">
        <f t="shared" si="34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1716</v>
      </c>
      <c r="B10995" s="111" t="s">
        <v>873</v>
      </c>
      <c r="C10995" s="112" t="s">
        <v>1678</v>
      </c>
      <c r="D10995" s="21">
        <f t="shared" si="342"/>
        <v>0</v>
      </c>
      <c r="E10995" s="24">
        <f t="shared" si="343"/>
        <v>371000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1716</v>
      </c>
      <c r="B10996" s="111" t="s">
        <v>874</v>
      </c>
      <c r="C10996" s="112" t="s">
        <v>875</v>
      </c>
      <c r="D10996" s="21">
        <f t="shared" si="342"/>
        <v>0</v>
      </c>
      <c r="E10996" s="24">
        <f t="shared" si="343"/>
        <v>56000</v>
      </c>
      <c r="F10996" s="104"/>
      <c r="G10996" s="104"/>
      <c r="H10996" s="113"/>
      <c r="I10996" s="113"/>
      <c r="J10996" s="31">
        <v>0</v>
      </c>
      <c r="K10996" s="32">
        <v>371000</v>
      </c>
      <c r="L10996" s="113">
        <v>0</v>
      </c>
      <c r="M10996" s="113">
        <v>0</v>
      </c>
      <c r="N10996" s="31">
        <v>0</v>
      </c>
      <c r="O10996" s="32">
        <v>46000</v>
      </c>
      <c r="P10996" s="113">
        <v>0</v>
      </c>
      <c r="Q10996" s="113">
        <v>0</v>
      </c>
      <c r="R10996" s="31">
        <v>0</v>
      </c>
      <c r="S10996" s="32">
        <v>0</v>
      </c>
      <c r="T10996" s="113">
        <v>0</v>
      </c>
      <c r="U10996" s="113">
        <v>10000</v>
      </c>
      <c r="V10996" s="31">
        <v>0</v>
      </c>
      <c r="W10996" s="32">
        <v>0</v>
      </c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1716</v>
      </c>
      <c r="B10997" s="111" t="s">
        <v>876</v>
      </c>
      <c r="C10997" s="112" t="s">
        <v>1679</v>
      </c>
      <c r="D10997" s="21">
        <f t="shared" si="342"/>
        <v>0</v>
      </c>
      <c r="E10997" s="24">
        <f t="shared" si="343"/>
        <v>169750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1716</v>
      </c>
      <c r="B10998" s="111" t="s">
        <v>877</v>
      </c>
      <c r="C10998" s="112" t="s">
        <v>878</v>
      </c>
      <c r="D10998" s="21">
        <f t="shared" si="342"/>
        <v>0</v>
      </c>
      <c r="E10998" s="24">
        <f t="shared" si="343"/>
        <v>1917439.07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>
        <v>0</v>
      </c>
      <c r="K10998" s="32">
        <v>169750</v>
      </c>
      <c r="L10998" s="113">
        <v>0</v>
      </c>
      <c r="M10998" s="113">
        <v>234950</v>
      </c>
      <c r="N10998" s="31">
        <v>0</v>
      </c>
      <c r="O10998" s="32">
        <v>469050</v>
      </c>
      <c r="P10998" s="113">
        <v>0</v>
      </c>
      <c r="Q10998" s="113">
        <v>88925</v>
      </c>
      <c r="R10998" s="31">
        <v>0</v>
      </c>
      <c r="S10998" s="32">
        <v>169750</v>
      </c>
      <c r="T10998" s="113">
        <v>0</v>
      </c>
      <c r="U10998" s="113">
        <v>476550</v>
      </c>
      <c r="V10998" s="31">
        <v>0</v>
      </c>
      <c r="W10998" s="32">
        <v>164375</v>
      </c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1716</v>
      </c>
      <c r="B10999" s="111" t="s">
        <v>879</v>
      </c>
      <c r="C10999" s="112" t="s">
        <v>1680</v>
      </c>
      <c r="D10999" s="21">
        <f t="shared" si="342"/>
        <v>0</v>
      </c>
      <c r="E10999" s="24">
        <f t="shared" si="34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1716</v>
      </c>
      <c r="B11000" s="111" t="s">
        <v>880</v>
      </c>
      <c r="C11000" s="112" t="s">
        <v>1681</v>
      </c>
      <c r="D11000" s="21">
        <f t="shared" si="342"/>
        <v>0</v>
      </c>
      <c r="E11000" s="24">
        <f t="shared" si="343"/>
        <v>10600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1716</v>
      </c>
      <c r="B11001" s="111" t="s">
        <v>881</v>
      </c>
      <c r="C11001" s="112" t="s">
        <v>1682</v>
      </c>
      <c r="D11001" s="21">
        <f t="shared" si="342"/>
        <v>0</v>
      </c>
      <c r="E11001" s="24">
        <f t="shared" si="343"/>
        <v>95618</v>
      </c>
      <c r="F11001" s="104">
        <v>0</v>
      </c>
      <c r="G11001" s="104">
        <v>13400</v>
      </c>
      <c r="H11001" s="113">
        <v>0</v>
      </c>
      <c r="I11001" s="113">
        <v>7500</v>
      </c>
      <c r="J11001" s="31">
        <v>0</v>
      </c>
      <c r="K11001" s="32">
        <v>10600</v>
      </c>
      <c r="L11001" s="113">
        <v>0</v>
      </c>
      <c r="M11001" s="113">
        <v>6671</v>
      </c>
      <c r="N11001" s="31">
        <v>0</v>
      </c>
      <c r="O11001" s="32">
        <v>0</v>
      </c>
      <c r="P11001" s="113">
        <v>0</v>
      </c>
      <c r="Q11001" s="113">
        <v>0</v>
      </c>
      <c r="R11001" s="31">
        <v>0</v>
      </c>
      <c r="S11001" s="32">
        <v>7500</v>
      </c>
      <c r="T11001" s="113">
        <v>0</v>
      </c>
      <c r="U11001" s="113">
        <v>3067</v>
      </c>
      <c r="V11001" s="31">
        <v>0</v>
      </c>
      <c r="W11001" s="32">
        <v>41240</v>
      </c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1716</v>
      </c>
      <c r="B11002" s="111" t="s">
        <v>882</v>
      </c>
      <c r="C11002" s="112" t="s">
        <v>883</v>
      </c>
      <c r="D11002" s="21">
        <f t="shared" si="342"/>
        <v>1238350</v>
      </c>
      <c r="E11002" s="24">
        <f t="shared" si="343"/>
        <v>119270</v>
      </c>
      <c r="F11002" s="104">
        <v>0</v>
      </c>
      <c r="G11002" s="104">
        <v>16050</v>
      </c>
      <c r="H11002" s="113">
        <v>0</v>
      </c>
      <c r="I11002" s="113">
        <v>15530</v>
      </c>
      <c r="J11002" s="31">
        <v>0</v>
      </c>
      <c r="K11002" s="32">
        <v>16240</v>
      </c>
      <c r="L11002" s="113">
        <v>0</v>
      </c>
      <c r="M11002" s="113">
        <v>15570</v>
      </c>
      <c r="N11002" s="31">
        <v>0</v>
      </c>
      <c r="O11002" s="32">
        <v>13110</v>
      </c>
      <c r="P11002" s="113">
        <v>0</v>
      </c>
      <c r="Q11002" s="113">
        <v>18970</v>
      </c>
      <c r="R11002" s="31">
        <v>0</v>
      </c>
      <c r="S11002" s="32">
        <v>14700</v>
      </c>
      <c r="T11002" s="113">
        <v>0</v>
      </c>
      <c r="U11002" s="113">
        <v>11060</v>
      </c>
      <c r="V11002" s="31">
        <v>0</v>
      </c>
      <c r="W11002" s="32">
        <v>14280</v>
      </c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1716</v>
      </c>
      <c r="B11003" s="111" t="s">
        <v>884</v>
      </c>
      <c r="C11003" s="112" t="s">
        <v>885</v>
      </c>
      <c r="D11003" s="21">
        <f t="shared" si="342"/>
        <v>9931850</v>
      </c>
      <c r="E11003" s="24">
        <f t="shared" si="34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>
        <v>1238350</v>
      </c>
      <c r="K11003" s="32">
        <v>0</v>
      </c>
      <c r="L11003" s="113">
        <v>1238880</v>
      </c>
      <c r="M11003" s="113">
        <v>0</v>
      </c>
      <c r="N11003" s="31">
        <v>1238880</v>
      </c>
      <c r="O11003" s="32">
        <v>0</v>
      </c>
      <c r="P11003" s="113">
        <v>1238880</v>
      </c>
      <c r="Q11003" s="113">
        <v>0</v>
      </c>
      <c r="R11003" s="31">
        <v>1238880</v>
      </c>
      <c r="S11003" s="32">
        <v>0</v>
      </c>
      <c r="T11003" s="113">
        <v>1238880</v>
      </c>
      <c r="U11003" s="113">
        <v>0</v>
      </c>
      <c r="V11003" s="31">
        <v>1236050</v>
      </c>
      <c r="W11003" s="32">
        <v>0</v>
      </c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1716</v>
      </c>
      <c r="B11004" s="111" t="s">
        <v>886</v>
      </c>
      <c r="C11004" s="112" t="s">
        <v>887</v>
      </c>
      <c r="D11004" s="21">
        <f t="shared" si="342"/>
        <v>901652.26</v>
      </c>
      <c r="E11004" s="24">
        <f t="shared" si="34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>
        <v>58960</v>
      </c>
      <c r="K11004" s="32">
        <v>0</v>
      </c>
      <c r="L11004" s="113">
        <v>79412.259999999995</v>
      </c>
      <c r="M11004" s="113">
        <v>0</v>
      </c>
      <c r="N11004" s="31">
        <v>74710</v>
      </c>
      <c r="O11004" s="32">
        <v>0</v>
      </c>
      <c r="P11004" s="113">
        <v>125570</v>
      </c>
      <c r="Q11004" s="113">
        <v>0</v>
      </c>
      <c r="R11004" s="31">
        <v>125570</v>
      </c>
      <c r="S11004" s="32">
        <v>0</v>
      </c>
      <c r="T11004" s="113">
        <v>125570</v>
      </c>
      <c r="U11004" s="113">
        <v>0</v>
      </c>
      <c r="V11004" s="31">
        <v>252900</v>
      </c>
      <c r="W11004" s="32">
        <v>0</v>
      </c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1716</v>
      </c>
      <c r="B11005" s="111" t="s">
        <v>888</v>
      </c>
      <c r="C11005" s="112" t="s">
        <v>1683</v>
      </c>
      <c r="D11005" s="21">
        <f t="shared" si="342"/>
        <v>74200</v>
      </c>
      <c r="E11005" s="24">
        <f t="shared" si="34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1716</v>
      </c>
      <c r="B11006" s="111" t="s">
        <v>889</v>
      </c>
      <c r="C11006" s="112" t="s">
        <v>890</v>
      </c>
      <c r="D11006" s="21">
        <f t="shared" si="342"/>
        <v>593600</v>
      </c>
      <c r="E11006" s="24">
        <f t="shared" si="34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>
        <v>74200</v>
      </c>
      <c r="K11006" s="32">
        <v>0</v>
      </c>
      <c r="L11006" s="113">
        <v>74200</v>
      </c>
      <c r="M11006" s="113">
        <v>0</v>
      </c>
      <c r="N11006" s="31">
        <v>74200</v>
      </c>
      <c r="O11006" s="32">
        <v>0</v>
      </c>
      <c r="P11006" s="113">
        <v>74200</v>
      </c>
      <c r="Q11006" s="113">
        <v>0</v>
      </c>
      <c r="R11006" s="31">
        <v>74200</v>
      </c>
      <c r="S11006" s="32">
        <v>0</v>
      </c>
      <c r="T11006" s="113">
        <v>74200</v>
      </c>
      <c r="U11006" s="113">
        <v>0</v>
      </c>
      <c r="V11006" s="31">
        <v>74200</v>
      </c>
      <c r="W11006" s="32">
        <v>0</v>
      </c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1716</v>
      </c>
      <c r="B11007" s="111" t="s">
        <v>891</v>
      </c>
      <c r="C11007" s="112" t="s">
        <v>892</v>
      </c>
      <c r="D11007" s="21">
        <f t="shared" si="342"/>
        <v>24520</v>
      </c>
      <c r="E11007" s="24">
        <f t="shared" si="34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1716</v>
      </c>
      <c r="B11008" s="111" t="s">
        <v>893</v>
      </c>
      <c r="C11008" s="112" t="s">
        <v>894</v>
      </c>
      <c r="D11008" s="21">
        <f t="shared" si="342"/>
        <v>258420</v>
      </c>
      <c r="E11008" s="24">
        <f t="shared" si="343"/>
        <v>25640</v>
      </c>
      <c r="F11008" s="104">
        <v>23680</v>
      </c>
      <c r="G11008" s="104">
        <v>0</v>
      </c>
      <c r="H11008" s="105">
        <v>48000</v>
      </c>
      <c r="I11008" s="105">
        <v>0</v>
      </c>
      <c r="J11008" s="31">
        <v>24520</v>
      </c>
      <c r="K11008" s="32">
        <v>0</v>
      </c>
      <c r="L11008" s="105">
        <v>23680</v>
      </c>
      <c r="M11008" s="105">
        <v>1960</v>
      </c>
      <c r="N11008" s="106">
        <v>30420</v>
      </c>
      <c r="O11008" s="107">
        <v>23680</v>
      </c>
      <c r="P11008" s="113">
        <v>20540</v>
      </c>
      <c r="Q11008" s="113">
        <v>0</v>
      </c>
      <c r="R11008" s="106">
        <v>18560</v>
      </c>
      <c r="S11008" s="107">
        <v>0</v>
      </c>
      <c r="T11008" s="105">
        <v>28700</v>
      </c>
      <c r="U11008" s="105">
        <v>0</v>
      </c>
      <c r="V11008" s="106">
        <v>64840</v>
      </c>
      <c r="W11008" s="107">
        <v>0</v>
      </c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1716</v>
      </c>
      <c r="B11009" s="111" t="s">
        <v>895</v>
      </c>
      <c r="C11009" s="112" t="s">
        <v>896</v>
      </c>
      <c r="D11009" s="21">
        <f t="shared" si="342"/>
        <v>0</v>
      </c>
      <c r="E11009" s="24">
        <f t="shared" si="343"/>
        <v>0</v>
      </c>
      <c r="F11009" s="104"/>
      <c r="G11009" s="104"/>
      <c r="H11009" s="113"/>
      <c r="I11009" s="113"/>
      <c r="J11009" s="106"/>
      <c r="K11009" s="107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1716</v>
      </c>
      <c r="B11010" s="111" t="s">
        <v>897</v>
      </c>
      <c r="C11010" s="112" t="s">
        <v>898</v>
      </c>
      <c r="D11010" s="21">
        <f t="shared" si="342"/>
        <v>0</v>
      </c>
      <c r="E11010" s="24">
        <f t="shared" si="343"/>
        <v>0</v>
      </c>
      <c r="F11010" s="104"/>
      <c r="G11010" s="104"/>
      <c r="H11010" s="105"/>
      <c r="I11010" s="105"/>
      <c r="J11010" s="31"/>
      <c r="K11010" s="32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1716</v>
      </c>
      <c r="B11011" s="111" t="s">
        <v>899</v>
      </c>
      <c r="C11011" s="112" t="s">
        <v>900</v>
      </c>
      <c r="D11011" s="21">
        <f t="shared" ref="D11011:D11074" si="344">F11011+H11011+J11012+L11011+N11011+P11011+R11011+T11011+V11011+X11011+Z11011+AB11011</f>
        <v>0</v>
      </c>
      <c r="E11011" s="24">
        <f t="shared" ref="E11011:E11074" si="345">G11011+I11011+K11012+M11011+O11011+Q11011+S11011+U11011+W11011+Y11011+AA11011+AC11011</f>
        <v>0</v>
      </c>
      <c r="F11011" s="104"/>
      <c r="G11011" s="104"/>
      <c r="H11011" s="113"/>
      <c r="I11011" s="113"/>
      <c r="J11011" s="106"/>
      <c r="K11011" s="107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1716</v>
      </c>
      <c r="B11012" s="111" t="s">
        <v>901</v>
      </c>
      <c r="C11012" s="112" t="s">
        <v>902</v>
      </c>
      <c r="D11012" s="21">
        <f t="shared" si="344"/>
        <v>0</v>
      </c>
      <c r="E11012" s="24">
        <f t="shared" si="345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1716</v>
      </c>
      <c r="B11013" s="111" t="s">
        <v>903</v>
      </c>
      <c r="C11013" s="112" t="s">
        <v>904</v>
      </c>
      <c r="D11013" s="21">
        <f t="shared" si="344"/>
        <v>0</v>
      </c>
      <c r="E11013" s="24">
        <f t="shared" si="345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1716</v>
      </c>
      <c r="B11014" s="111" t="s">
        <v>905</v>
      </c>
      <c r="C11014" s="112" t="s">
        <v>906</v>
      </c>
      <c r="D11014" s="21">
        <f t="shared" si="344"/>
        <v>49310</v>
      </c>
      <c r="E11014" s="24">
        <f t="shared" si="345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1716</v>
      </c>
      <c r="B11015" s="111" t="s">
        <v>907</v>
      </c>
      <c r="C11015" s="112" t="s">
        <v>908</v>
      </c>
      <c r="D11015" s="21">
        <f t="shared" si="344"/>
        <v>493683.64</v>
      </c>
      <c r="E11015" s="24">
        <f t="shared" si="345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>
        <v>49310</v>
      </c>
      <c r="K11015" s="32">
        <v>0</v>
      </c>
      <c r="L11015" s="113">
        <v>49310</v>
      </c>
      <c r="M11015" s="113">
        <v>0</v>
      </c>
      <c r="N11015" s="31">
        <v>49310</v>
      </c>
      <c r="O11015" s="32">
        <v>0</v>
      </c>
      <c r="P11015" s="113">
        <v>49310</v>
      </c>
      <c r="Q11015" s="113">
        <v>0</v>
      </c>
      <c r="R11015" s="31">
        <v>49310</v>
      </c>
      <c r="S11015" s="32">
        <v>0</v>
      </c>
      <c r="T11015" s="113">
        <v>49310</v>
      </c>
      <c r="U11015" s="113">
        <v>0</v>
      </c>
      <c r="V11015" s="31">
        <v>49310</v>
      </c>
      <c r="W11015" s="32">
        <v>0</v>
      </c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1716</v>
      </c>
      <c r="B11016" s="111" t="s">
        <v>909</v>
      </c>
      <c r="C11016" s="112" t="s">
        <v>910</v>
      </c>
      <c r="D11016" s="21">
        <f t="shared" si="344"/>
        <v>497657</v>
      </c>
      <c r="E11016" s="24">
        <f t="shared" si="345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>
        <v>69000</v>
      </c>
      <c r="K11016" s="32">
        <v>0</v>
      </c>
      <c r="L11016" s="113">
        <v>67989</v>
      </c>
      <c r="M11016" s="113">
        <v>0</v>
      </c>
      <c r="N11016" s="31">
        <v>61297</v>
      </c>
      <c r="O11016" s="32">
        <v>0</v>
      </c>
      <c r="P11016" s="113">
        <v>68395</v>
      </c>
      <c r="Q11016" s="113">
        <v>0</v>
      </c>
      <c r="R11016" s="31">
        <v>49809</v>
      </c>
      <c r="S11016" s="32">
        <v>0</v>
      </c>
      <c r="T11016" s="113">
        <v>53443</v>
      </c>
      <c r="U11016" s="113">
        <v>0</v>
      </c>
      <c r="V11016" s="31">
        <v>62078</v>
      </c>
      <c r="W11016" s="32">
        <v>0</v>
      </c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1716</v>
      </c>
      <c r="B11017" s="111" t="s">
        <v>911</v>
      </c>
      <c r="C11017" s="112" t="s">
        <v>912</v>
      </c>
      <c r="D11017" s="21">
        <f t="shared" si="344"/>
        <v>976811</v>
      </c>
      <c r="E11017" s="24">
        <f t="shared" si="345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>
        <v>15960</v>
      </c>
      <c r="K11017" s="32">
        <v>0</v>
      </c>
      <c r="L11017" s="113">
        <v>15960</v>
      </c>
      <c r="M11017" s="113">
        <v>0</v>
      </c>
      <c r="N11017" s="31">
        <v>15960</v>
      </c>
      <c r="O11017" s="32">
        <v>0</v>
      </c>
      <c r="P11017" s="113">
        <v>291910</v>
      </c>
      <c r="Q11017" s="113">
        <v>0</v>
      </c>
      <c r="R11017" s="31">
        <v>15960</v>
      </c>
      <c r="S11017" s="32">
        <v>0</v>
      </c>
      <c r="T11017" s="113">
        <v>291910</v>
      </c>
      <c r="U11017" s="113">
        <v>0</v>
      </c>
      <c r="V11017" s="31">
        <v>15960</v>
      </c>
      <c r="W11017" s="32">
        <v>0</v>
      </c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1716</v>
      </c>
      <c r="B11018" s="111" t="s">
        <v>913</v>
      </c>
      <c r="C11018" s="112" t="s">
        <v>914</v>
      </c>
      <c r="D11018" s="21">
        <f t="shared" si="344"/>
        <v>1779100</v>
      </c>
      <c r="E11018" s="24">
        <f t="shared" si="345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>
        <v>297231</v>
      </c>
      <c r="K11018" s="32">
        <v>0</v>
      </c>
      <c r="L11018" s="113">
        <v>281710</v>
      </c>
      <c r="M11018" s="113">
        <v>0</v>
      </c>
      <c r="N11018" s="31">
        <v>281710</v>
      </c>
      <c r="O11018" s="32">
        <v>0</v>
      </c>
      <c r="P11018" s="113">
        <v>15960</v>
      </c>
      <c r="Q11018" s="113">
        <v>0</v>
      </c>
      <c r="R11018" s="31">
        <v>291910</v>
      </c>
      <c r="S11018" s="32">
        <v>0</v>
      </c>
      <c r="T11018" s="113">
        <v>15960</v>
      </c>
      <c r="U11018" s="113">
        <v>0</v>
      </c>
      <c r="V11018" s="31">
        <v>291910</v>
      </c>
      <c r="W11018" s="32">
        <v>0</v>
      </c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1716</v>
      </c>
      <c r="B11019" s="111" t="s">
        <v>915</v>
      </c>
      <c r="C11019" s="112" t="s">
        <v>916</v>
      </c>
      <c r="D11019" s="21">
        <f t="shared" si="344"/>
        <v>0</v>
      </c>
      <c r="E11019" s="24">
        <f t="shared" si="345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1716</v>
      </c>
      <c r="B11020" s="111" t="s">
        <v>917</v>
      </c>
      <c r="C11020" s="112" t="s">
        <v>918</v>
      </c>
      <c r="D11020" s="21">
        <f t="shared" si="344"/>
        <v>0</v>
      </c>
      <c r="E11020" s="24">
        <f t="shared" si="345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1716</v>
      </c>
      <c r="B11021" s="111" t="s">
        <v>919</v>
      </c>
      <c r="C11021" s="112" t="s">
        <v>920</v>
      </c>
      <c r="D11021" s="21">
        <f t="shared" si="344"/>
        <v>20920</v>
      </c>
      <c r="E11021" s="24">
        <f t="shared" si="345"/>
        <v>0</v>
      </c>
      <c r="F11021" s="104"/>
      <c r="G11021" s="104"/>
      <c r="H11021" s="105"/>
      <c r="I11021" s="105"/>
      <c r="J11021" s="31"/>
      <c r="K11021" s="32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1716</v>
      </c>
      <c r="B11022" s="111" t="s">
        <v>921</v>
      </c>
      <c r="C11022" s="112" t="s">
        <v>922</v>
      </c>
      <c r="D11022" s="21">
        <f t="shared" si="344"/>
        <v>167360</v>
      </c>
      <c r="E11022" s="24">
        <f t="shared" si="345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106">
        <v>20920</v>
      </c>
      <c r="K11022" s="107">
        <v>0</v>
      </c>
      <c r="L11022" s="113">
        <v>20920</v>
      </c>
      <c r="M11022" s="113">
        <v>0</v>
      </c>
      <c r="N11022" s="31">
        <v>20920</v>
      </c>
      <c r="O11022" s="32">
        <v>0</v>
      </c>
      <c r="P11022" s="105">
        <v>20920</v>
      </c>
      <c r="Q11022" s="105">
        <v>0</v>
      </c>
      <c r="R11022" s="31">
        <v>20920</v>
      </c>
      <c r="S11022" s="32">
        <v>0</v>
      </c>
      <c r="T11022" s="113">
        <v>20920</v>
      </c>
      <c r="U11022" s="113">
        <v>0</v>
      </c>
      <c r="V11022" s="31">
        <v>20920</v>
      </c>
      <c r="W11022" s="32">
        <v>0</v>
      </c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1716</v>
      </c>
      <c r="B11023" s="111" t="s">
        <v>923</v>
      </c>
      <c r="C11023" s="112" t="s">
        <v>924</v>
      </c>
      <c r="D11023" s="21">
        <f t="shared" si="344"/>
        <v>0</v>
      </c>
      <c r="E11023" s="24">
        <f t="shared" si="345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1716</v>
      </c>
      <c r="B11024" s="111" t="s">
        <v>925</v>
      </c>
      <c r="C11024" s="112" t="s">
        <v>926</v>
      </c>
      <c r="D11024" s="21">
        <f t="shared" si="344"/>
        <v>0</v>
      </c>
      <c r="E11024" s="24">
        <f t="shared" si="345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1716</v>
      </c>
      <c r="B11025" s="111" t="s">
        <v>927</v>
      </c>
      <c r="C11025" s="112" t="s">
        <v>928</v>
      </c>
      <c r="D11025" s="21">
        <f t="shared" si="344"/>
        <v>0</v>
      </c>
      <c r="E11025" s="24">
        <f t="shared" si="345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1716</v>
      </c>
      <c r="B11026" s="111" t="s">
        <v>929</v>
      </c>
      <c r="C11026" s="112" t="s">
        <v>930</v>
      </c>
      <c r="D11026" s="21">
        <f t="shared" si="344"/>
        <v>0</v>
      </c>
      <c r="E11026" s="24">
        <f t="shared" si="345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1716</v>
      </c>
      <c r="B11027" s="111" t="s">
        <v>931</v>
      </c>
      <c r="C11027" s="112" t="s">
        <v>932</v>
      </c>
      <c r="D11027" s="21">
        <f t="shared" si="344"/>
        <v>0</v>
      </c>
      <c r="E11027" s="24">
        <f t="shared" si="345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1716</v>
      </c>
      <c r="B11028" s="111" t="s">
        <v>933</v>
      </c>
      <c r="C11028" s="112" t="s">
        <v>934</v>
      </c>
      <c r="D11028" s="21">
        <f t="shared" si="344"/>
        <v>11200</v>
      </c>
      <c r="E11028" s="24">
        <f t="shared" si="345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1716</v>
      </c>
      <c r="B11029" s="111" t="s">
        <v>935</v>
      </c>
      <c r="C11029" s="112" t="s">
        <v>936</v>
      </c>
      <c r="D11029" s="21">
        <f t="shared" si="344"/>
        <v>89600</v>
      </c>
      <c r="E11029" s="24">
        <f t="shared" si="345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31">
        <v>11200</v>
      </c>
      <c r="K11029" s="32">
        <v>0</v>
      </c>
      <c r="L11029" s="105">
        <v>11200</v>
      </c>
      <c r="M11029" s="105">
        <v>0</v>
      </c>
      <c r="N11029" s="106">
        <v>11200</v>
      </c>
      <c r="O11029" s="107">
        <v>0</v>
      </c>
      <c r="P11029" s="113">
        <v>11200</v>
      </c>
      <c r="Q11029" s="113">
        <v>0</v>
      </c>
      <c r="R11029" s="106">
        <v>11200</v>
      </c>
      <c r="S11029" s="107">
        <v>0</v>
      </c>
      <c r="T11029" s="105">
        <v>11200</v>
      </c>
      <c r="U11029" s="105">
        <v>0</v>
      </c>
      <c r="V11029" s="106">
        <v>11200</v>
      </c>
      <c r="W11029" s="107">
        <v>0</v>
      </c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1716</v>
      </c>
      <c r="B11030" s="111" t="s">
        <v>937</v>
      </c>
      <c r="C11030" s="112" t="s">
        <v>938</v>
      </c>
      <c r="D11030" s="21">
        <f t="shared" si="344"/>
        <v>40800</v>
      </c>
      <c r="E11030" s="24">
        <f t="shared" si="345"/>
        <v>480</v>
      </c>
      <c r="F11030" s="104"/>
      <c r="G11030" s="104"/>
      <c r="H11030" s="113"/>
      <c r="I11030" s="113"/>
      <c r="J11030" s="106"/>
      <c r="K11030" s="107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1716</v>
      </c>
      <c r="B11031" s="111" t="s">
        <v>939</v>
      </c>
      <c r="C11031" s="112" t="s">
        <v>940</v>
      </c>
      <c r="D11031" s="21">
        <f t="shared" si="344"/>
        <v>384360</v>
      </c>
      <c r="E11031" s="24">
        <f t="shared" si="345"/>
        <v>56497.5</v>
      </c>
      <c r="F11031" s="104">
        <v>40800</v>
      </c>
      <c r="G11031" s="104">
        <v>0</v>
      </c>
      <c r="H11031" s="113">
        <v>84240</v>
      </c>
      <c r="I11031" s="113">
        <v>0</v>
      </c>
      <c r="J11031" s="31">
        <v>40800</v>
      </c>
      <c r="K11031" s="32">
        <v>480</v>
      </c>
      <c r="L11031" s="113">
        <v>40800</v>
      </c>
      <c r="M11031" s="113">
        <v>480</v>
      </c>
      <c r="N11031" s="31">
        <v>41040</v>
      </c>
      <c r="O11031" s="32">
        <v>40800</v>
      </c>
      <c r="P11031" s="113">
        <v>35280</v>
      </c>
      <c r="Q11031" s="113">
        <v>3757.5</v>
      </c>
      <c r="R11031" s="31">
        <v>54840</v>
      </c>
      <c r="S11031" s="32">
        <v>0</v>
      </c>
      <c r="T11031" s="113">
        <v>45060</v>
      </c>
      <c r="U11031" s="113">
        <v>8700</v>
      </c>
      <c r="V11031" s="31">
        <v>42300</v>
      </c>
      <c r="W11031" s="32">
        <v>2760</v>
      </c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1716</v>
      </c>
      <c r="B11032" s="111" t="s">
        <v>941</v>
      </c>
      <c r="C11032" s="112" t="s">
        <v>1610</v>
      </c>
      <c r="D11032" s="21">
        <f t="shared" si="344"/>
        <v>0</v>
      </c>
      <c r="E11032" s="24">
        <f t="shared" si="345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1716</v>
      </c>
      <c r="B11033" s="111" t="s">
        <v>1611</v>
      </c>
      <c r="C11033" s="112" t="s">
        <v>1612</v>
      </c>
      <c r="D11033" s="21">
        <f t="shared" si="344"/>
        <v>0</v>
      </c>
      <c r="E11033" s="24">
        <f t="shared" si="345"/>
        <v>0</v>
      </c>
      <c r="F11033" s="104"/>
      <c r="G11033" s="104"/>
      <c r="H11033" s="105"/>
      <c r="I11033" s="105"/>
      <c r="J11033" s="31"/>
      <c r="K11033" s="32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1716</v>
      </c>
      <c r="B11034" s="111" t="s">
        <v>942</v>
      </c>
      <c r="C11034" s="112" t="s">
        <v>943</v>
      </c>
      <c r="D11034" s="21">
        <f t="shared" si="344"/>
        <v>19822.400000000001</v>
      </c>
      <c r="E11034" s="24">
        <f t="shared" si="345"/>
        <v>0</v>
      </c>
      <c r="F11034" s="104"/>
      <c r="G11034" s="104"/>
      <c r="H11034" s="113"/>
      <c r="I11034" s="113"/>
      <c r="J11034" s="106"/>
      <c r="K11034" s="107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1716</v>
      </c>
      <c r="B11035" s="111" t="s">
        <v>944</v>
      </c>
      <c r="C11035" s="112" t="s">
        <v>945</v>
      </c>
      <c r="D11035" s="21">
        <f t="shared" si="344"/>
        <v>192783.45</v>
      </c>
      <c r="E11035" s="24">
        <f t="shared" si="345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>
        <v>19822.400000000001</v>
      </c>
      <c r="K11035" s="32">
        <v>0</v>
      </c>
      <c r="L11035" s="113">
        <v>20249.25</v>
      </c>
      <c r="M11035" s="113">
        <v>0</v>
      </c>
      <c r="N11035" s="31">
        <v>20155.2</v>
      </c>
      <c r="O11035" s="32">
        <v>0</v>
      </c>
      <c r="P11035" s="113">
        <v>20439.2</v>
      </c>
      <c r="Q11035" s="113">
        <v>0</v>
      </c>
      <c r="R11035" s="31">
        <v>20439.2</v>
      </c>
      <c r="S11035" s="32">
        <v>0</v>
      </c>
      <c r="T11035" s="113">
        <v>20439.2</v>
      </c>
      <c r="U11035" s="113">
        <v>0</v>
      </c>
      <c r="V11035" s="31">
        <v>22346.6</v>
      </c>
      <c r="W11035" s="32">
        <v>0</v>
      </c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1716</v>
      </c>
      <c r="B11036" s="111" t="s">
        <v>946</v>
      </c>
      <c r="C11036" s="112" t="s">
        <v>947</v>
      </c>
      <c r="D11036" s="21">
        <f t="shared" si="344"/>
        <v>244574.76999999996</v>
      </c>
      <c r="E11036" s="24">
        <f t="shared" si="345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>
        <v>29733.599999999999</v>
      </c>
      <c r="K11036" s="32">
        <v>0</v>
      </c>
      <c r="L11036" s="113">
        <v>30373.87</v>
      </c>
      <c r="M11036" s="113">
        <v>0</v>
      </c>
      <c r="N11036" s="31">
        <v>30232.799999999999</v>
      </c>
      <c r="O11036" s="32">
        <v>0</v>
      </c>
      <c r="P11036" s="113">
        <v>30658.799999999999</v>
      </c>
      <c r="Q11036" s="113">
        <v>0</v>
      </c>
      <c r="R11036" s="31">
        <v>30658.799999999999</v>
      </c>
      <c r="S11036" s="32">
        <v>0</v>
      </c>
      <c r="T11036" s="113">
        <v>30658.799999999999</v>
      </c>
      <c r="U11036" s="113">
        <v>0</v>
      </c>
      <c r="V11036" s="31">
        <v>33519.9</v>
      </c>
      <c r="W11036" s="32">
        <v>0</v>
      </c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1716</v>
      </c>
      <c r="B11037" s="111" t="s">
        <v>948</v>
      </c>
      <c r="C11037" s="112" t="s">
        <v>949</v>
      </c>
      <c r="D11037" s="21">
        <f t="shared" si="344"/>
        <v>750</v>
      </c>
      <c r="E11037" s="24">
        <f t="shared" si="345"/>
        <v>0</v>
      </c>
      <c r="F11037" s="104"/>
      <c r="G11037" s="104"/>
      <c r="H11037" s="105"/>
      <c r="I11037" s="105"/>
      <c r="J11037" s="31"/>
      <c r="K11037" s="32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1716</v>
      </c>
      <c r="B11038" s="111" t="s">
        <v>950</v>
      </c>
      <c r="C11038" s="112" t="s">
        <v>951</v>
      </c>
      <c r="D11038" s="21">
        <f t="shared" si="344"/>
        <v>25146</v>
      </c>
      <c r="E11038" s="24">
        <f t="shared" si="345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>
        <v>750</v>
      </c>
      <c r="K11038" s="107">
        <v>0</v>
      </c>
      <c r="L11038" s="105">
        <v>450</v>
      </c>
      <c r="M11038" s="105">
        <v>0</v>
      </c>
      <c r="N11038" s="106">
        <v>450</v>
      </c>
      <c r="O11038" s="107">
        <v>0</v>
      </c>
      <c r="P11038" s="105">
        <v>75</v>
      </c>
      <c r="Q11038" s="105">
        <v>0</v>
      </c>
      <c r="R11038" s="106">
        <v>750</v>
      </c>
      <c r="S11038" s="107">
        <v>0</v>
      </c>
      <c r="T11038" s="105">
        <v>750</v>
      </c>
      <c r="U11038" s="105">
        <v>0</v>
      </c>
      <c r="V11038" s="106">
        <v>375</v>
      </c>
      <c r="W11038" s="107">
        <v>0</v>
      </c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1716</v>
      </c>
      <c r="B11039" s="111" t="s">
        <v>952</v>
      </c>
      <c r="C11039" s="112" t="s">
        <v>953</v>
      </c>
      <c r="D11039" s="21">
        <f t="shared" si="344"/>
        <v>104677</v>
      </c>
      <c r="E11039" s="24">
        <f t="shared" si="345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>
        <v>21246</v>
      </c>
      <c r="K11039" s="107">
        <v>0</v>
      </c>
      <c r="L11039" s="105">
        <v>12262</v>
      </c>
      <c r="M11039" s="105">
        <v>0</v>
      </c>
      <c r="N11039" s="106">
        <v>12064</v>
      </c>
      <c r="O11039" s="107">
        <v>0</v>
      </c>
      <c r="P11039" s="105">
        <v>12580</v>
      </c>
      <c r="Q11039" s="105">
        <v>0</v>
      </c>
      <c r="R11039" s="106">
        <v>20048</v>
      </c>
      <c r="S11039" s="107">
        <v>0</v>
      </c>
      <c r="T11039" s="105">
        <v>20228</v>
      </c>
      <c r="U11039" s="105">
        <v>0</v>
      </c>
      <c r="V11039" s="106">
        <v>10332</v>
      </c>
      <c r="W11039" s="107">
        <v>0</v>
      </c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1716</v>
      </c>
      <c r="B11040" s="111" t="s">
        <v>954</v>
      </c>
      <c r="C11040" s="112" t="s">
        <v>955</v>
      </c>
      <c r="D11040" s="21">
        <f t="shared" si="344"/>
        <v>256.60000000000002</v>
      </c>
      <c r="E11040" s="24">
        <f t="shared" si="345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1716</v>
      </c>
      <c r="B11041" s="111" t="s">
        <v>956</v>
      </c>
      <c r="C11041" s="112" t="s">
        <v>1613</v>
      </c>
      <c r="D11041" s="21">
        <f t="shared" si="344"/>
        <v>171052.80000000005</v>
      </c>
      <c r="E11041" s="24">
        <f t="shared" si="345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106">
        <v>256.60000000000002</v>
      </c>
      <c r="K11041" s="107">
        <v>0</v>
      </c>
      <c r="L11041" s="113">
        <v>256.60000000000002</v>
      </c>
      <c r="M11041" s="113">
        <v>0</v>
      </c>
      <c r="N11041" s="31">
        <v>256.60000000000002</v>
      </c>
      <c r="O11041" s="32">
        <v>0</v>
      </c>
      <c r="P11041" s="105">
        <v>256.60000000000002</v>
      </c>
      <c r="Q11041" s="105">
        <v>0</v>
      </c>
      <c r="R11041" s="31">
        <v>256.60000000000002</v>
      </c>
      <c r="S11041" s="32">
        <v>0</v>
      </c>
      <c r="T11041" s="113">
        <v>256.60000000000002</v>
      </c>
      <c r="U11041" s="113">
        <v>0</v>
      </c>
      <c r="V11041" s="31">
        <v>256.60000000000002</v>
      </c>
      <c r="W11041" s="32">
        <v>0</v>
      </c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1716</v>
      </c>
      <c r="B11042" s="111" t="s">
        <v>957</v>
      </c>
      <c r="C11042" s="112" t="s">
        <v>1684</v>
      </c>
      <c r="D11042" s="21">
        <f t="shared" si="344"/>
        <v>631516</v>
      </c>
      <c r="E11042" s="24">
        <f t="shared" si="345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>
        <v>169000</v>
      </c>
      <c r="K11042" s="32">
        <v>0</v>
      </c>
      <c r="L11042" s="113">
        <v>0</v>
      </c>
      <c r="M11042" s="113">
        <v>0</v>
      </c>
      <c r="N11042" s="31">
        <v>0</v>
      </c>
      <c r="O11042" s="32">
        <v>0</v>
      </c>
      <c r="P11042" s="113">
        <v>84500</v>
      </c>
      <c r="Q11042" s="113">
        <v>0</v>
      </c>
      <c r="R11042" s="31">
        <v>169000</v>
      </c>
      <c r="S11042" s="32">
        <v>0</v>
      </c>
      <c r="T11042" s="113">
        <v>0</v>
      </c>
      <c r="U11042" s="113">
        <v>0</v>
      </c>
      <c r="V11042" s="31">
        <v>164000</v>
      </c>
      <c r="W11042" s="32">
        <v>0</v>
      </c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1716</v>
      </c>
      <c r="B11043" s="111" t="s">
        <v>958</v>
      </c>
      <c r="C11043" s="112" t="s">
        <v>1685</v>
      </c>
      <c r="D11043" s="21">
        <f t="shared" si="344"/>
        <v>32000</v>
      </c>
      <c r="E11043" s="24">
        <f t="shared" si="345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>
        <v>4000</v>
      </c>
      <c r="K11043" s="32">
        <v>0</v>
      </c>
      <c r="L11043" s="113">
        <v>4000</v>
      </c>
      <c r="M11043" s="113">
        <v>0</v>
      </c>
      <c r="N11043" s="31">
        <v>4000</v>
      </c>
      <c r="O11043" s="32">
        <v>0</v>
      </c>
      <c r="P11043" s="113">
        <v>4000</v>
      </c>
      <c r="Q11043" s="113">
        <v>0</v>
      </c>
      <c r="R11043" s="31">
        <v>4000</v>
      </c>
      <c r="S11043" s="32">
        <v>0</v>
      </c>
      <c r="T11043" s="113">
        <v>4000</v>
      </c>
      <c r="U11043" s="113">
        <v>0</v>
      </c>
      <c r="V11043" s="31">
        <v>4000</v>
      </c>
      <c r="W11043" s="32">
        <v>0</v>
      </c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1716</v>
      </c>
      <c r="B11044" s="111" t="s">
        <v>959</v>
      </c>
      <c r="C11044" s="112" t="s">
        <v>960</v>
      </c>
      <c r="D11044" s="21">
        <f t="shared" si="344"/>
        <v>0</v>
      </c>
      <c r="E11044" s="24">
        <f t="shared" si="345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1716</v>
      </c>
      <c r="B11045" s="111" t="s">
        <v>961</v>
      </c>
      <c r="C11045" s="112" t="s">
        <v>962</v>
      </c>
      <c r="D11045" s="21">
        <f t="shared" si="344"/>
        <v>0</v>
      </c>
      <c r="E11045" s="24">
        <f t="shared" si="345"/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1716</v>
      </c>
      <c r="B11046" s="111" t="s">
        <v>963</v>
      </c>
      <c r="C11046" s="112" t="s">
        <v>1686</v>
      </c>
      <c r="D11046" s="21">
        <f t="shared" si="344"/>
        <v>0</v>
      </c>
      <c r="E11046" s="24">
        <f t="shared" si="345"/>
        <v>0</v>
      </c>
      <c r="F11046" s="104"/>
      <c r="G11046" s="104"/>
      <c r="H11046" s="105"/>
      <c r="I11046" s="105"/>
      <c r="J11046" s="31"/>
      <c r="K11046" s="32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1716</v>
      </c>
      <c r="B11047" s="111" t="s">
        <v>964</v>
      </c>
      <c r="C11047" s="112" t="s">
        <v>1687</v>
      </c>
      <c r="D11047" s="21">
        <f t="shared" si="344"/>
        <v>0</v>
      </c>
      <c r="E11047" s="24">
        <f t="shared" si="345"/>
        <v>0</v>
      </c>
      <c r="F11047" s="104"/>
      <c r="G11047" s="104"/>
      <c r="H11047" s="113"/>
      <c r="I11047" s="113"/>
      <c r="J11047" s="106"/>
      <c r="K11047" s="107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1716</v>
      </c>
      <c r="B11048" s="111" t="s">
        <v>965</v>
      </c>
      <c r="C11048" s="112" t="s">
        <v>966</v>
      </c>
      <c r="D11048" s="21">
        <f t="shared" si="344"/>
        <v>0</v>
      </c>
      <c r="E11048" s="24">
        <f t="shared" si="34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1716</v>
      </c>
      <c r="B11049" s="111" t="s">
        <v>967</v>
      </c>
      <c r="C11049" s="112" t="s">
        <v>968</v>
      </c>
      <c r="D11049" s="21">
        <f t="shared" si="344"/>
        <v>301500</v>
      </c>
      <c r="E11049" s="24">
        <f t="shared" si="345"/>
        <v>7900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1716</v>
      </c>
      <c r="B11050" s="111" t="s">
        <v>969</v>
      </c>
      <c r="C11050" s="112" t="s">
        <v>970</v>
      </c>
      <c r="D11050" s="21">
        <f t="shared" si="344"/>
        <v>2657900</v>
      </c>
      <c r="E11050" s="24">
        <f t="shared" si="345"/>
        <v>314800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>
        <v>301500</v>
      </c>
      <c r="K11050" s="32">
        <v>7900</v>
      </c>
      <c r="L11050" s="113">
        <v>303100</v>
      </c>
      <c r="M11050" s="113">
        <v>0</v>
      </c>
      <c r="N11050" s="31">
        <v>303100</v>
      </c>
      <c r="O11050" s="32">
        <v>301500</v>
      </c>
      <c r="P11050" s="113">
        <v>247400</v>
      </c>
      <c r="Q11050" s="113">
        <v>800</v>
      </c>
      <c r="R11050" s="31">
        <v>302200</v>
      </c>
      <c r="S11050" s="32">
        <v>0</v>
      </c>
      <c r="T11050" s="113">
        <v>302200</v>
      </c>
      <c r="U11050" s="113">
        <v>4700</v>
      </c>
      <c r="V11050" s="31">
        <v>295400</v>
      </c>
      <c r="W11050" s="32">
        <v>6800</v>
      </c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1716</v>
      </c>
      <c r="B11051" s="111" t="s">
        <v>971</v>
      </c>
      <c r="C11051" s="112" t="s">
        <v>972</v>
      </c>
      <c r="D11051" s="21">
        <f t="shared" si="344"/>
        <v>54800</v>
      </c>
      <c r="E11051" s="24">
        <f t="shared" si="34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>
        <v>54800</v>
      </c>
      <c r="Q11051" s="113">
        <v>0</v>
      </c>
      <c r="R11051" s="31">
        <v>0</v>
      </c>
      <c r="S11051" s="32">
        <v>0</v>
      </c>
      <c r="T11051" s="113">
        <v>0</v>
      </c>
      <c r="U11051" s="113">
        <v>0</v>
      </c>
      <c r="V11051" s="31">
        <v>0</v>
      </c>
      <c r="W11051" s="32">
        <v>0</v>
      </c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1716</v>
      </c>
      <c r="B11052" s="111" t="s">
        <v>973</v>
      </c>
      <c r="C11052" s="112" t="s">
        <v>974</v>
      </c>
      <c r="D11052" s="21">
        <f t="shared" si="344"/>
        <v>0</v>
      </c>
      <c r="E11052" s="24">
        <f t="shared" si="34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1716</v>
      </c>
      <c r="B11053" s="111" t="s">
        <v>975</v>
      </c>
      <c r="C11053" s="112" t="s">
        <v>1614</v>
      </c>
      <c r="D11053" s="21">
        <f t="shared" si="344"/>
        <v>14200</v>
      </c>
      <c r="E11053" s="24">
        <f t="shared" si="345"/>
        <v>0</v>
      </c>
      <c r="F11053" s="104"/>
      <c r="G11053" s="104"/>
      <c r="H11053" s="105"/>
      <c r="I11053" s="105"/>
      <c r="J11053" s="31"/>
      <c r="K11053" s="32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1716</v>
      </c>
      <c r="B11054" s="111" t="s">
        <v>976</v>
      </c>
      <c r="C11054" s="112" t="s">
        <v>1615</v>
      </c>
      <c r="D11054" s="21">
        <f t="shared" si="344"/>
        <v>0</v>
      </c>
      <c r="E11054" s="24">
        <f t="shared" si="345"/>
        <v>0</v>
      </c>
      <c r="F11054" s="104"/>
      <c r="G11054" s="104"/>
      <c r="H11054" s="105"/>
      <c r="I11054" s="105"/>
      <c r="J11054" s="106">
        <v>14200</v>
      </c>
      <c r="K11054" s="107">
        <v>0</v>
      </c>
      <c r="L11054" s="105">
        <v>0</v>
      </c>
      <c r="M11054" s="105">
        <v>0</v>
      </c>
      <c r="N11054" s="106">
        <v>0</v>
      </c>
      <c r="O11054" s="107">
        <v>0</v>
      </c>
      <c r="P11054" s="105">
        <v>0</v>
      </c>
      <c r="Q11054" s="105">
        <v>0</v>
      </c>
      <c r="R11054" s="106">
        <v>0</v>
      </c>
      <c r="S11054" s="107">
        <v>0</v>
      </c>
      <c r="T11054" s="105">
        <v>0</v>
      </c>
      <c r="U11054" s="105">
        <v>0</v>
      </c>
      <c r="V11054" s="106">
        <v>0</v>
      </c>
      <c r="W11054" s="107">
        <v>0</v>
      </c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1716</v>
      </c>
      <c r="B11055" s="111" t="s">
        <v>977</v>
      </c>
      <c r="C11055" s="112" t="s">
        <v>978</v>
      </c>
      <c r="D11055" s="21">
        <f t="shared" si="344"/>
        <v>0</v>
      </c>
      <c r="E11055" s="24">
        <f t="shared" si="34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1716</v>
      </c>
      <c r="B11056" s="111" t="s">
        <v>979</v>
      </c>
      <c r="C11056" s="112" t="s">
        <v>980</v>
      </c>
      <c r="D11056" s="21">
        <f t="shared" si="344"/>
        <v>5200</v>
      </c>
      <c r="E11056" s="24">
        <f t="shared" si="345"/>
        <v>0</v>
      </c>
      <c r="F11056" s="104"/>
      <c r="G11056" s="104"/>
      <c r="H11056" s="113"/>
      <c r="I11056" s="113"/>
      <c r="J11056" s="106"/>
      <c r="K11056" s="107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1716</v>
      </c>
      <c r="B11057" s="111" t="s">
        <v>981</v>
      </c>
      <c r="C11057" s="112" t="s">
        <v>982</v>
      </c>
      <c r="D11057" s="21">
        <f t="shared" si="344"/>
        <v>37200</v>
      </c>
      <c r="E11057" s="24">
        <f t="shared" si="34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>
        <v>5200</v>
      </c>
      <c r="K11057" s="32">
        <v>0</v>
      </c>
      <c r="L11057" s="113">
        <v>4800</v>
      </c>
      <c r="M11057" s="113">
        <v>0</v>
      </c>
      <c r="N11057" s="31">
        <v>0</v>
      </c>
      <c r="O11057" s="32">
        <v>0</v>
      </c>
      <c r="P11057" s="113">
        <v>0</v>
      </c>
      <c r="Q11057" s="113">
        <v>0</v>
      </c>
      <c r="R11057" s="31">
        <v>7500</v>
      </c>
      <c r="S11057" s="32">
        <v>0</v>
      </c>
      <c r="T11057" s="113">
        <v>1350</v>
      </c>
      <c r="U11057" s="113">
        <v>0</v>
      </c>
      <c r="V11057" s="31">
        <v>1650</v>
      </c>
      <c r="W11057" s="32">
        <v>0</v>
      </c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1716</v>
      </c>
      <c r="B11058" s="111" t="s">
        <v>983</v>
      </c>
      <c r="C11058" s="112" t="s">
        <v>1616</v>
      </c>
      <c r="D11058" s="21">
        <f t="shared" si="344"/>
        <v>5428</v>
      </c>
      <c r="E11058" s="24">
        <f t="shared" si="345"/>
        <v>0</v>
      </c>
      <c r="F11058" s="104"/>
      <c r="G11058" s="104"/>
      <c r="H11058" s="105"/>
      <c r="I11058" s="105"/>
      <c r="J11058" s="31">
        <v>5400</v>
      </c>
      <c r="K11058" s="32">
        <v>0</v>
      </c>
      <c r="L11058" s="105">
        <v>1871</v>
      </c>
      <c r="M11058" s="105">
        <v>0</v>
      </c>
      <c r="N11058" s="106">
        <v>0</v>
      </c>
      <c r="O11058" s="107">
        <v>0</v>
      </c>
      <c r="P11058" s="113">
        <v>0</v>
      </c>
      <c r="Q11058" s="113">
        <v>0</v>
      </c>
      <c r="R11058" s="106">
        <v>0</v>
      </c>
      <c r="S11058" s="107">
        <v>0</v>
      </c>
      <c r="T11058" s="105">
        <v>1717</v>
      </c>
      <c r="U11058" s="105">
        <v>0</v>
      </c>
      <c r="V11058" s="106">
        <v>1840</v>
      </c>
      <c r="W11058" s="107">
        <v>0</v>
      </c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1716</v>
      </c>
      <c r="B11059" s="111" t="s">
        <v>984</v>
      </c>
      <c r="C11059" s="112" t="s">
        <v>1617</v>
      </c>
      <c r="D11059" s="21">
        <f t="shared" si="344"/>
        <v>0</v>
      </c>
      <c r="E11059" s="24">
        <f t="shared" si="345"/>
        <v>0</v>
      </c>
      <c r="F11059" s="104"/>
      <c r="G11059" s="104"/>
      <c r="H11059" s="113"/>
      <c r="I11059" s="113"/>
      <c r="J11059" s="106"/>
      <c r="K11059" s="107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1716</v>
      </c>
      <c r="B11060" s="111" t="s">
        <v>985</v>
      </c>
      <c r="C11060" s="112" t="s">
        <v>1618</v>
      </c>
      <c r="D11060" s="21">
        <f t="shared" si="344"/>
        <v>0</v>
      </c>
      <c r="E11060" s="24">
        <f t="shared" si="34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1716</v>
      </c>
      <c r="B11061" s="111" t="s">
        <v>986</v>
      </c>
      <c r="C11061" s="112" t="s">
        <v>1619</v>
      </c>
      <c r="D11061" s="21">
        <f t="shared" si="344"/>
        <v>0</v>
      </c>
      <c r="E11061" s="24">
        <f t="shared" si="34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1716</v>
      </c>
      <c r="B11062" s="111" t="s">
        <v>987</v>
      </c>
      <c r="C11062" s="112" t="s">
        <v>988</v>
      </c>
      <c r="D11062" s="21">
        <f t="shared" si="344"/>
        <v>0</v>
      </c>
      <c r="E11062" s="24">
        <f t="shared" si="34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1716</v>
      </c>
      <c r="B11063" s="111" t="s">
        <v>989</v>
      </c>
      <c r="C11063" s="112" t="s">
        <v>990</v>
      </c>
      <c r="D11063" s="21">
        <f t="shared" si="344"/>
        <v>0</v>
      </c>
      <c r="E11063" s="24">
        <f t="shared" si="34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1716</v>
      </c>
      <c r="B11064" s="111" t="s">
        <v>991</v>
      </c>
      <c r="C11064" s="112" t="s">
        <v>992</v>
      </c>
      <c r="D11064" s="21">
        <f t="shared" si="344"/>
        <v>0</v>
      </c>
      <c r="E11064" s="24">
        <f t="shared" si="34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1716</v>
      </c>
      <c r="B11065" s="111" t="s">
        <v>993</v>
      </c>
      <c r="C11065" s="112" t="s">
        <v>994</v>
      </c>
      <c r="D11065" s="21">
        <f t="shared" si="344"/>
        <v>0</v>
      </c>
      <c r="E11065" s="24">
        <f t="shared" si="34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1716</v>
      </c>
      <c r="B11066" s="111" t="s">
        <v>995</v>
      </c>
      <c r="C11066" s="112" t="s">
        <v>982</v>
      </c>
      <c r="D11066" s="21">
        <f t="shared" si="344"/>
        <v>0</v>
      </c>
      <c r="E11066" s="24">
        <f t="shared" si="34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1716</v>
      </c>
      <c r="B11067" s="111" t="s">
        <v>996</v>
      </c>
      <c r="C11067" s="112" t="s">
        <v>1688</v>
      </c>
      <c r="D11067" s="21">
        <f t="shared" si="344"/>
        <v>0</v>
      </c>
      <c r="E11067" s="24">
        <f t="shared" si="34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1716</v>
      </c>
      <c r="B11068" s="111" t="s">
        <v>997</v>
      </c>
      <c r="C11068" s="112" t="s">
        <v>1689</v>
      </c>
      <c r="D11068" s="21">
        <f t="shared" si="344"/>
        <v>0</v>
      </c>
      <c r="E11068" s="24">
        <f t="shared" si="34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1716</v>
      </c>
      <c r="B11069" s="111" t="s">
        <v>998</v>
      </c>
      <c r="C11069" s="112" t="s">
        <v>1690</v>
      </c>
      <c r="D11069" s="21">
        <f t="shared" si="344"/>
        <v>0</v>
      </c>
      <c r="E11069" s="24">
        <f t="shared" si="34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1716</v>
      </c>
      <c r="B11070" s="111" t="s">
        <v>999</v>
      </c>
      <c r="C11070" s="112" t="s">
        <v>1691</v>
      </c>
      <c r="D11070" s="21">
        <f t="shared" si="344"/>
        <v>0</v>
      </c>
      <c r="E11070" s="24">
        <f t="shared" si="34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1716</v>
      </c>
      <c r="B11071" s="111" t="s">
        <v>1000</v>
      </c>
      <c r="C11071" s="112" t="s">
        <v>1620</v>
      </c>
      <c r="D11071" s="21">
        <f t="shared" si="344"/>
        <v>0</v>
      </c>
      <c r="E11071" s="24">
        <f t="shared" si="345"/>
        <v>0</v>
      </c>
      <c r="F11071" s="104"/>
      <c r="G11071" s="104"/>
      <c r="H11071" s="105"/>
      <c r="I11071" s="105"/>
      <c r="J11071" s="31"/>
      <c r="K11071" s="32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1716</v>
      </c>
      <c r="B11072" s="111" t="s">
        <v>1001</v>
      </c>
      <c r="C11072" s="112" t="s">
        <v>1002</v>
      </c>
      <c r="D11072" s="21">
        <f t="shared" si="344"/>
        <v>9428</v>
      </c>
      <c r="E11072" s="24">
        <f t="shared" si="34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1716</v>
      </c>
      <c r="B11073" s="111" t="s">
        <v>1003</v>
      </c>
      <c r="C11073" s="112" t="s">
        <v>1621</v>
      </c>
      <c r="D11073" s="21">
        <f t="shared" si="344"/>
        <v>21810.799999999999</v>
      </c>
      <c r="E11073" s="24">
        <f t="shared" si="345"/>
        <v>0</v>
      </c>
      <c r="F11073" s="104"/>
      <c r="G11073" s="104"/>
      <c r="H11073" s="113">
        <v>18794.8</v>
      </c>
      <c r="I11073" s="113">
        <v>0</v>
      </c>
      <c r="J11073" s="106">
        <v>9428</v>
      </c>
      <c r="K11073" s="107">
        <v>0</v>
      </c>
      <c r="L11073" s="113">
        <v>0</v>
      </c>
      <c r="M11073" s="113">
        <v>0</v>
      </c>
      <c r="N11073" s="31">
        <v>1920</v>
      </c>
      <c r="O11073" s="32">
        <v>0</v>
      </c>
      <c r="P11073" s="105">
        <v>1096</v>
      </c>
      <c r="Q11073" s="105">
        <v>0</v>
      </c>
      <c r="R11073" s="31">
        <v>0</v>
      </c>
      <c r="S11073" s="32">
        <v>0</v>
      </c>
      <c r="T11073" s="113">
        <v>0</v>
      </c>
      <c r="U11073" s="113">
        <v>0</v>
      </c>
      <c r="V11073" s="31">
        <v>0</v>
      </c>
      <c r="W11073" s="32">
        <v>0</v>
      </c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1716</v>
      </c>
      <c r="B11074" s="111" t="s">
        <v>1004</v>
      </c>
      <c r="C11074" s="112" t="s">
        <v>1622</v>
      </c>
      <c r="D11074" s="21">
        <f t="shared" si="344"/>
        <v>0</v>
      </c>
      <c r="E11074" s="24">
        <f t="shared" si="345"/>
        <v>0</v>
      </c>
      <c r="F11074" s="104"/>
      <c r="G11074" s="104"/>
      <c r="H11074" s="105"/>
      <c r="I11074" s="105"/>
      <c r="J11074" s="31"/>
      <c r="K11074" s="32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1716</v>
      </c>
      <c r="B11075" s="111" t="s">
        <v>1005</v>
      </c>
      <c r="C11075" s="112" t="s">
        <v>1623</v>
      </c>
      <c r="D11075" s="21">
        <f t="shared" ref="D11075:D11138" si="346">F11075+H11075+J11076+L11075+N11075+P11075+R11075+T11075+V11075+X11075+Z11075+AB11075</f>
        <v>0</v>
      </c>
      <c r="E11075" s="24">
        <f t="shared" ref="E11075:E11138" si="347">G11075+I11075+K11076+M11075+O11075+Q11075+S11075+U11075+W11075+Y11075+AA11075+AC11075</f>
        <v>0</v>
      </c>
      <c r="F11075" s="104"/>
      <c r="G11075" s="104"/>
      <c r="H11075" s="113"/>
      <c r="I11075" s="113"/>
      <c r="J11075" s="106"/>
      <c r="K11075" s="107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1716</v>
      </c>
      <c r="B11076" s="111" t="s">
        <v>1006</v>
      </c>
      <c r="C11076" s="112" t="s">
        <v>1007</v>
      </c>
      <c r="D11076" s="21">
        <f t="shared" si="346"/>
        <v>0</v>
      </c>
      <c r="E11076" s="24">
        <f t="shared" si="347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1716</v>
      </c>
      <c r="B11077" s="111" t="s">
        <v>1008</v>
      </c>
      <c r="C11077" s="112" t="s">
        <v>1009</v>
      </c>
      <c r="D11077" s="21">
        <f t="shared" si="346"/>
        <v>3090</v>
      </c>
      <c r="E11077" s="24">
        <f t="shared" si="347"/>
        <v>0</v>
      </c>
      <c r="F11077" s="104"/>
      <c r="G11077" s="104"/>
      <c r="H11077" s="113">
        <v>1120</v>
      </c>
      <c r="I11077" s="113">
        <v>0</v>
      </c>
      <c r="J11077" s="31">
        <v>0</v>
      </c>
      <c r="K11077" s="32">
        <v>0</v>
      </c>
      <c r="L11077" s="113">
        <v>0</v>
      </c>
      <c r="M11077" s="113">
        <v>0</v>
      </c>
      <c r="N11077" s="31">
        <v>640</v>
      </c>
      <c r="O11077" s="32">
        <v>0</v>
      </c>
      <c r="P11077" s="113">
        <v>480</v>
      </c>
      <c r="Q11077" s="113">
        <v>0</v>
      </c>
      <c r="R11077" s="31">
        <v>160</v>
      </c>
      <c r="S11077" s="32">
        <v>0</v>
      </c>
      <c r="T11077" s="113">
        <v>690</v>
      </c>
      <c r="U11077" s="113">
        <v>0</v>
      </c>
      <c r="V11077" s="31">
        <v>0</v>
      </c>
      <c r="W11077" s="32">
        <v>0</v>
      </c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1716</v>
      </c>
      <c r="B11078" s="111" t="s">
        <v>1010</v>
      </c>
      <c r="C11078" s="112" t="s">
        <v>1011</v>
      </c>
      <c r="D11078" s="21">
        <f t="shared" si="346"/>
        <v>0</v>
      </c>
      <c r="E11078" s="24">
        <f t="shared" si="347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1716</v>
      </c>
      <c r="B11079" s="111" t="s">
        <v>1012</v>
      </c>
      <c r="C11079" s="112" t="s">
        <v>1013</v>
      </c>
      <c r="D11079" s="21">
        <f t="shared" si="346"/>
        <v>5082</v>
      </c>
      <c r="E11079" s="24">
        <f t="shared" si="347"/>
        <v>0</v>
      </c>
      <c r="F11079" s="104"/>
      <c r="G11079" s="104"/>
      <c r="H11079" s="105">
        <v>3390</v>
      </c>
      <c r="I11079" s="105">
        <v>0</v>
      </c>
      <c r="J11079" s="31">
        <v>0</v>
      </c>
      <c r="K11079" s="32">
        <v>0</v>
      </c>
      <c r="L11079" s="105">
        <v>0</v>
      </c>
      <c r="M11079" s="105">
        <v>0</v>
      </c>
      <c r="N11079" s="106">
        <v>0</v>
      </c>
      <c r="O11079" s="107">
        <v>0</v>
      </c>
      <c r="P11079" s="113">
        <v>1692</v>
      </c>
      <c r="Q11079" s="113">
        <v>0</v>
      </c>
      <c r="R11079" s="106">
        <v>0</v>
      </c>
      <c r="S11079" s="107">
        <v>0</v>
      </c>
      <c r="T11079" s="105">
        <v>0</v>
      </c>
      <c r="U11079" s="105">
        <v>0</v>
      </c>
      <c r="V11079" s="106">
        <v>0</v>
      </c>
      <c r="W11079" s="107">
        <v>0</v>
      </c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1716</v>
      </c>
      <c r="B11080" s="111" t="s">
        <v>1014</v>
      </c>
      <c r="C11080" s="112" t="s">
        <v>1015</v>
      </c>
      <c r="D11080" s="21">
        <f t="shared" si="346"/>
        <v>0</v>
      </c>
      <c r="E11080" s="24">
        <f t="shared" si="347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1716</v>
      </c>
      <c r="B11081" s="111" t="s">
        <v>1016</v>
      </c>
      <c r="C11081" s="112" t="s">
        <v>1017</v>
      </c>
      <c r="D11081" s="21">
        <f t="shared" si="346"/>
        <v>39140.959999999992</v>
      </c>
      <c r="E11081" s="24">
        <f t="shared" si="347"/>
        <v>0</v>
      </c>
      <c r="F11081" s="104"/>
      <c r="G11081" s="104"/>
      <c r="H11081" s="105">
        <v>6336</v>
      </c>
      <c r="I11081" s="105">
        <v>0</v>
      </c>
      <c r="J11081" s="106">
        <v>0</v>
      </c>
      <c r="K11081" s="107">
        <v>0</v>
      </c>
      <c r="L11081" s="105">
        <v>1232</v>
      </c>
      <c r="M11081" s="105">
        <v>0</v>
      </c>
      <c r="N11081" s="106">
        <v>1088</v>
      </c>
      <c r="O11081" s="107">
        <v>0</v>
      </c>
      <c r="P11081" s="105">
        <v>4223.7299999999996</v>
      </c>
      <c r="Q11081" s="105">
        <v>0</v>
      </c>
      <c r="R11081" s="106">
        <v>3056</v>
      </c>
      <c r="S11081" s="107">
        <v>0</v>
      </c>
      <c r="T11081" s="105">
        <v>6021.73</v>
      </c>
      <c r="U11081" s="105">
        <v>0</v>
      </c>
      <c r="V11081" s="106">
        <v>0</v>
      </c>
      <c r="W11081" s="107">
        <v>0</v>
      </c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1716</v>
      </c>
      <c r="B11082" s="111" t="s">
        <v>1018</v>
      </c>
      <c r="C11082" s="112" t="s">
        <v>1019</v>
      </c>
      <c r="D11082" s="21">
        <f t="shared" si="346"/>
        <v>402844.44</v>
      </c>
      <c r="E11082" s="24">
        <f t="shared" si="347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>
        <v>17183.5</v>
      </c>
      <c r="K11082" s="107">
        <v>0</v>
      </c>
      <c r="L11082" s="105">
        <v>51798.65</v>
      </c>
      <c r="M11082" s="105">
        <v>0</v>
      </c>
      <c r="N11082" s="106">
        <v>33615.120000000003</v>
      </c>
      <c r="O11082" s="107">
        <v>0</v>
      </c>
      <c r="P11082" s="105">
        <v>64193.59</v>
      </c>
      <c r="Q11082" s="105">
        <v>0</v>
      </c>
      <c r="R11082" s="106">
        <v>28633.96</v>
      </c>
      <c r="S11082" s="107">
        <v>0</v>
      </c>
      <c r="T11082" s="105">
        <v>100053.5</v>
      </c>
      <c r="U11082" s="105">
        <v>0</v>
      </c>
      <c r="V11082" s="106">
        <v>56744.29</v>
      </c>
      <c r="W11082" s="107">
        <v>0</v>
      </c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1716</v>
      </c>
      <c r="B11083" s="111" t="s">
        <v>1020</v>
      </c>
      <c r="C11083" s="112" t="s">
        <v>1021</v>
      </c>
      <c r="D11083" s="21">
        <f t="shared" si="346"/>
        <v>18015</v>
      </c>
      <c r="E11083" s="24">
        <f t="shared" si="347"/>
        <v>0</v>
      </c>
      <c r="F11083" s="104"/>
      <c r="G11083" s="104"/>
      <c r="H11083" s="105"/>
      <c r="I11083" s="105"/>
      <c r="J11083" s="106"/>
      <c r="K11083" s="107"/>
      <c r="L11083" s="105">
        <v>4600</v>
      </c>
      <c r="M11083" s="105">
        <v>0</v>
      </c>
      <c r="N11083" s="106">
        <v>0</v>
      </c>
      <c r="O11083" s="107">
        <v>0</v>
      </c>
      <c r="P11083" s="105">
        <v>0</v>
      </c>
      <c r="Q11083" s="105">
        <v>0</v>
      </c>
      <c r="R11083" s="106">
        <v>1580</v>
      </c>
      <c r="S11083" s="107">
        <v>0</v>
      </c>
      <c r="T11083" s="105">
        <v>3190</v>
      </c>
      <c r="U11083" s="105">
        <v>0</v>
      </c>
      <c r="V11083" s="106">
        <v>0</v>
      </c>
      <c r="W11083" s="107">
        <v>0</v>
      </c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1716</v>
      </c>
      <c r="B11084" s="111" t="s">
        <v>1022</v>
      </c>
      <c r="C11084" s="112" t="s">
        <v>1023</v>
      </c>
      <c r="D11084" s="21">
        <f t="shared" si="346"/>
        <v>161975</v>
      </c>
      <c r="E11084" s="24">
        <f t="shared" si="347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106">
        <v>8645</v>
      </c>
      <c r="K11084" s="107">
        <v>0</v>
      </c>
      <c r="L11084" s="113">
        <v>18325</v>
      </c>
      <c r="M11084" s="113">
        <v>0</v>
      </c>
      <c r="N11084" s="31">
        <v>31782</v>
      </c>
      <c r="O11084" s="32">
        <v>0</v>
      </c>
      <c r="P11084" s="105">
        <v>780</v>
      </c>
      <c r="Q11084" s="105">
        <v>0</v>
      </c>
      <c r="R11084" s="31">
        <v>18942</v>
      </c>
      <c r="S11084" s="32">
        <v>0</v>
      </c>
      <c r="T11084" s="113">
        <v>36325</v>
      </c>
      <c r="U11084" s="113">
        <v>0</v>
      </c>
      <c r="V11084" s="31">
        <v>8100</v>
      </c>
      <c r="W11084" s="32">
        <v>0</v>
      </c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1716</v>
      </c>
      <c r="B11085" s="111" t="s">
        <v>1024</v>
      </c>
      <c r="C11085" s="112" t="s">
        <v>1025</v>
      </c>
      <c r="D11085" s="21">
        <f t="shared" si="346"/>
        <v>29050</v>
      </c>
      <c r="E11085" s="24">
        <f t="shared" si="347"/>
        <v>0</v>
      </c>
      <c r="F11085" s="104"/>
      <c r="G11085" s="104"/>
      <c r="H11085" s="105"/>
      <c r="I11085" s="105"/>
      <c r="J11085" s="31"/>
      <c r="K11085" s="32"/>
      <c r="L11085" s="105">
        <v>600</v>
      </c>
      <c r="M11085" s="105">
        <v>0</v>
      </c>
      <c r="N11085" s="106">
        <v>750</v>
      </c>
      <c r="O11085" s="107">
        <v>0</v>
      </c>
      <c r="P11085" s="113">
        <v>0</v>
      </c>
      <c r="Q11085" s="113">
        <v>0</v>
      </c>
      <c r="R11085" s="106">
        <v>0</v>
      </c>
      <c r="S11085" s="107">
        <v>0</v>
      </c>
      <c r="T11085" s="105">
        <v>0</v>
      </c>
      <c r="U11085" s="105">
        <v>0</v>
      </c>
      <c r="V11085" s="106">
        <v>0</v>
      </c>
      <c r="W11085" s="107">
        <v>0</v>
      </c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1716</v>
      </c>
      <c r="B11086" s="111" t="s">
        <v>1026</v>
      </c>
      <c r="C11086" s="112" t="s">
        <v>1027</v>
      </c>
      <c r="D11086" s="21">
        <f t="shared" si="346"/>
        <v>133657.25</v>
      </c>
      <c r="E11086" s="24">
        <f t="shared" si="347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>
        <v>27700</v>
      </c>
      <c r="K11086" s="107">
        <v>0</v>
      </c>
      <c r="L11086" s="105">
        <v>9275</v>
      </c>
      <c r="M11086" s="105">
        <v>0</v>
      </c>
      <c r="N11086" s="106">
        <v>10260</v>
      </c>
      <c r="O11086" s="107">
        <v>0</v>
      </c>
      <c r="P11086" s="105">
        <v>6655</v>
      </c>
      <c r="Q11086" s="105">
        <v>0</v>
      </c>
      <c r="R11086" s="106">
        <v>23820</v>
      </c>
      <c r="S11086" s="107">
        <v>0</v>
      </c>
      <c r="T11086" s="105">
        <v>23730</v>
      </c>
      <c r="U11086" s="105">
        <v>0</v>
      </c>
      <c r="V11086" s="106">
        <v>11230</v>
      </c>
      <c r="W11086" s="107">
        <v>0</v>
      </c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1716</v>
      </c>
      <c r="B11087" s="111" t="s">
        <v>1028</v>
      </c>
      <c r="C11087" s="112" t="s">
        <v>1029</v>
      </c>
      <c r="D11087" s="21">
        <f t="shared" si="346"/>
        <v>565163.80000000005</v>
      </c>
      <c r="E11087" s="24">
        <f t="shared" si="347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106">
        <v>38015.25</v>
      </c>
      <c r="K11087" s="107">
        <v>0</v>
      </c>
      <c r="L11087" s="113">
        <v>26965.5</v>
      </c>
      <c r="M11087" s="113">
        <v>0</v>
      </c>
      <c r="N11087" s="31">
        <v>22588</v>
      </c>
      <c r="O11087" s="32">
        <v>0</v>
      </c>
      <c r="P11087" s="105">
        <v>38887.21</v>
      </c>
      <c r="Q11087" s="105">
        <v>0</v>
      </c>
      <c r="R11087" s="31">
        <v>41912.400000000001</v>
      </c>
      <c r="S11087" s="32">
        <v>0</v>
      </c>
      <c r="T11087" s="113">
        <v>61936.35</v>
      </c>
      <c r="U11087" s="113">
        <v>0</v>
      </c>
      <c r="V11087" s="31">
        <v>57973.05</v>
      </c>
      <c r="W11087" s="32">
        <v>0</v>
      </c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1716</v>
      </c>
      <c r="B11088" s="111" t="s">
        <v>1030</v>
      </c>
      <c r="C11088" s="112" t="s">
        <v>1031</v>
      </c>
      <c r="D11088" s="21">
        <f t="shared" si="346"/>
        <v>86298</v>
      </c>
      <c r="E11088" s="24">
        <f t="shared" si="347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31">
        <v>4732</v>
      </c>
      <c r="K11088" s="32">
        <v>0</v>
      </c>
      <c r="L11088" s="105">
        <v>7240</v>
      </c>
      <c r="M11088" s="105">
        <v>0</v>
      </c>
      <c r="N11088" s="106">
        <v>25600</v>
      </c>
      <c r="O11088" s="107">
        <v>0</v>
      </c>
      <c r="P11088" s="113">
        <v>10935</v>
      </c>
      <c r="Q11088" s="113">
        <v>0</v>
      </c>
      <c r="R11088" s="106">
        <v>7523</v>
      </c>
      <c r="S11088" s="107">
        <v>0</v>
      </c>
      <c r="T11088" s="105">
        <v>10690</v>
      </c>
      <c r="U11088" s="105">
        <v>0</v>
      </c>
      <c r="V11088" s="106">
        <v>9950</v>
      </c>
      <c r="W11088" s="107">
        <v>0</v>
      </c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1716</v>
      </c>
      <c r="B11089" s="111" t="s">
        <v>1032</v>
      </c>
      <c r="C11089" s="112" t="s">
        <v>1033</v>
      </c>
      <c r="D11089" s="21">
        <f t="shared" si="346"/>
        <v>14805</v>
      </c>
      <c r="E11089" s="24">
        <f t="shared" si="347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>
        <v>500</v>
      </c>
      <c r="K11089" s="107">
        <v>0</v>
      </c>
      <c r="L11089" s="105">
        <v>600</v>
      </c>
      <c r="M11089" s="105">
        <v>0</v>
      </c>
      <c r="N11089" s="106">
        <v>0</v>
      </c>
      <c r="O11089" s="107">
        <v>0</v>
      </c>
      <c r="P11089" s="105">
        <v>10235</v>
      </c>
      <c r="Q11089" s="105">
        <v>0</v>
      </c>
      <c r="R11089" s="106">
        <v>180</v>
      </c>
      <c r="S11089" s="107">
        <v>0</v>
      </c>
      <c r="T11089" s="105">
        <v>0</v>
      </c>
      <c r="U11089" s="105">
        <v>0</v>
      </c>
      <c r="V11089" s="106">
        <v>790</v>
      </c>
      <c r="W11089" s="107">
        <v>0</v>
      </c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1716</v>
      </c>
      <c r="B11090" s="111" t="s">
        <v>1034</v>
      </c>
      <c r="C11090" s="112" t="s">
        <v>1035</v>
      </c>
      <c r="D11090" s="21">
        <f t="shared" si="346"/>
        <v>0</v>
      </c>
      <c r="E11090" s="24">
        <f t="shared" si="347"/>
        <v>0</v>
      </c>
      <c r="F11090" s="104"/>
      <c r="G11090" s="104"/>
      <c r="H11090" s="113"/>
      <c r="I11090" s="113"/>
      <c r="J11090" s="106"/>
      <c r="K11090" s="107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1716</v>
      </c>
      <c r="B11091" s="111" t="s">
        <v>1036</v>
      </c>
      <c r="C11091" s="112" t="s">
        <v>1037</v>
      </c>
      <c r="D11091" s="21">
        <f t="shared" si="346"/>
        <v>0</v>
      </c>
      <c r="E11091" s="24">
        <f t="shared" si="347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1716</v>
      </c>
      <c r="B11092" s="111" t="s">
        <v>1038</v>
      </c>
      <c r="C11092" s="112" t="s">
        <v>1039</v>
      </c>
      <c r="D11092" s="21">
        <f t="shared" si="346"/>
        <v>14692.71</v>
      </c>
      <c r="E11092" s="24">
        <f t="shared" si="347"/>
        <v>0.2</v>
      </c>
      <c r="F11092" s="104"/>
      <c r="G11092" s="104"/>
      <c r="H11092" s="105"/>
      <c r="I11092" s="105"/>
      <c r="J11092" s="31"/>
      <c r="K11092" s="32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1716</v>
      </c>
      <c r="B11093" s="111" t="s">
        <v>1040</v>
      </c>
      <c r="C11093" s="112" t="s">
        <v>1041</v>
      </c>
      <c r="D11093" s="21">
        <f t="shared" si="346"/>
        <v>105915.42</v>
      </c>
      <c r="E11093" s="24">
        <f t="shared" si="347"/>
        <v>1500.27</v>
      </c>
      <c r="F11093" s="104">
        <v>5680</v>
      </c>
      <c r="G11093" s="104">
        <v>0</v>
      </c>
      <c r="H11093" s="113">
        <v>15900.2</v>
      </c>
      <c r="I11093" s="113">
        <v>0</v>
      </c>
      <c r="J11093" s="106">
        <v>14692.71</v>
      </c>
      <c r="K11093" s="107">
        <v>0.2</v>
      </c>
      <c r="L11093" s="113">
        <v>41769.69</v>
      </c>
      <c r="M11093" s="113">
        <v>0</v>
      </c>
      <c r="N11093" s="31">
        <v>4400</v>
      </c>
      <c r="O11093" s="32">
        <v>0</v>
      </c>
      <c r="P11093" s="105">
        <v>11400</v>
      </c>
      <c r="Q11093" s="105">
        <v>0.27</v>
      </c>
      <c r="R11093" s="31">
        <v>0</v>
      </c>
      <c r="S11093" s="32">
        <v>0</v>
      </c>
      <c r="T11093" s="113">
        <v>19000</v>
      </c>
      <c r="U11093" s="113">
        <v>1500</v>
      </c>
      <c r="V11093" s="31">
        <v>7765.53</v>
      </c>
      <c r="W11093" s="32">
        <v>0</v>
      </c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1716</v>
      </c>
      <c r="B11094" s="111" t="s">
        <v>1042</v>
      </c>
      <c r="C11094" s="112" t="s">
        <v>1043</v>
      </c>
      <c r="D11094" s="21">
        <f t="shared" si="346"/>
        <v>3000</v>
      </c>
      <c r="E11094" s="24">
        <f t="shared" si="347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1716</v>
      </c>
      <c r="B11095" s="111" t="s">
        <v>1044</v>
      </c>
      <c r="C11095" s="112" t="s">
        <v>1045</v>
      </c>
      <c r="D11095" s="21">
        <f t="shared" si="346"/>
        <v>12619.5</v>
      </c>
      <c r="E11095" s="24">
        <f t="shared" si="347"/>
        <v>0</v>
      </c>
      <c r="F11095" s="104"/>
      <c r="G11095" s="104"/>
      <c r="H11095" s="113"/>
      <c r="I11095" s="113"/>
      <c r="J11095" s="31">
        <v>3000</v>
      </c>
      <c r="K11095" s="32">
        <v>0</v>
      </c>
      <c r="L11095" s="113">
        <v>0</v>
      </c>
      <c r="M11095" s="113">
        <v>0</v>
      </c>
      <c r="N11095" s="31">
        <v>0</v>
      </c>
      <c r="O11095" s="32">
        <v>0</v>
      </c>
      <c r="P11095" s="113">
        <v>0</v>
      </c>
      <c r="Q11095" s="113">
        <v>0</v>
      </c>
      <c r="R11095" s="31">
        <v>0</v>
      </c>
      <c r="S11095" s="32">
        <v>0</v>
      </c>
      <c r="T11095" s="113">
        <v>3500</v>
      </c>
      <c r="U11095" s="113">
        <v>0</v>
      </c>
      <c r="V11095" s="31">
        <v>0</v>
      </c>
      <c r="W11095" s="32">
        <v>0</v>
      </c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1716</v>
      </c>
      <c r="B11096" s="111" t="s">
        <v>1046</v>
      </c>
      <c r="C11096" s="112" t="s">
        <v>1047</v>
      </c>
      <c r="D11096" s="21">
        <f t="shared" si="346"/>
        <v>19500</v>
      </c>
      <c r="E11096" s="24">
        <f t="shared" si="347"/>
        <v>0</v>
      </c>
      <c r="F11096" s="104"/>
      <c r="G11096" s="104"/>
      <c r="H11096" s="105"/>
      <c r="I11096" s="105"/>
      <c r="J11096" s="31">
        <v>9119.5</v>
      </c>
      <c r="K11096" s="32">
        <v>0</v>
      </c>
      <c r="L11096" s="105">
        <v>0</v>
      </c>
      <c r="M11096" s="105">
        <v>0</v>
      </c>
      <c r="N11096" s="106">
        <v>18000</v>
      </c>
      <c r="O11096" s="107">
        <v>0</v>
      </c>
      <c r="P11096" s="113">
        <v>0</v>
      </c>
      <c r="Q11096" s="113">
        <v>0</v>
      </c>
      <c r="R11096" s="106">
        <v>1500</v>
      </c>
      <c r="S11096" s="107">
        <v>0</v>
      </c>
      <c r="T11096" s="105">
        <v>0</v>
      </c>
      <c r="U11096" s="105">
        <v>0</v>
      </c>
      <c r="V11096" s="106">
        <v>0</v>
      </c>
      <c r="W11096" s="107">
        <v>0</v>
      </c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1716</v>
      </c>
      <c r="B11097" s="111" t="s">
        <v>1048</v>
      </c>
      <c r="C11097" s="112" t="s">
        <v>1049</v>
      </c>
      <c r="D11097" s="21">
        <f t="shared" si="346"/>
        <v>0</v>
      </c>
      <c r="E11097" s="24">
        <f t="shared" si="347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1716</v>
      </c>
      <c r="B11098" s="111" t="s">
        <v>1050</v>
      </c>
      <c r="C11098" s="112" t="s">
        <v>1051</v>
      </c>
      <c r="D11098" s="21">
        <f t="shared" si="346"/>
        <v>0</v>
      </c>
      <c r="E11098" s="24">
        <f t="shared" si="347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1716</v>
      </c>
      <c r="B11099" s="111" t="s">
        <v>1052</v>
      </c>
      <c r="C11099" s="112" t="s">
        <v>1053</v>
      </c>
      <c r="D11099" s="21">
        <f t="shared" si="346"/>
        <v>14980</v>
      </c>
      <c r="E11099" s="24">
        <f t="shared" si="347"/>
        <v>0</v>
      </c>
      <c r="F11099" s="104"/>
      <c r="G11099" s="104"/>
      <c r="H11099" s="113"/>
      <c r="I11099" s="113"/>
      <c r="J11099" s="106"/>
      <c r="K11099" s="107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>
        <v>14980</v>
      </c>
      <c r="W11099" s="32">
        <v>0</v>
      </c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1716</v>
      </c>
      <c r="B11100" s="111" t="s">
        <v>1054</v>
      </c>
      <c r="C11100" s="112" t="s">
        <v>1055</v>
      </c>
      <c r="D11100" s="21">
        <f t="shared" si="346"/>
        <v>0</v>
      </c>
      <c r="E11100" s="24">
        <f t="shared" si="347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1716</v>
      </c>
      <c r="B11101" s="111" t="s">
        <v>1056</v>
      </c>
      <c r="C11101" s="112" t="s">
        <v>1057</v>
      </c>
      <c r="D11101" s="21">
        <f t="shared" si="346"/>
        <v>2100</v>
      </c>
      <c r="E11101" s="24">
        <f t="shared" si="347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1716</v>
      </c>
      <c r="B11102" s="111" t="s">
        <v>1058</v>
      </c>
      <c r="C11102" s="112" t="s">
        <v>1059</v>
      </c>
      <c r="D11102" s="21">
        <f t="shared" si="346"/>
        <v>15600</v>
      </c>
      <c r="E11102" s="24">
        <f t="shared" si="347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>
        <v>2100</v>
      </c>
      <c r="K11102" s="32">
        <v>0</v>
      </c>
      <c r="L11102" s="113">
        <v>0</v>
      </c>
      <c r="M11102" s="113">
        <v>0</v>
      </c>
      <c r="N11102" s="31">
        <v>0</v>
      </c>
      <c r="O11102" s="32">
        <v>0</v>
      </c>
      <c r="P11102" s="113">
        <v>4300</v>
      </c>
      <c r="Q11102" s="113">
        <v>0</v>
      </c>
      <c r="R11102" s="31">
        <v>0</v>
      </c>
      <c r="S11102" s="32">
        <v>0</v>
      </c>
      <c r="T11102" s="113">
        <v>0</v>
      </c>
      <c r="U11102" s="113">
        <v>0</v>
      </c>
      <c r="V11102" s="31">
        <v>0</v>
      </c>
      <c r="W11102" s="32">
        <v>0</v>
      </c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1716</v>
      </c>
      <c r="B11103" s="111" t="s">
        <v>1060</v>
      </c>
      <c r="C11103" s="112" t="s">
        <v>1061</v>
      </c>
      <c r="D11103" s="21">
        <f t="shared" si="346"/>
        <v>37928.6</v>
      </c>
      <c r="E11103" s="24">
        <f t="shared" si="347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1716</v>
      </c>
      <c r="B11104" s="111" t="s">
        <v>1062</v>
      </c>
      <c r="C11104" s="112" t="s">
        <v>1063</v>
      </c>
      <c r="D11104" s="21">
        <f t="shared" si="346"/>
        <v>318873.10000000003</v>
      </c>
      <c r="E11104" s="24">
        <f t="shared" si="347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31">
        <v>37928.6</v>
      </c>
      <c r="K11104" s="32">
        <v>0</v>
      </c>
      <c r="L11104" s="105">
        <v>41925.5</v>
      </c>
      <c r="M11104" s="105">
        <v>0</v>
      </c>
      <c r="N11104" s="106">
        <v>35331.800000000003</v>
      </c>
      <c r="O11104" s="107">
        <v>0</v>
      </c>
      <c r="P11104" s="113">
        <v>44983.3</v>
      </c>
      <c r="Q11104" s="113">
        <v>0</v>
      </c>
      <c r="R11104" s="106">
        <v>41111.699999999997</v>
      </c>
      <c r="S11104" s="107">
        <v>0</v>
      </c>
      <c r="T11104" s="105">
        <v>34414.6</v>
      </c>
      <c r="U11104" s="105">
        <v>0</v>
      </c>
      <c r="V11104" s="106">
        <v>46410.400000000001</v>
      </c>
      <c r="W11104" s="107">
        <v>0</v>
      </c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1716</v>
      </c>
      <c r="B11105" s="111" t="s">
        <v>1064</v>
      </c>
      <c r="C11105" s="112" t="s">
        <v>1065</v>
      </c>
      <c r="D11105" s="21">
        <f t="shared" si="346"/>
        <v>0</v>
      </c>
      <c r="E11105" s="24">
        <f t="shared" si="347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1716</v>
      </c>
      <c r="B11106" s="111" t="s">
        <v>1066</v>
      </c>
      <c r="C11106" s="112" t="s">
        <v>1067</v>
      </c>
      <c r="D11106" s="21">
        <f t="shared" si="346"/>
        <v>0</v>
      </c>
      <c r="E11106" s="24">
        <f t="shared" si="347"/>
        <v>0</v>
      </c>
      <c r="F11106" s="104"/>
      <c r="G11106" s="104"/>
      <c r="H11106" s="113"/>
      <c r="I11106" s="113"/>
      <c r="J11106" s="106"/>
      <c r="K11106" s="107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1716</v>
      </c>
      <c r="B11107" s="111" t="s">
        <v>1068</v>
      </c>
      <c r="C11107" s="112" t="s">
        <v>1069</v>
      </c>
      <c r="D11107" s="21">
        <f t="shared" si="346"/>
        <v>0</v>
      </c>
      <c r="E11107" s="24">
        <f t="shared" si="347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1716</v>
      </c>
      <c r="B11108" s="111" t="s">
        <v>1070</v>
      </c>
      <c r="C11108" s="112" t="s">
        <v>1071</v>
      </c>
      <c r="D11108" s="21">
        <f t="shared" si="346"/>
        <v>0</v>
      </c>
      <c r="E11108" s="24">
        <f t="shared" si="347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1716</v>
      </c>
      <c r="B11109" s="111" t="s">
        <v>1072</v>
      </c>
      <c r="C11109" s="112" t="s">
        <v>1073</v>
      </c>
      <c r="D11109" s="21">
        <f t="shared" si="346"/>
        <v>6138</v>
      </c>
      <c r="E11109" s="24">
        <f t="shared" si="347"/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1716</v>
      </c>
      <c r="B11110" s="111" t="s">
        <v>1074</v>
      </c>
      <c r="C11110" s="112" t="s">
        <v>1075</v>
      </c>
      <c r="D11110" s="21">
        <f t="shared" si="346"/>
        <v>68189</v>
      </c>
      <c r="E11110" s="24">
        <f t="shared" si="34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31">
        <v>6138</v>
      </c>
      <c r="K11110" s="32">
        <v>0</v>
      </c>
      <c r="L11110" s="105">
        <v>6732</v>
      </c>
      <c r="M11110" s="105">
        <v>0</v>
      </c>
      <c r="N11110" s="106">
        <v>7766</v>
      </c>
      <c r="O11110" s="107">
        <v>0</v>
      </c>
      <c r="P11110" s="113">
        <v>8635</v>
      </c>
      <c r="Q11110" s="113">
        <v>0</v>
      </c>
      <c r="R11110" s="106">
        <v>8921</v>
      </c>
      <c r="S11110" s="107">
        <v>0</v>
      </c>
      <c r="T11110" s="105">
        <v>7997</v>
      </c>
      <c r="U11110" s="105">
        <v>0</v>
      </c>
      <c r="V11110" s="106">
        <v>10626</v>
      </c>
      <c r="W11110" s="107">
        <v>0</v>
      </c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1716</v>
      </c>
      <c r="B11111" s="111" t="s">
        <v>1076</v>
      </c>
      <c r="C11111" s="112" t="s">
        <v>1077</v>
      </c>
      <c r="D11111" s="21">
        <f t="shared" si="346"/>
        <v>115300</v>
      </c>
      <c r="E11111" s="24">
        <f t="shared" si="34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1716</v>
      </c>
      <c r="B11112" s="111" t="s">
        <v>1078</v>
      </c>
      <c r="C11112" s="112" t="s">
        <v>1079</v>
      </c>
      <c r="D11112" s="21">
        <f t="shared" si="346"/>
        <v>1256159.95</v>
      </c>
      <c r="E11112" s="24">
        <f t="shared" si="34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106">
        <v>115300</v>
      </c>
      <c r="K11112" s="107">
        <v>0</v>
      </c>
      <c r="L11112" s="113">
        <v>7300</v>
      </c>
      <c r="M11112" s="113">
        <v>0</v>
      </c>
      <c r="N11112" s="31">
        <v>16701.45</v>
      </c>
      <c r="O11112" s="32">
        <v>0</v>
      </c>
      <c r="P11112" s="105">
        <v>28700</v>
      </c>
      <c r="Q11112" s="105">
        <v>0</v>
      </c>
      <c r="R11112" s="31">
        <v>300</v>
      </c>
      <c r="S11112" s="32">
        <v>0</v>
      </c>
      <c r="T11112" s="113">
        <v>209500</v>
      </c>
      <c r="U11112" s="113">
        <v>0</v>
      </c>
      <c r="V11112" s="31">
        <v>551600</v>
      </c>
      <c r="W11112" s="32">
        <v>0</v>
      </c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1716</v>
      </c>
      <c r="B11113" s="111" t="s">
        <v>1080</v>
      </c>
      <c r="C11113" s="112" t="s">
        <v>1081</v>
      </c>
      <c r="D11113" s="21">
        <f t="shared" si="346"/>
        <v>221640.25</v>
      </c>
      <c r="E11113" s="24">
        <f t="shared" si="347"/>
        <v>2568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>
        <v>29931.5</v>
      </c>
      <c r="K11113" s="32">
        <v>0</v>
      </c>
      <c r="L11113" s="113">
        <v>44588.7</v>
      </c>
      <c r="M11113" s="113">
        <v>0</v>
      </c>
      <c r="N11113" s="31">
        <v>6835</v>
      </c>
      <c r="O11113" s="32">
        <v>0</v>
      </c>
      <c r="P11113" s="113">
        <v>58250.5</v>
      </c>
      <c r="Q11113" s="113">
        <v>0</v>
      </c>
      <c r="R11113" s="31">
        <v>27547.75</v>
      </c>
      <c r="S11113" s="32">
        <v>2568</v>
      </c>
      <c r="T11113" s="113">
        <v>4371.6499999999996</v>
      </c>
      <c r="U11113" s="113">
        <v>0</v>
      </c>
      <c r="V11113" s="31">
        <v>27807.5</v>
      </c>
      <c r="W11113" s="32">
        <v>0</v>
      </c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1716</v>
      </c>
      <c r="B11114" s="111" t="s">
        <v>1082</v>
      </c>
      <c r="C11114" s="112" t="s">
        <v>1083</v>
      </c>
      <c r="D11114" s="21">
        <f t="shared" si="346"/>
        <v>0</v>
      </c>
      <c r="E11114" s="24">
        <f t="shared" si="34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1716</v>
      </c>
      <c r="B11115" s="111" t="s">
        <v>1084</v>
      </c>
      <c r="C11115" s="112" t="s">
        <v>1085</v>
      </c>
      <c r="D11115" s="21">
        <f t="shared" si="346"/>
        <v>0</v>
      </c>
      <c r="E11115" s="24">
        <f t="shared" si="34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1716</v>
      </c>
      <c r="B11116" s="111" t="s">
        <v>1086</v>
      </c>
      <c r="C11116" s="112" t="s">
        <v>1087</v>
      </c>
      <c r="D11116" s="21">
        <f t="shared" si="346"/>
        <v>68321.97</v>
      </c>
      <c r="E11116" s="24">
        <f t="shared" si="347"/>
        <v>4305.6000000000004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1716</v>
      </c>
      <c r="B11117" s="111" t="s">
        <v>1088</v>
      </c>
      <c r="C11117" s="112" t="s">
        <v>1089</v>
      </c>
      <c r="D11117" s="21">
        <f t="shared" si="346"/>
        <v>742002.83000000007</v>
      </c>
      <c r="E11117" s="24">
        <f t="shared" si="347"/>
        <v>39132</v>
      </c>
      <c r="F11117" s="104"/>
      <c r="G11117" s="104"/>
      <c r="H11117" s="113">
        <v>172905.66</v>
      </c>
      <c r="I11117" s="113">
        <v>5356.8</v>
      </c>
      <c r="J11117" s="31">
        <v>68321.97</v>
      </c>
      <c r="K11117" s="32">
        <v>4305.6000000000004</v>
      </c>
      <c r="L11117" s="113">
        <v>63836.19</v>
      </c>
      <c r="M11117" s="113">
        <v>4154.3999999999996</v>
      </c>
      <c r="N11117" s="31">
        <v>72350.19</v>
      </c>
      <c r="O11117" s="32">
        <v>3891.6</v>
      </c>
      <c r="P11117" s="113">
        <v>106649.41</v>
      </c>
      <c r="Q11117" s="113">
        <v>3956.4</v>
      </c>
      <c r="R11117" s="31">
        <v>0</v>
      </c>
      <c r="S11117" s="32">
        <v>8330.4</v>
      </c>
      <c r="T11117" s="113">
        <v>211835.86</v>
      </c>
      <c r="U11117" s="113">
        <v>5436</v>
      </c>
      <c r="V11117" s="31">
        <v>114425.52</v>
      </c>
      <c r="W11117" s="32">
        <v>8006.4</v>
      </c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1716</v>
      </c>
      <c r="B11118" s="111" t="s">
        <v>1090</v>
      </c>
      <c r="C11118" s="112" t="s">
        <v>1091</v>
      </c>
      <c r="D11118" s="21">
        <f t="shared" si="346"/>
        <v>6207.79</v>
      </c>
      <c r="E11118" s="24">
        <f t="shared" si="34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1716</v>
      </c>
      <c r="B11119" s="111" t="s">
        <v>1092</v>
      </c>
      <c r="C11119" s="112" t="s">
        <v>1093</v>
      </c>
      <c r="D11119" s="21">
        <f t="shared" si="346"/>
        <v>57360.020000000004</v>
      </c>
      <c r="E11119" s="24">
        <f t="shared" si="347"/>
        <v>0</v>
      </c>
      <c r="F11119" s="104"/>
      <c r="G11119" s="104"/>
      <c r="H11119" s="105">
        <v>12418.79</v>
      </c>
      <c r="I11119" s="105">
        <v>0</v>
      </c>
      <c r="J11119" s="31">
        <v>6207.79</v>
      </c>
      <c r="K11119" s="32">
        <v>0</v>
      </c>
      <c r="L11119" s="105">
        <v>6207.79</v>
      </c>
      <c r="M11119" s="105">
        <v>0</v>
      </c>
      <c r="N11119" s="106">
        <v>6204.93</v>
      </c>
      <c r="O11119" s="107">
        <v>0</v>
      </c>
      <c r="P11119" s="113">
        <v>6207.79</v>
      </c>
      <c r="Q11119" s="113">
        <v>0</v>
      </c>
      <c r="R11119" s="106">
        <v>0</v>
      </c>
      <c r="S11119" s="107">
        <v>0</v>
      </c>
      <c r="T11119" s="105">
        <v>12425.58</v>
      </c>
      <c r="U11119" s="105">
        <v>0</v>
      </c>
      <c r="V11119" s="106">
        <v>6213.14</v>
      </c>
      <c r="W11119" s="107">
        <v>0</v>
      </c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1716</v>
      </c>
      <c r="B11120" s="111" t="s">
        <v>1094</v>
      </c>
      <c r="C11120" s="112" t="s">
        <v>1095</v>
      </c>
      <c r="D11120" s="21">
        <f t="shared" si="346"/>
        <v>65350</v>
      </c>
      <c r="E11120" s="24">
        <f t="shared" si="347"/>
        <v>0</v>
      </c>
      <c r="F11120" s="104"/>
      <c r="G11120" s="104"/>
      <c r="H11120" s="113">
        <v>15364</v>
      </c>
      <c r="I11120" s="113">
        <v>0</v>
      </c>
      <c r="J11120" s="106">
        <v>7682</v>
      </c>
      <c r="K11120" s="107">
        <v>0</v>
      </c>
      <c r="L11120" s="113">
        <v>7682</v>
      </c>
      <c r="M11120" s="113">
        <v>0</v>
      </c>
      <c r="N11120" s="31">
        <v>7682</v>
      </c>
      <c r="O11120" s="32">
        <v>0</v>
      </c>
      <c r="P11120" s="105">
        <v>8432</v>
      </c>
      <c r="Q11120" s="105">
        <v>0</v>
      </c>
      <c r="R11120" s="31">
        <v>750</v>
      </c>
      <c r="S11120" s="32">
        <v>0</v>
      </c>
      <c r="T11120" s="113">
        <v>16114</v>
      </c>
      <c r="U11120" s="113">
        <v>0</v>
      </c>
      <c r="V11120" s="31">
        <v>8432</v>
      </c>
      <c r="W11120" s="32">
        <v>0</v>
      </c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1716</v>
      </c>
      <c r="B11121" s="111" t="s">
        <v>1096</v>
      </c>
      <c r="C11121" s="112" t="s">
        <v>1097</v>
      </c>
      <c r="D11121" s="21">
        <f t="shared" si="346"/>
        <v>10403</v>
      </c>
      <c r="E11121" s="24">
        <f t="shared" si="347"/>
        <v>0</v>
      </c>
      <c r="F11121" s="104"/>
      <c r="G11121" s="104"/>
      <c r="H11121" s="105">
        <v>3036</v>
      </c>
      <c r="I11121" s="105">
        <v>0</v>
      </c>
      <c r="J11121" s="31">
        <v>894</v>
      </c>
      <c r="K11121" s="32">
        <v>0</v>
      </c>
      <c r="L11121" s="105">
        <v>1313</v>
      </c>
      <c r="M11121" s="105">
        <v>0</v>
      </c>
      <c r="N11121" s="106">
        <v>1538</v>
      </c>
      <c r="O11121" s="107">
        <v>0</v>
      </c>
      <c r="P11121" s="113">
        <v>1676</v>
      </c>
      <c r="Q11121" s="113">
        <v>0</v>
      </c>
      <c r="R11121" s="106">
        <v>0</v>
      </c>
      <c r="S11121" s="107">
        <v>0</v>
      </c>
      <c r="T11121" s="105">
        <v>1892</v>
      </c>
      <c r="U11121" s="105">
        <v>0</v>
      </c>
      <c r="V11121" s="106">
        <v>948</v>
      </c>
      <c r="W11121" s="107">
        <v>0</v>
      </c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1716</v>
      </c>
      <c r="B11122" s="111" t="s">
        <v>1098</v>
      </c>
      <c r="C11122" s="112" t="s">
        <v>1099</v>
      </c>
      <c r="D11122" s="21">
        <f t="shared" si="346"/>
        <v>22500</v>
      </c>
      <c r="E11122" s="24">
        <f t="shared" si="34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>
        <v>22500</v>
      </c>
      <c r="S11122" s="107">
        <v>0</v>
      </c>
      <c r="T11122" s="105">
        <v>0</v>
      </c>
      <c r="U11122" s="105">
        <v>0</v>
      </c>
      <c r="V11122" s="106">
        <v>0</v>
      </c>
      <c r="W11122" s="107">
        <v>0</v>
      </c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1716</v>
      </c>
      <c r="B11123" s="111" t="s">
        <v>1100</v>
      </c>
      <c r="C11123" s="112" t="s">
        <v>1101</v>
      </c>
      <c r="D11123" s="21">
        <f t="shared" si="346"/>
        <v>441611.06000000006</v>
      </c>
      <c r="E11123" s="24">
        <f t="shared" si="34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106">
        <v>0</v>
      </c>
      <c r="K11123" s="107">
        <v>0</v>
      </c>
      <c r="L11123" s="113">
        <v>0</v>
      </c>
      <c r="M11123" s="113">
        <v>0</v>
      </c>
      <c r="N11123" s="31">
        <v>8065.13</v>
      </c>
      <c r="O11123" s="32">
        <v>0</v>
      </c>
      <c r="P11123" s="105">
        <v>0</v>
      </c>
      <c r="Q11123" s="105">
        <v>0</v>
      </c>
      <c r="R11123" s="31">
        <v>16130.26</v>
      </c>
      <c r="S11123" s="32">
        <v>0</v>
      </c>
      <c r="T11123" s="113">
        <v>8065.13</v>
      </c>
      <c r="U11123" s="113">
        <v>0</v>
      </c>
      <c r="V11123" s="31">
        <v>8065.13</v>
      </c>
      <c r="W11123" s="32">
        <v>0</v>
      </c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1716</v>
      </c>
      <c r="B11124" s="111" t="s">
        <v>1102</v>
      </c>
      <c r="C11124" s="112" t="s">
        <v>1103</v>
      </c>
      <c r="D11124" s="21">
        <f t="shared" si="346"/>
        <v>3593981.27</v>
      </c>
      <c r="E11124" s="24">
        <f t="shared" si="34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31">
        <v>389752.95</v>
      </c>
      <c r="K11124" s="32">
        <v>0</v>
      </c>
      <c r="L11124" s="105">
        <v>576484.06999999995</v>
      </c>
      <c r="M11124" s="105">
        <v>0</v>
      </c>
      <c r="N11124" s="106">
        <v>503742.32</v>
      </c>
      <c r="O11124" s="107">
        <v>0</v>
      </c>
      <c r="P11124" s="113">
        <v>396134.52</v>
      </c>
      <c r="Q11124" s="113">
        <v>0</v>
      </c>
      <c r="R11124" s="106">
        <v>406293.28</v>
      </c>
      <c r="S11124" s="107">
        <v>0</v>
      </c>
      <c r="T11124" s="105">
        <v>229523.29</v>
      </c>
      <c r="U11124" s="105">
        <v>0</v>
      </c>
      <c r="V11124" s="106">
        <v>675472.69</v>
      </c>
      <c r="W11124" s="107">
        <v>0</v>
      </c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1716</v>
      </c>
      <c r="B11125" s="111" t="s">
        <v>1104</v>
      </c>
      <c r="C11125" s="112" t="s">
        <v>1105</v>
      </c>
      <c r="D11125" s="21">
        <f t="shared" si="346"/>
        <v>86576.37</v>
      </c>
      <c r="E11125" s="24">
        <f t="shared" si="34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1716</v>
      </c>
      <c r="B11126" s="111" t="s">
        <v>1106</v>
      </c>
      <c r="C11126" s="112" t="s">
        <v>1107</v>
      </c>
      <c r="D11126" s="21">
        <f t="shared" si="346"/>
        <v>1411541.73</v>
      </c>
      <c r="E11126" s="24">
        <f t="shared" si="34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106">
        <v>86576.37</v>
      </c>
      <c r="K11126" s="107">
        <v>0</v>
      </c>
      <c r="L11126" s="113">
        <v>95090.880000000005</v>
      </c>
      <c r="M11126" s="113">
        <v>0</v>
      </c>
      <c r="N11126" s="31">
        <v>144767.63</v>
      </c>
      <c r="O11126" s="32">
        <v>0</v>
      </c>
      <c r="P11126" s="105">
        <v>119643.1</v>
      </c>
      <c r="Q11126" s="105">
        <v>0</v>
      </c>
      <c r="R11126" s="31">
        <v>103195.61</v>
      </c>
      <c r="S11126" s="32">
        <v>0</v>
      </c>
      <c r="T11126" s="113">
        <v>150510.18</v>
      </c>
      <c r="U11126" s="113">
        <v>0</v>
      </c>
      <c r="V11126" s="31">
        <v>158434.59</v>
      </c>
      <c r="W11126" s="32">
        <v>0</v>
      </c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1716</v>
      </c>
      <c r="B11127" s="111" t="s">
        <v>1108</v>
      </c>
      <c r="C11127" s="112" t="s">
        <v>1109</v>
      </c>
      <c r="D11127" s="21">
        <f t="shared" si="346"/>
        <v>1455650.2</v>
      </c>
      <c r="E11127" s="24">
        <f t="shared" si="34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31">
        <v>191815.04000000001</v>
      </c>
      <c r="K11127" s="32">
        <v>0</v>
      </c>
      <c r="L11127" s="105">
        <v>174902.39999999999</v>
      </c>
      <c r="M11127" s="105">
        <v>0</v>
      </c>
      <c r="N11127" s="106">
        <v>190451.7</v>
      </c>
      <c r="O11127" s="107">
        <v>0</v>
      </c>
      <c r="P11127" s="113">
        <v>202682.5</v>
      </c>
      <c r="Q11127" s="113">
        <v>0</v>
      </c>
      <c r="R11127" s="106">
        <v>153598</v>
      </c>
      <c r="S11127" s="107">
        <v>0</v>
      </c>
      <c r="T11127" s="105">
        <v>141453.5</v>
      </c>
      <c r="U11127" s="105">
        <v>0</v>
      </c>
      <c r="V11127" s="106">
        <v>137827.9</v>
      </c>
      <c r="W11127" s="107">
        <v>0</v>
      </c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1716</v>
      </c>
      <c r="B11128" s="111" t="s">
        <v>1110</v>
      </c>
      <c r="C11128" s="112" t="s">
        <v>1111</v>
      </c>
      <c r="D11128" s="21">
        <f t="shared" si="346"/>
        <v>310015.95</v>
      </c>
      <c r="E11128" s="24">
        <f t="shared" si="34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106">
        <v>58644</v>
      </c>
      <c r="K11128" s="107">
        <v>0</v>
      </c>
      <c r="L11128" s="113">
        <v>39472</v>
      </c>
      <c r="M11128" s="113">
        <v>0</v>
      </c>
      <c r="N11128" s="31">
        <v>33332</v>
      </c>
      <c r="O11128" s="32">
        <v>0</v>
      </c>
      <c r="P11128" s="105">
        <v>31593.1</v>
      </c>
      <c r="Q11128" s="105">
        <v>0</v>
      </c>
      <c r="R11128" s="31">
        <v>45468.6</v>
      </c>
      <c r="S11128" s="32">
        <v>0</v>
      </c>
      <c r="T11128" s="113">
        <v>29775.5</v>
      </c>
      <c r="U11128" s="113">
        <v>0</v>
      </c>
      <c r="V11128" s="31">
        <v>31891.75</v>
      </c>
      <c r="W11128" s="32">
        <v>0</v>
      </c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1716</v>
      </c>
      <c r="B11129" s="111" t="s">
        <v>1112</v>
      </c>
      <c r="C11129" s="112" t="s">
        <v>1113</v>
      </c>
      <c r="D11129" s="21">
        <f t="shared" si="346"/>
        <v>80803</v>
      </c>
      <c r="E11129" s="24">
        <f t="shared" si="34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31">
        <v>9520</v>
      </c>
      <c r="K11129" s="32">
        <v>0</v>
      </c>
      <c r="L11129" s="105">
        <v>9000</v>
      </c>
      <c r="M11129" s="105">
        <v>0</v>
      </c>
      <c r="N11129" s="106">
        <v>0</v>
      </c>
      <c r="O11129" s="107">
        <v>0</v>
      </c>
      <c r="P11129" s="113">
        <v>0</v>
      </c>
      <c r="Q11129" s="113">
        <v>0</v>
      </c>
      <c r="R11129" s="106">
        <v>0</v>
      </c>
      <c r="S11129" s="107">
        <v>0</v>
      </c>
      <c r="T11129" s="105">
        <v>0</v>
      </c>
      <c r="U11129" s="105">
        <v>0</v>
      </c>
      <c r="V11129" s="106">
        <v>2480</v>
      </c>
      <c r="W11129" s="107">
        <v>0</v>
      </c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1716</v>
      </c>
      <c r="B11130" s="111" t="s">
        <v>1114</v>
      </c>
      <c r="C11130" s="112" t="s">
        <v>1115</v>
      </c>
      <c r="D11130" s="21">
        <f t="shared" si="346"/>
        <v>165178.03999999998</v>
      </c>
      <c r="E11130" s="24">
        <f t="shared" si="34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106">
        <v>25241</v>
      </c>
      <c r="K11130" s="107">
        <v>0</v>
      </c>
      <c r="L11130" s="113">
        <v>18682.3</v>
      </c>
      <c r="M11130" s="113">
        <v>0</v>
      </c>
      <c r="N11130" s="31">
        <v>29590.92</v>
      </c>
      <c r="O11130" s="32">
        <v>0</v>
      </c>
      <c r="P11130" s="105">
        <v>43191.96</v>
      </c>
      <c r="Q11130" s="105">
        <v>0</v>
      </c>
      <c r="R11130" s="31">
        <v>13214</v>
      </c>
      <c r="S11130" s="32">
        <v>0</v>
      </c>
      <c r="T11130" s="113">
        <v>3935</v>
      </c>
      <c r="U11130" s="113">
        <v>0</v>
      </c>
      <c r="V11130" s="31">
        <v>15904.09</v>
      </c>
      <c r="W11130" s="32">
        <v>0</v>
      </c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1716</v>
      </c>
      <c r="B11131" s="111" t="s">
        <v>1116</v>
      </c>
      <c r="C11131" s="112" t="s">
        <v>1117</v>
      </c>
      <c r="D11131" s="21">
        <f t="shared" si="346"/>
        <v>0</v>
      </c>
      <c r="E11131" s="24">
        <f t="shared" si="34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1716</v>
      </c>
      <c r="B11132" s="111" t="s">
        <v>1118</v>
      </c>
      <c r="C11132" s="112" t="s">
        <v>1119</v>
      </c>
      <c r="D11132" s="21">
        <f t="shared" si="346"/>
        <v>133866</v>
      </c>
      <c r="E11132" s="24">
        <f t="shared" si="347"/>
        <v>0</v>
      </c>
      <c r="F11132" s="104"/>
      <c r="G11132" s="104"/>
      <c r="H11132" s="105">
        <v>5290</v>
      </c>
      <c r="I11132" s="105">
        <v>0</v>
      </c>
      <c r="J11132" s="31">
        <v>0</v>
      </c>
      <c r="K11132" s="32">
        <v>0</v>
      </c>
      <c r="L11132" s="105">
        <v>7450</v>
      </c>
      <c r="M11132" s="105">
        <v>0</v>
      </c>
      <c r="N11132" s="106">
        <v>22190</v>
      </c>
      <c r="O11132" s="107">
        <v>0</v>
      </c>
      <c r="P11132" s="113">
        <v>27000</v>
      </c>
      <c r="Q11132" s="113">
        <v>0</v>
      </c>
      <c r="R11132" s="106">
        <v>0</v>
      </c>
      <c r="S11132" s="107">
        <v>0</v>
      </c>
      <c r="T11132" s="105">
        <v>36900</v>
      </c>
      <c r="U11132" s="105">
        <v>0</v>
      </c>
      <c r="V11132" s="106">
        <v>35036</v>
      </c>
      <c r="W11132" s="107">
        <v>0</v>
      </c>
      <c r="X11132" s="105"/>
      <c r="Y11132" s="105"/>
      <c r="Z11132" s="106"/>
      <c r="AA11132" s="107"/>
      <c r="AB11132" s="105"/>
      <c r="AC11132" s="105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1716</v>
      </c>
      <c r="B11133" s="111" t="s">
        <v>1120</v>
      </c>
      <c r="C11133" s="112" t="s">
        <v>1121</v>
      </c>
      <c r="D11133" s="21">
        <f t="shared" si="346"/>
        <v>0</v>
      </c>
      <c r="E11133" s="24">
        <f t="shared" si="34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1716</v>
      </c>
      <c r="B11134" s="111" t="s">
        <v>1122</v>
      </c>
      <c r="C11134" s="112" t="s">
        <v>1123</v>
      </c>
      <c r="D11134" s="21">
        <f t="shared" si="346"/>
        <v>0</v>
      </c>
      <c r="E11134" s="24">
        <f t="shared" si="347"/>
        <v>0</v>
      </c>
      <c r="F11134" s="104"/>
      <c r="G11134" s="104"/>
      <c r="H11134" s="113"/>
      <c r="I11134" s="113"/>
      <c r="J11134" s="106"/>
      <c r="K11134" s="107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1716</v>
      </c>
      <c r="B11135" s="111" t="s">
        <v>1124</v>
      </c>
      <c r="C11135" s="112" t="s">
        <v>1125</v>
      </c>
      <c r="D11135" s="21">
        <f t="shared" si="346"/>
        <v>0</v>
      </c>
      <c r="E11135" s="24">
        <f t="shared" si="34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1716</v>
      </c>
      <c r="B11136" s="111" t="s">
        <v>1126</v>
      </c>
      <c r="C11136" s="112" t="s">
        <v>1127</v>
      </c>
      <c r="D11136" s="21">
        <f t="shared" si="346"/>
        <v>0</v>
      </c>
      <c r="E11136" s="24">
        <f t="shared" si="347"/>
        <v>0</v>
      </c>
      <c r="F11136" s="104"/>
      <c r="G11136" s="104"/>
      <c r="H11136" s="105"/>
      <c r="I11136" s="105"/>
      <c r="J11136" s="31"/>
      <c r="K11136" s="32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1716</v>
      </c>
      <c r="B11137" s="111" t="s">
        <v>1128</v>
      </c>
      <c r="C11137" s="112" t="s">
        <v>1129</v>
      </c>
      <c r="D11137" s="21">
        <f t="shared" si="346"/>
        <v>0</v>
      </c>
      <c r="E11137" s="24">
        <f t="shared" si="347"/>
        <v>0</v>
      </c>
      <c r="F11137" s="104"/>
      <c r="G11137" s="104"/>
      <c r="H11137" s="113"/>
      <c r="I11137" s="113"/>
      <c r="J11137" s="106"/>
      <c r="K11137" s="107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1716</v>
      </c>
      <c r="B11138" s="111" t="s">
        <v>1130</v>
      </c>
      <c r="C11138" s="112" t="s">
        <v>1131</v>
      </c>
      <c r="D11138" s="21">
        <f t="shared" si="346"/>
        <v>0</v>
      </c>
      <c r="E11138" s="24">
        <f t="shared" si="34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1716</v>
      </c>
      <c r="B11139" s="111" t="s">
        <v>1132</v>
      </c>
      <c r="C11139" s="112" t="s">
        <v>1133</v>
      </c>
      <c r="D11139" s="21">
        <f t="shared" ref="D11139:D11202" si="348">F11139+H11139+J11140+L11139+N11139+P11139+R11139+T11139+V11139+X11139+Z11139+AB11139</f>
        <v>0</v>
      </c>
      <c r="E11139" s="24">
        <f t="shared" ref="E11139:E11202" si="349">G11139+I11139+K11140+M11139+O11139+Q11139+S11139+U11139+W11139+Y11139+AA11139+AC11139</f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1716</v>
      </c>
      <c r="B11140" s="111" t="s">
        <v>1134</v>
      </c>
      <c r="C11140" s="112" t="s">
        <v>1135</v>
      </c>
      <c r="D11140" s="21">
        <f t="shared" si="348"/>
        <v>0</v>
      </c>
      <c r="E11140" s="24">
        <f t="shared" si="349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1716</v>
      </c>
      <c r="B11141" s="111" t="s">
        <v>1136</v>
      </c>
      <c r="C11141" s="112" t="s">
        <v>1137</v>
      </c>
      <c r="D11141" s="21">
        <f t="shared" si="348"/>
        <v>0</v>
      </c>
      <c r="E11141" s="24">
        <f t="shared" si="349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1716</v>
      </c>
      <c r="B11142" s="111" t="s">
        <v>1138</v>
      </c>
      <c r="C11142" s="112" t="s">
        <v>1624</v>
      </c>
      <c r="D11142" s="21">
        <f t="shared" si="348"/>
        <v>0</v>
      </c>
      <c r="E11142" s="24">
        <f t="shared" si="349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1716</v>
      </c>
      <c r="B11143" s="111" t="s">
        <v>1139</v>
      </c>
      <c r="C11143" s="112" t="s">
        <v>1140</v>
      </c>
      <c r="D11143" s="21">
        <f t="shared" si="348"/>
        <v>21000</v>
      </c>
      <c r="E11143" s="24">
        <f t="shared" si="349"/>
        <v>0</v>
      </c>
      <c r="F11143" s="104"/>
      <c r="G11143" s="104"/>
      <c r="H11143" s="105"/>
      <c r="I11143" s="105"/>
      <c r="J11143" s="31"/>
      <c r="K11143" s="32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1716</v>
      </c>
      <c r="B11144" s="111" t="s">
        <v>1141</v>
      </c>
      <c r="C11144" s="112" t="s">
        <v>1625</v>
      </c>
      <c r="D11144" s="21">
        <f t="shared" si="348"/>
        <v>300652.25</v>
      </c>
      <c r="E11144" s="24">
        <f t="shared" si="349"/>
        <v>6800</v>
      </c>
      <c r="F11144" s="104"/>
      <c r="G11144" s="104"/>
      <c r="H11144" s="113"/>
      <c r="I11144" s="113"/>
      <c r="J11144" s="106">
        <v>21000</v>
      </c>
      <c r="K11144" s="107">
        <v>0</v>
      </c>
      <c r="L11144" s="113">
        <v>23250</v>
      </c>
      <c r="M11144" s="113">
        <v>0</v>
      </c>
      <c r="N11144" s="31">
        <v>59010</v>
      </c>
      <c r="O11144" s="32">
        <v>0</v>
      </c>
      <c r="P11144" s="105">
        <v>6900</v>
      </c>
      <c r="Q11144" s="105">
        <v>0</v>
      </c>
      <c r="R11144" s="31">
        <v>31990</v>
      </c>
      <c r="S11144" s="32">
        <v>6800</v>
      </c>
      <c r="T11144" s="113">
        <v>0</v>
      </c>
      <c r="U11144" s="113">
        <v>0</v>
      </c>
      <c r="V11144" s="31">
        <v>4900</v>
      </c>
      <c r="W11144" s="32">
        <v>0</v>
      </c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1716</v>
      </c>
      <c r="B11145" s="111" t="s">
        <v>1142</v>
      </c>
      <c r="C11145" s="112" t="s">
        <v>1143</v>
      </c>
      <c r="D11145" s="21">
        <f t="shared" si="348"/>
        <v>1351726</v>
      </c>
      <c r="E11145" s="24">
        <f t="shared" si="349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31">
        <v>174602.25</v>
      </c>
      <c r="K11145" s="32">
        <v>0</v>
      </c>
      <c r="L11145" s="105">
        <v>194690.5</v>
      </c>
      <c r="M11145" s="105">
        <v>0</v>
      </c>
      <c r="N11145" s="106">
        <v>135900</v>
      </c>
      <c r="O11145" s="107">
        <v>0</v>
      </c>
      <c r="P11145" s="113">
        <v>223013.5</v>
      </c>
      <c r="Q11145" s="113">
        <v>0</v>
      </c>
      <c r="R11145" s="106">
        <v>142871</v>
      </c>
      <c r="S11145" s="107">
        <v>0</v>
      </c>
      <c r="T11145" s="105">
        <v>135624</v>
      </c>
      <c r="U11145" s="105">
        <v>0</v>
      </c>
      <c r="V11145" s="106">
        <v>132400</v>
      </c>
      <c r="W11145" s="107">
        <v>0</v>
      </c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1716</v>
      </c>
      <c r="B11146" s="111" t="s">
        <v>1144</v>
      </c>
      <c r="C11146" s="112" t="s">
        <v>1626</v>
      </c>
      <c r="D11146" s="21">
        <f t="shared" si="348"/>
        <v>314355.5</v>
      </c>
      <c r="E11146" s="24">
        <f t="shared" si="349"/>
        <v>0</v>
      </c>
      <c r="F11146" s="104"/>
      <c r="G11146" s="104"/>
      <c r="H11146" s="113"/>
      <c r="I11146" s="113"/>
      <c r="J11146" s="106">
        <v>64897.5</v>
      </c>
      <c r="K11146" s="107">
        <v>0</v>
      </c>
      <c r="L11146" s="113">
        <v>119457</v>
      </c>
      <c r="M11146" s="113">
        <v>0</v>
      </c>
      <c r="N11146" s="31">
        <v>50715</v>
      </c>
      <c r="O11146" s="32">
        <v>0</v>
      </c>
      <c r="P11146" s="105">
        <v>68623</v>
      </c>
      <c r="Q11146" s="105">
        <v>0</v>
      </c>
      <c r="R11146" s="31">
        <v>34498</v>
      </c>
      <c r="S11146" s="32">
        <v>0</v>
      </c>
      <c r="T11146" s="113">
        <v>41062.5</v>
      </c>
      <c r="U11146" s="113">
        <v>0</v>
      </c>
      <c r="V11146" s="31">
        <v>0</v>
      </c>
      <c r="W11146" s="32">
        <v>0</v>
      </c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1716</v>
      </c>
      <c r="B11147" s="111" t="s">
        <v>1145</v>
      </c>
      <c r="C11147" s="112" t="s">
        <v>1627</v>
      </c>
      <c r="D11147" s="21">
        <f t="shared" si="348"/>
        <v>0</v>
      </c>
      <c r="E11147" s="24">
        <f t="shared" si="349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1716</v>
      </c>
      <c r="B11148" s="111" t="s">
        <v>1628</v>
      </c>
      <c r="C11148" s="112" t="s">
        <v>1629</v>
      </c>
      <c r="D11148" s="21">
        <f t="shared" si="348"/>
        <v>0</v>
      </c>
      <c r="E11148" s="24">
        <f t="shared" si="349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1716</v>
      </c>
      <c r="B11149" s="111" t="s">
        <v>1146</v>
      </c>
      <c r="C11149" s="112" t="s">
        <v>1630</v>
      </c>
      <c r="D11149" s="21">
        <f t="shared" si="348"/>
        <v>0</v>
      </c>
      <c r="E11149" s="24">
        <f t="shared" si="349"/>
        <v>0</v>
      </c>
      <c r="F11149" s="104"/>
      <c r="G11149" s="104"/>
      <c r="H11149" s="105"/>
      <c r="I11149" s="105"/>
      <c r="J11149" s="31"/>
      <c r="K11149" s="32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1716</v>
      </c>
      <c r="B11150" s="111" t="s">
        <v>1147</v>
      </c>
      <c r="C11150" s="112" t="s">
        <v>1631</v>
      </c>
      <c r="D11150" s="21">
        <f t="shared" si="348"/>
        <v>0</v>
      </c>
      <c r="E11150" s="24">
        <f t="shared" si="349"/>
        <v>0</v>
      </c>
      <c r="F11150" s="104"/>
      <c r="G11150" s="104"/>
      <c r="H11150" s="113"/>
      <c r="I11150" s="113"/>
      <c r="J11150" s="106"/>
      <c r="K11150" s="107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1716</v>
      </c>
      <c r="B11151" s="111" t="s">
        <v>1148</v>
      </c>
      <c r="C11151" s="112" t="s">
        <v>1149</v>
      </c>
      <c r="D11151" s="21">
        <f t="shared" si="348"/>
        <v>390297.5</v>
      </c>
      <c r="E11151" s="24">
        <f t="shared" si="349"/>
        <v>0</v>
      </c>
      <c r="F11151" s="104"/>
      <c r="G11151" s="104"/>
      <c r="H11151" s="105"/>
      <c r="I11151" s="105"/>
      <c r="J11151" s="31"/>
      <c r="K11151" s="32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1716</v>
      </c>
      <c r="B11152" s="111" t="s">
        <v>1150</v>
      </c>
      <c r="C11152" s="112" t="s">
        <v>1632</v>
      </c>
      <c r="D11152" s="21">
        <f t="shared" si="348"/>
        <v>4106612.5</v>
      </c>
      <c r="E11152" s="24">
        <f t="shared" si="349"/>
        <v>473205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106">
        <v>390297.5</v>
      </c>
      <c r="K11152" s="107">
        <v>0</v>
      </c>
      <c r="L11152" s="113">
        <v>598117.5</v>
      </c>
      <c r="M11152" s="113">
        <v>0</v>
      </c>
      <c r="N11152" s="31">
        <v>386762.5</v>
      </c>
      <c r="O11152" s="32">
        <v>437587.5</v>
      </c>
      <c r="P11152" s="105">
        <v>377045</v>
      </c>
      <c r="Q11152" s="105">
        <v>9717.5</v>
      </c>
      <c r="R11152" s="31">
        <v>353345</v>
      </c>
      <c r="S11152" s="32">
        <v>23700</v>
      </c>
      <c r="T11152" s="113">
        <v>510955</v>
      </c>
      <c r="U11152" s="113">
        <v>0</v>
      </c>
      <c r="V11152" s="31">
        <v>630145</v>
      </c>
      <c r="W11152" s="32">
        <v>0</v>
      </c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1716</v>
      </c>
      <c r="B11153" s="111" t="s">
        <v>1151</v>
      </c>
      <c r="C11153" s="112" t="s">
        <v>1633</v>
      </c>
      <c r="D11153" s="21">
        <f t="shared" si="348"/>
        <v>673080</v>
      </c>
      <c r="E11153" s="24">
        <f t="shared" si="349"/>
        <v>86482.5</v>
      </c>
      <c r="F11153" s="104">
        <v>68520</v>
      </c>
      <c r="G11153" s="104">
        <v>0</v>
      </c>
      <c r="H11153" s="113">
        <v>140775</v>
      </c>
      <c r="I11153" s="113">
        <v>0</v>
      </c>
      <c r="J11153" s="31">
        <v>70957.5</v>
      </c>
      <c r="K11153" s="32">
        <v>0</v>
      </c>
      <c r="L11153" s="113">
        <v>68520</v>
      </c>
      <c r="M11153" s="113">
        <v>750</v>
      </c>
      <c r="N11153" s="31">
        <v>68520</v>
      </c>
      <c r="O11153" s="32">
        <v>80212.5</v>
      </c>
      <c r="P11153" s="113">
        <v>59040</v>
      </c>
      <c r="Q11153" s="113">
        <v>5520</v>
      </c>
      <c r="R11153" s="31">
        <v>68340</v>
      </c>
      <c r="S11153" s="32">
        <v>0</v>
      </c>
      <c r="T11153" s="113">
        <v>109590</v>
      </c>
      <c r="U11153" s="113">
        <v>0</v>
      </c>
      <c r="V11153" s="31">
        <v>89775</v>
      </c>
      <c r="W11153" s="32">
        <v>0</v>
      </c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1716</v>
      </c>
      <c r="B11154" s="111" t="s">
        <v>1152</v>
      </c>
      <c r="C11154" s="112" t="s">
        <v>1634</v>
      </c>
      <c r="D11154" s="21">
        <f t="shared" si="348"/>
        <v>0</v>
      </c>
      <c r="E11154" s="24">
        <f t="shared" si="349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1716</v>
      </c>
      <c r="B11155" s="111" t="s">
        <v>1153</v>
      </c>
      <c r="C11155" s="112" t="s">
        <v>1635</v>
      </c>
      <c r="D11155" s="21">
        <f t="shared" si="348"/>
        <v>13250</v>
      </c>
      <c r="E11155" s="24">
        <f t="shared" si="349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>
        <v>2700</v>
      </c>
      <c r="O11155" s="32">
        <v>0</v>
      </c>
      <c r="P11155" s="113">
        <v>4350</v>
      </c>
      <c r="Q11155" s="113">
        <v>0</v>
      </c>
      <c r="R11155" s="31">
        <v>0</v>
      </c>
      <c r="S11155" s="32">
        <v>0</v>
      </c>
      <c r="T11155" s="113">
        <v>1200</v>
      </c>
      <c r="U11155" s="113">
        <v>0</v>
      </c>
      <c r="V11155" s="31">
        <v>0</v>
      </c>
      <c r="W11155" s="32">
        <v>0</v>
      </c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1716</v>
      </c>
      <c r="B11156" s="111" t="s">
        <v>1154</v>
      </c>
      <c r="C11156" s="112" t="s">
        <v>1636</v>
      </c>
      <c r="D11156" s="21">
        <f t="shared" si="348"/>
        <v>70000</v>
      </c>
      <c r="E11156" s="24">
        <f t="shared" si="349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>
        <v>5000</v>
      </c>
      <c r="K11156" s="32">
        <v>0</v>
      </c>
      <c r="L11156" s="113">
        <v>5000</v>
      </c>
      <c r="M11156" s="113">
        <v>0</v>
      </c>
      <c r="N11156" s="31">
        <v>5000</v>
      </c>
      <c r="O11156" s="32">
        <v>0</v>
      </c>
      <c r="P11156" s="113">
        <v>5000</v>
      </c>
      <c r="Q11156" s="113">
        <v>0</v>
      </c>
      <c r="R11156" s="31">
        <v>5000</v>
      </c>
      <c r="S11156" s="32">
        <v>0</v>
      </c>
      <c r="T11156" s="113">
        <v>5000</v>
      </c>
      <c r="U11156" s="113">
        <v>0</v>
      </c>
      <c r="V11156" s="31">
        <v>5000</v>
      </c>
      <c r="W11156" s="32">
        <v>0</v>
      </c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1716</v>
      </c>
      <c r="B11157" s="111" t="s">
        <v>1155</v>
      </c>
      <c r="C11157" s="112" t="s">
        <v>1156</v>
      </c>
      <c r="D11157" s="21">
        <f t="shared" si="348"/>
        <v>230000</v>
      </c>
      <c r="E11157" s="24">
        <f t="shared" si="349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>
        <v>30000</v>
      </c>
      <c r="K11157" s="32">
        <v>0</v>
      </c>
      <c r="L11157" s="113">
        <v>30000</v>
      </c>
      <c r="M11157" s="113">
        <v>0</v>
      </c>
      <c r="N11157" s="31">
        <v>30000</v>
      </c>
      <c r="O11157" s="32">
        <v>0</v>
      </c>
      <c r="P11157" s="113">
        <v>30000</v>
      </c>
      <c r="Q11157" s="113">
        <v>0</v>
      </c>
      <c r="R11157" s="31">
        <v>30000</v>
      </c>
      <c r="S11157" s="32">
        <v>0</v>
      </c>
      <c r="T11157" s="113">
        <v>20000</v>
      </c>
      <c r="U11157" s="113">
        <v>0</v>
      </c>
      <c r="V11157" s="31">
        <v>30000</v>
      </c>
      <c r="W11157" s="32">
        <v>0</v>
      </c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1716</v>
      </c>
      <c r="B11158" s="111" t="s">
        <v>1157</v>
      </c>
      <c r="C11158" s="112" t="s">
        <v>1158</v>
      </c>
      <c r="D11158" s="21">
        <f t="shared" si="348"/>
        <v>0</v>
      </c>
      <c r="E11158" s="24">
        <f t="shared" si="349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1716</v>
      </c>
      <c r="B11159" s="111" t="s">
        <v>1159</v>
      </c>
      <c r="C11159" s="112" t="s">
        <v>1160</v>
      </c>
      <c r="D11159" s="21">
        <f t="shared" si="348"/>
        <v>34620</v>
      </c>
      <c r="E11159" s="24">
        <f t="shared" si="349"/>
        <v>5220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1716</v>
      </c>
      <c r="B11160" s="111" t="s">
        <v>1161</v>
      </c>
      <c r="C11160" s="112" t="s">
        <v>1637</v>
      </c>
      <c r="D11160" s="21">
        <f t="shared" si="348"/>
        <v>281340</v>
      </c>
      <c r="E11160" s="24">
        <f t="shared" si="349"/>
        <v>66300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>
        <v>34620</v>
      </c>
      <c r="K11160" s="32">
        <v>5220</v>
      </c>
      <c r="L11160" s="113">
        <v>34620</v>
      </c>
      <c r="M11160" s="113">
        <v>6420</v>
      </c>
      <c r="N11160" s="31">
        <v>34620</v>
      </c>
      <c r="O11160" s="32">
        <v>40920</v>
      </c>
      <c r="P11160" s="113">
        <v>27120</v>
      </c>
      <c r="Q11160" s="113">
        <v>5100</v>
      </c>
      <c r="R11160" s="31">
        <v>28200</v>
      </c>
      <c r="S11160" s="32">
        <v>0</v>
      </c>
      <c r="T11160" s="113">
        <v>27660</v>
      </c>
      <c r="U11160" s="113">
        <v>6060</v>
      </c>
      <c r="V11160" s="31">
        <v>25260</v>
      </c>
      <c r="W11160" s="32">
        <v>2400</v>
      </c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1716</v>
      </c>
      <c r="B11161" s="111" t="s">
        <v>1162</v>
      </c>
      <c r="C11161" s="112" t="s">
        <v>1163</v>
      </c>
      <c r="D11161" s="21">
        <f t="shared" si="348"/>
        <v>38950</v>
      </c>
      <c r="E11161" s="24">
        <f t="shared" si="349"/>
        <v>1200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>
        <v>37750</v>
      </c>
      <c r="W11161" s="32">
        <v>0</v>
      </c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1716</v>
      </c>
      <c r="B11162" s="111" t="s">
        <v>1164</v>
      </c>
      <c r="C11162" s="112" t="s">
        <v>1638</v>
      </c>
      <c r="D11162" s="21">
        <f t="shared" si="348"/>
        <v>74279.399999999994</v>
      </c>
      <c r="E11162" s="24">
        <f t="shared" si="349"/>
        <v>2400</v>
      </c>
      <c r="F11162" s="104">
        <v>1200</v>
      </c>
      <c r="G11162" s="104">
        <v>0</v>
      </c>
      <c r="H11162" s="113">
        <v>2400</v>
      </c>
      <c r="I11162" s="113">
        <v>0</v>
      </c>
      <c r="J11162" s="31">
        <v>1200</v>
      </c>
      <c r="K11162" s="32">
        <v>1200</v>
      </c>
      <c r="L11162" s="113">
        <v>0</v>
      </c>
      <c r="M11162" s="113">
        <v>1200</v>
      </c>
      <c r="N11162" s="31">
        <v>0</v>
      </c>
      <c r="O11162" s="32">
        <v>1200</v>
      </c>
      <c r="P11162" s="113">
        <v>0</v>
      </c>
      <c r="Q11162" s="113">
        <v>0</v>
      </c>
      <c r="R11162" s="31">
        <v>0</v>
      </c>
      <c r="S11162" s="32">
        <v>0</v>
      </c>
      <c r="T11162" s="113">
        <v>7800</v>
      </c>
      <c r="U11162" s="113">
        <v>0</v>
      </c>
      <c r="V11162" s="31">
        <v>2400</v>
      </c>
      <c r="W11162" s="32">
        <v>0</v>
      </c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1716</v>
      </c>
      <c r="B11163" s="111" t="s">
        <v>1165</v>
      </c>
      <c r="C11163" s="112" t="s">
        <v>1166</v>
      </c>
      <c r="D11163" s="21">
        <f t="shared" si="348"/>
        <v>537845.59</v>
      </c>
      <c r="E11163" s="24">
        <f t="shared" si="349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>
        <v>60479.4</v>
      </c>
      <c r="K11163" s="32">
        <v>0</v>
      </c>
      <c r="L11163" s="113">
        <v>60479.4</v>
      </c>
      <c r="M11163" s="113">
        <v>0</v>
      </c>
      <c r="N11163" s="31">
        <v>60479.4</v>
      </c>
      <c r="O11163" s="32">
        <v>0</v>
      </c>
      <c r="P11163" s="113">
        <v>60479.33</v>
      </c>
      <c r="Q11163" s="113">
        <v>0</v>
      </c>
      <c r="R11163" s="31">
        <v>60479.38</v>
      </c>
      <c r="S11163" s="32">
        <v>0</v>
      </c>
      <c r="T11163" s="113">
        <v>60479.38</v>
      </c>
      <c r="U11163" s="113">
        <v>0</v>
      </c>
      <c r="V11163" s="31">
        <v>60479.38</v>
      </c>
      <c r="W11163" s="32">
        <v>0</v>
      </c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1716</v>
      </c>
      <c r="B11164" s="111" t="s">
        <v>1167</v>
      </c>
      <c r="C11164" s="112" t="s">
        <v>1639</v>
      </c>
      <c r="D11164" s="21">
        <f t="shared" si="348"/>
        <v>438588.87000000005</v>
      </c>
      <c r="E11164" s="24">
        <f t="shared" si="349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>
        <v>54010.54</v>
      </c>
      <c r="K11164" s="32">
        <v>0</v>
      </c>
      <c r="L11164" s="113">
        <v>54010.54</v>
      </c>
      <c r="M11164" s="113">
        <v>0</v>
      </c>
      <c r="N11164" s="31">
        <v>54010.54</v>
      </c>
      <c r="O11164" s="32">
        <v>0</v>
      </c>
      <c r="P11164" s="113">
        <v>54010.48</v>
      </c>
      <c r="Q11164" s="113">
        <v>0</v>
      </c>
      <c r="R11164" s="31">
        <v>54010.52</v>
      </c>
      <c r="S11164" s="32">
        <v>0</v>
      </c>
      <c r="T11164" s="113">
        <v>54010.52</v>
      </c>
      <c r="U11164" s="113">
        <v>0</v>
      </c>
      <c r="V11164" s="31">
        <v>54010.52</v>
      </c>
      <c r="W11164" s="32">
        <v>0</v>
      </c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1716</v>
      </c>
      <c r="B11165" s="111" t="s">
        <v>1168</v>
      </c>
      <c r="C11165" s="112" t="s">
        <v>1640</v>
      </c>
      <c r="D11165" s="21">
        <f t="shared" si="348"/>
        <v>74786.299999999988</v>
      </c>
      <c r="E11165" s="24">
        <f t="shared" si="349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>
        <v>6504.69</v>
      </c>
      <c r="K11165" s="32">
        <v>0</v>
      </c>
      <c r="L11165" s="113">
        <v>6504.69</v>
      </c>
      <c r="M11165" s="113">
        <v>0</v>
      </c>
      <c r="N11165" s="31">
        <v>6504.69</v>
      </c>
      <c r="O11165" s="32">
        <v>0</v>
      </c>
      <c r="P11165" s="113">
        <v>6504.67</v>
      </c>
      <c r="Q11165" s="113">
        <v>0</v>
      </c>
      <c r="R11165" s="31">
        <v>6504.68</v>
      </c>
      <c r="S11165" s="32">
        <v>0</v>
      </c>
      <c r="T11165" s="113">
        <v>6504.68</v>
      </c>
      <c r="U11165" s="113">
        <v>0</v>
      </c>
      <c r="V11165" s="31">
        <v>6504.68</v>
      </c>
      <c r="W11165" s="32">
        <v>0</v>
      </c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1716</v>
      </c>
      <c r="B11166" s="111" t="s">
        <v>1169</v>
      </c>
      <c r="C11166" s="112" t="s">
        <v>1641</v>
      </c>
      <c r="D11166" s="21">
        <f t="shared" si="348"/>
        <v>188657.31000000006</v>
      </c>
      <c r="E11166" s="24">
        <f t="shared" si="349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>
        <v>22748.84</v>
      </c>
      <c r="K11166" s="32">
        <v>0</v>
      </c>
      <c r="L11166" s="113">
        <v>22748.84</v>
      </c>
      <c r="M11166" s="113">
        <v>0</v>
      </c>
      <c r="N11166" s="31">
        <v>22748.84</v>
      </c>
      <c r="O11166" s="32">
        <v>0</v>
      </c>
      <c r="P11166" s="113">
        <v>22748.82</v>
      </c>
      <c r="Q11166" s="113">
        <v>0</v>
      </c>
      <c r="R11166" s="31">
        <v>22748.83</v>
      </c>
      <c r="S11166" s="32">
        <v>0</v>
      </c>
      <c r="T11166" s="113">
        <v>22748.83</v>
      </c>
      <c r="U11166" s="113">
        <v>0</v>
      </c>
      <c r="V11166" s="31">
        <v>22748.83</v>
      </c>
      <c r="W11166" s="32">
        <v>0</v>
      </c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1716</v>
      </c>
      <c r="B11167" s="111" t="s">
        <v>1170</v>
      </c>
      <c r="C11167" s="112" t="s">
        <v>1171</v>
      </c>
      <c r="D11167" s="21">
        <f t="shared" si="348"/>
        <v>53333.35</v>
      </c>
      <c r="E11167" s="24">
        <f t="shared" si="349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>
        <v>6666.65</v>
      </c>
      <c r="K11167" s="32">
        <v>0</v>
      </c>
      <c r="L11167" s="113">
        <v>6666.65</v>
      </c>
      <c r="M11167" s="113">
        <v>0</v>
      </c>
      <c r="N11167" s="31">
        <v>6666.65</v>
      </c>
      <c r="O11167" s="32">
        <v>0</v>
      </c>
      <c r="P11167" s="113">
        <v>6666.72</v>
      </c>
      <c r="Q11167" s="113">
        <v>0</v>
      </c>
      <c r="R11167" s="31">
        <v>6666.67</v>
      </c>
      <c r="S11167" s="32">
        <v>0</v>
      </c>
      <c r="T11167" s="113">
        <v>6666.67</v>
      </c>
      <c r="U11167" s="113">
        <v>0</v>
      </c>
      <c r="V11167" s="31">
        <v>6666.67</v>
      </c>
      <c r="W11167" s="32">
        <v>0</v>
      </c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1716</v>
      </c>
      <c r="B11168" s="111" t="s">
        <v>1172</v>
      </c>
      <c r="C11168" s="112" t="s">
        <v>1642</v>
      </c>
      <c r="D11168" s="21">
        <f t="shared" si="348"/>
        <v>4031.65</v>
      </c>
      <c r="E11168" s="24">
        <f t="shared" si="349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1716</v>
      </c>
      <c r="B11169" s="111" t="s">
        <v>1173</v>
      </c>
      <c r="C11169" s="112" t="s">
        <v>1643</v>
      </c>
      <c r="D11169" s="21">
        <f t="shared" si="348"/>
        <v>32253.35</v>
      </c>
      <c r="E11169" s="24">
        <f t="shared" si="349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>
        <v>4031.65</v>
      </c>
      <c r="K11169" s="32">
        <v>0</v>
      </c>
      <c r="L11169" s="113">
        <v>4031.65</v>
      </c>
      <c r="M11169" s="113">
        <v>0</v>
      </c>
      <c r="N11169" s="31">
        <v>4031.65</v>
      </c>
      <c r="O11169" s="32">
        <v>0</v>
      </c>
      <c r="P11169" s="113">
        <v>4031.72</v>
      </c>
      <c r="Q11169" s="113">
        <v>0</v>
      </c>
      <c r="R11169" s="31">
        <v>4031.67</v>
      </c>
      <c r="S11169" s="32">
        <v>0</v>
      </c>
      <c r="T11169" s="113">
        <v>4031.67</v>
      </c>
      <c r="U11169" s="113">
        <v>0</v>
      </c>
      <c r="V11169" s="31">
        <v>4031.67</v>
      </c>
      <c r="W11169" s="32">
        <v>0</v>
      </c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1716</v>
      </c>
      <c r="B11170" s="111" t="s">
        <v>1174</v>
      </c>
      <c r="C11170" s="112" t="s">
        <v>1175</v>
      </c>
      <c r="D11170" s="21">
        <f t="shared" si="348"/>
        <v>3000</v>
      </c>
      <c r="E11170" s="24">
        <f t="shared" si="349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1716</v>
      </c>
      <c r="B11171" s="111" t="s">
        <v>1176</v>
      </c>
      <c r="C11171" s="112" t="s">
        <v>1177</v>
      </c>
      <c r="D11171" s="21">
        <f t="shared" si="348"/>
        <v>24000</v>
      </c>
      <c r="E11171" s="24">
        <f t="shared" si="349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>
        <v>3000</v>
      </c>
      <c r="K11171" s="32">
        <v>0</v>
      </c>
      <c r="L11171" s="113">
        <v>3000</v>
      </c>
      <c r="M11171" s="113">
        <v>0</v>
      </c>
      <c r="N11171" s="31">
        <v>3000</v>
      </c>
      <c r="O11171" s="32">
        <v>0</v>
      </c>
      <c r="P11171" s="113">
        <v>3000</v>
      </c>
      <c r="Q11171" s="113">
        <v>0</v>
      </c>
      <c r="R11171" s="31">
        <v>3000</v>
      </c>
      <c r="S11171" s="32">
        <v>0</v>
      </c>
      <c r="T11171" s="113">
        <v>3000</v>
      </c>
      <c r="U11171" s="113">
        <v>0</v>
      </c>
      <c r="V11171" s="31">
        <v>3000</v>
      </c>
      <c r="W11171" s="32">
        <v>0</v>
      </c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1716</v>
      </c>
      <c r="B11172" s="111" t="s">
        <v>1178</v>
      </c>
      <c r="C11172" s="112" t="s">
        <v>1179</v>
      </c>
      <c r="D11172" s="21">
        <f t="shared" si="348"/>
        <v>35000</v>
      </c>
      <c r="E11172" s="24">
        <f t="shared" si="349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1716</v>
      </c>
      <c r="B11173" s="111" t="s">
        <v>1180</v>
      </c>
      <c r="C11173" s="112" t="s">
        <v>1181</v>
      </c>
      <c r="D11173" s="21">
        <f t="shared" si="348"/>
        <v>280000</v>
      </c>
      <c r="E11173" s="24">
        <f t="shared" si="349"/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31">
        <v>35000</v>
      </c>
      <c r="K11173" s="32">
        <v>0</v>
      </c>
      <c r="L11173" s="105">
        <v>35000</v>
      </c>
      <c r="M11173" s="105">
        <v>0</v>
      </c>
      <c r="N11173" s="106">
        <v>35000</v>
      </c>
      <c r="O11173" s="107">
        <v>0</v>
      </c>
      <c r="P11173" s="113">
        <v>35000</v>
      </c>
      <c r="Q11173" s="113">
        <v>0</v>
      </c>
      <c r="R11173" s="106">
        <v>35000</v>
      </c>
      <c r="S11173" s="107">
        <v>0</v>
      </c>
      <c r="T11173" s="105">
        <v>35000</v>
      </c>
      <c r="U11173" s="105">
        <v>0</v>
      </c>
      <c r="V11173" s="106">
        <v>35000</v>
      </c>
      <c r="W11173" s="107">
        <v>0</v>
      </c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1716</v>
      </c>
      <c r="B11174" s="111" t="s">
        <v>1182</v>
      </c>
      <c r="C11174" s="112" t="s">
        <v>1183</v>
      </c>
      <c r="D11174" s="21">
        <f t="shared" si="348"/>
        <v>0</v>
      </c>
      <c r="E11174" s="24">
        <f t="shared" si="34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1716</v>
      </c>
      <c r="B11175" s="111" t="s">
        <v>1184</v>
      </c>
      <c r="C11175" s="112" t="s">
        <v>1185</v>
      </c>
      <c r="D11175" s="21">
        <f t="shared" si="348"/>
        <v>0</v>
      </c>
      <c r="E11175" s="24">
        <f t="shared" si="34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1716</v>
      </c>
      <c r="B11176" s="111" t="s">
        <v>1186</v>
      </c>
      <c r="C11176" s="112" t="s">
        <v>1187</v>
      </c>
      <c r="D11176" s="21">
        <f t="shared" si="348"/>
        <v>0</v>
      </c>
      <c r="E11176" s="24">
        <f t="shared" si="34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1716</v>
      </c>
      <c r="B11177" s="111" t="s">
        <v>1188</v>
      </c>
      <c r="C11177" s="112" t="s">
        <v>1189</v>
      </c>
      <c r="D11177" s="21">
        <f t="shared" si="348"/>
        <v>40908.33</v>
      </c>
      <c r="E11177" s="24">
        <f t="shared" si="34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1716</v>
      </c>
      <c r="B11178" s="111" t="s">
        <v>1190</v>
      </c>
      <c r="C11178" s="112" t="s">
        <v>1191</v>
      </c>
      <c r="D11178" s="21">
        <f t="shared" si="348"/>
        <v>224800.00000000006</v>
      </c>
      <c r="E11178" s="24">
        <f t="shared" si="349"/>
        <v>39678.99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106">
        <v>40908.33</v>
      </c>
      <c r="K11178" s="107">
        <v>0</v>
      </c>
      <c r="L11178" s="113">
        <v>40908.33</v>
      </c>
      <c r="M11178" s="113">
        <v>0</v>
      </c>
      <c r="N11178" s="31">
        <v>40908.33</v>
      </c>
      <c r="O11178" s="32">
        <v>0</v>
      </c>
      <c r="P11178" s="105">
        <v>15291.67</v>
      </c>
      <c r="Q11178" s="105">
        <v>39678.99</v>
      </c>
      <c r="R11178" s="31">
        <v>15291.67</v>
      </c>
      <c r="S11178" s="32">
        <v>0</v>
      </c>
      <c r="T11178" s="113">
        <v>15291.67</v>
      </c>
      <c r="U11178" s="113">
        <v>0</v>
      </c>
      <c r="V11178" s="31">
        <v>15291.67</v>
      </c>
      <c r="W11178" s="32">
        <v>0</v>
      </c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1716</v>
      </c>
      <c r="B11179" s="111" t="s">
        <v>1192</v>
      </c>
      <c r="C11179" s="112" t="s">
        <v>1193</v>
      </c>
      <c r="D11179" s="21">
        <f t="shared" si="348"/>
        <v>0</v>
      </c>
      <c r="E11179" s="24">
        <f t="shared" si="34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1716</v>
      </c>
      <c r="B11180" s="111" t="s">
        <v>1194</v>
      </c>
      <c r="C11180" s="112" t="s">
        <v>1195</v>
      </c>
      <c r="D11180" s="21">
        <f t="shared" si="348"/>
        <v>0</v>
      </c>
      <c r="E11180" s="24">
        <f t="shared" si="34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1716</v>
      </c>
      <c r="B11181" s="111" t="s">
        <v>1196</v>
      </c>
      <c r="C11181" s="112" t="s">
        <v>1197</v>
      </c>
      <c r="D11181" s="21">
        <f t="shared" si="348"/>
        <v>0</v>
      </c>
      <c r="E11181" s="24">
        <f t="shared" si="349"/>
        <v>0</v>
      </c>
      <c r="F11181" s="104"/>
      <c r="G11181" s="104"/>
      <c r="H11181" s="105"/>
      <c r="I11181" s="105"/>
      <c r="J11181" s="31"/>
      <c r="K11181" s="32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1716</v>
      </c>
      <c r="B11182" s="111" t="s">
        <v>1198</v>
      </c>
      <c r="C11182" s="112" t="s">
        <v>1199</v>
      </c>
      <c r="D11182" s="21">
        <f t="shared" si="348"/>
        <v>0</v>
      </c>
      <c r="E11182" s="24">
        <f t="shared" si="34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1716</v>
      </c>
      <c r="B11183" s="111" t="s">
        <v>1200</v>
      </c>
      <c r="C11183" s="112" t="s">
        <v>1201</v>
      </c>
      <c r="D11183" s="21">
        <f t="shared" si="348"/>
        <v>0</v>
      </c>
      <c r="E11183" s="24">
        <f t="shared" si="34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1716</v>
      </c>
      <c r="B11184" s="111" t="s">
        <v>1202</v>
      </c>
      <c r="C11184" s="112" t="s">
        <v>1203</v>
      </c>
      <c r="D11184" s="21">
        <f t="shared" si="348"/>
        <v>0</v>
      </c>
      <c r="E11184" s="24">
        <f t="shared" si="34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1716</v>
      </c>
      <c r="B11185" s="111" t="s">
        <v>1204</v>
      </c>
      <c r="C11185" s="112" t="s">
        <v>1205</v>
      </c>
      <c r="D11185" s="21">
        <f t="shared" si="348"/>
        <v>0</v>
      </c>
      <c r="E11185" s="24">
        <f t="shared" si="34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1716</v>
      </c>
      <c r="B11186" s="111" t="s">
        <v>1206</v>
      </c>
      <c r="C11186" s="112" t="s">
        <v>1207</v>
      </c>
      <c r="D11186" s="21">
        <f t="shared" si="348"/>
        <v>0</v>
      </c>
      <c r="E11186" s="24">
        <f t="shared" si="34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1716</v>
      </c>
      <c r="B11187" s="111" t="s">
        <v>1208</v>
      </c>
      <c r="C11187" s="112" t="s">
        <v>1209</v>
      </c>
      <c r="D11187" s="21">
        <f t="shared" si="348"/>
        <v>0</v>
      </c>
      <c r="E11187" s="24">
        <f t="shared" si="349"/>
        <v>0</v>
      </c>
      <c r="F11187" s="104"/>
      <c r="G11187" s="104"/>
      <c r="H11187" s="113"/>
      <c r="I11187" s="113"/>
      <c r="J11187" s="106"/>
      <c r="K11187" s="107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1716</v>
      </c>
      <c r="B11188" s="111" t="s">
        <v>1210</v>
      </c>
      <c r="C11188" s="112" t="s">
        <v>1644</v>
      </c>
      <c r="D11188" s="21">
        <f t="shared" si="348"/>
        <v>0</v>
      </c>
      <c r="E11188" s="24">
        <f t="shared" si="34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1716</v>
      </c>
      <c r="B11189" s="111" t="s">
        <v>1211</v>
      </c>
      <c r="C11189" s="112" t="s">
        <v>1212</v>
      </c>
      <c r="D11189" s="21">
        <f t="shared" si="348"/>
        <v>12876.38</v>
      </c>
      <c r="E11189" s="24">
        <f t="shared" si="34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1716</v>
      </c>
      <c r="B11190" s="111" t="s">
        <v>1213</v>
      </c>
      <c r="C11190" s="112" t="s">
        <v>1214</v>
      </c>
      <c r="D11190" s="21">
        <f t="shared" si="348"/>
        <v>118915.57999999999</v>
      </c>
      <c r="E11190" s="24">
        <f t="shared" si="34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31">
        <v>12876.38</v>
      </c>
      <c r="K11190" s="32">
        <v>0</v>
      </c>
      <c r="L11190" s="105">
        <v>12876.38</v>
      </c>
      <c r="M11190" s="105">
        <v>0</v>
      </c>
      <c r="N11190" s="106">
        <v>12876.38</v>
      </c>
      <c r="O11190" s="107">
        <v>0</v>
      </c>
      <c r="P11190" s="113">
        <v>12876.42</v>
      </c>
      <c r="Q11190" s="113">
        <v>0</v>
      </c>
      <c r="R11190" s="106">
        <v>12876.39</v>
      </c>
      <c r="S11190" s="107">
        <v>0</v>
      </c>
      <c r="T11190" s="105">
        <v>12876.39</v>
      </c>
      <c r="U11190" s="105">
        <v>0</v>
      </c>
      <c r="V11190" s="106">
        <v>12876.39</v>
      </c>
      <c r="W11190" s="107">
        <v>0</v>
      </c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1716</v>
      </c>
      <c r="B11191" s="111" t="s">
        <v>1215</v>
      </c>
      <c r="C11191" s="112" t="s">
        <v>1216</v>
      </c>
      <c r="D11191" s="21">
        <f t="shared" si="348"/>
        <v>135724.45000000001</v>
      </c>
      <c r="E11191" s="24">
        <f t="shared" si="34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106">
        <v>15904.46</v>
      </c>
      <c r="K11191" s="107">
        <v>0</v>
      </c>
      <c r="L11191" s="113">
        <v>15904.46</v>
      </c>
      <c r="M11191" s="113">
        <v>0</v>
      </c>
      <c r="N11191" s="31">
        <v>15904.46</v>
      </c>
      <c r="O11191" s="32">
        <v>0</v>
      </c>
      <c r="P11191" s="105">
        <v>17071.07</v>
      </c>
      <c r="Q11191" s="105">
        <v>0</v>
      </c>
      <c r="R11191" s="31">
        <v>17071.11</v>
      </c>
      <c r="S11191" s="32">
        <v>0</v>
      </c>
      <c r="T11191" s="113">
        <v>17071.11</v>
      </c>
      <c r="U11191" s="113">
        <v>0</v>
      </c>
      <c r="V11191" s="31">
        <v>17071.11</v>
      </c>
      <c r="W11191" s="32">
        <v>0</v>
      </c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1716</v>
      </c>
      <c r="B11192" s="111" t="s">
        <v>1217</v>
      </c>
      <c r="C11192" s="112" t="s">
        <v>1218</v>
      </c>
      <c r="D11192" s="21">
        <f t="shared" si="348"/>
        <v>30577.770000000004</v>
      </c>
      <c r="E11192" s="24">
        <f t="shared" si="34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>
        <v>3822.23</v>
      </c>
      <c r="K11192" s="32">
        <v>0</v>
      </c>
      <c r="L11192" s="113">
        <v>3822.23</v>
      </c>
      <c r="M11192" s="113">
        <v>0</v>
      </c>
      <c r="N11192" s="31">
        <v>3822.23</v>
      </c>
      <c r="O11192" s="32">
        <v>0</v>
      </c>
      <c r="P11192" s="113">
        <v>3822.2</v>
      </c>
      <c r="Q11192" s="113">
        <v>0</v>
      </c>
      <c r="R11192" s="31">
        <v>3822.22</v>
      </c>
      <c r="S11192" s="32">
        <v>0</v>
      </c>
      <c r="T11192" s="113">
        <v>3822.22</v>
      </c>
      <c r="U11192" s="113">
        <v>0</v>
      </c>
      <c r="V11192" s="31">
        <v>3822.22</v>
      </c>
      <c r="W11192" s="32">
        <v>0</v>
      </c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1716</v>
      </c>
      <c r="B11193" s="111" t="s">
        <v>1219</v>
      </c>
      <c r="C11193" s="112" t="s">
        <v>1220</v>
      </c>
      <c r="D11193" s="21">
        <f t="shared" si="348"/>
        <v>5083.34</v>
      </c>
      <c r="E11193" s="24">
        <f t="shared" si="34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1716</v>
      </c>
      <c r="B11194" s="111" t="s">
        <v>1221</v>
      </c>
      <c r="C11194" s="112" t="s">
        <v>1222</v>
      </c>
      <c r="D11194" s="21">
        <f t="shared" si="348"/>
        <v>40969.820000000007</v>
      </c>
      <c r="E11194" s="24">
        <f t="shared" si="34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>
        <v>5083.34</v>
      </c>
      <c r="K11194" s="32">
        <v>0</v>
      </c>
      <c r="L11194" s="113">
        <v>5083.34</v>
      </c>
      <c r="M11194" s="113">
        <v>0</v>
      </c>
      <c r="N11194" s="31">
        <v>5083.34</v>
      </c>
      <c r="O11194" s="32">
        <v>0</v>
      </c>
      <c r="P11194" s="113">
        <v>5083.33</v>
      </c>
      <c r="Q11194" s="113">
        <v>0</v>
      </c>
      <c r="R11194" s="31">
        <v>5083.33</v>
      </c>
      <c r="S11194" s="32">
        <v>0</v>
      </c>
      <c r="T11194" s="113">
        <v>5083.33</v>
      </c>
      <c r="U11194" s="113">
        <v>0</v>
      </c>
      <c r="V11194" s="31">
        <v>5083.33</v>
      </c>
      <c r="W11194" s="32">
        <v>0</v>
      </c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1716</v>
      </c>
      <c r="B11195" s="111" t="s">
        <v>1223</v>
      </c>
      <c r="C11195" s="112" t="s">
        <v>1224</v>
      </c>
      <c r="D11195" s="21">
        <f t="shared" si="348"/>
        <v>2425.35</v>
      </c>
      <c r="E11195" s="24">
        <f t="shared" si="34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>
        <v>303.14999999999998</v>
      </c>
      <c r="K11195" s="32">
        <v>0</v>
      </c>
      <c r="L11195" s="113">
        <v>303.14999999999998</v>
      </c>
      <c r="M11195" s="113">
        <v>0</v>
      </c>
      <c r="N11195" s="31">
        <v>303.14999999999998</v>
      </c>
      <c r="O11195" s="32">
        <v>0</v>
      </c>
      <c r="P11195" s="113">
        <v>303.22000000000003</v>
      </c>
      <c r="Q11195" s="113">
        <v>0</v>
      </c>
      <c r="R11195" s="31">
        <v>303.17</v>
      </c>
      <c r="S11195" s="32">
        <v>0</v>
      </c>
      <c r="T11195" s="113">
        <v>303.17</v>
      </c>
      <c r="U11195" s="113">
        <v>0</v>
      </c>
      <c r="V11195" s="31">
        <v>303.17</v>
      </c>
      <c r="W11195" s="32">
        <v>0</v>
      </c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1716</v>
      </c>
      <c r="B11196" s="111" t="s">
        <v>1225</v>
      </c>
      <c r="C11196" s="112" t="s">
        <v>1226</v>
      </c>
      <c r="D11196" s="21">
        <f t="shared" si="348"/>
        <v>6308.34</v>
      </c>
      <c r="E11196" s="24">
        <f t="shared" si="34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1716</v>
      </c>
      <c r="B11197" s="111" t="s">
        <v>1227</v>
      </c>
      <c r="C11197" s="112" t="s">
        <v>1228</v>
      </c>
      <c r="D11197" s="21">
        <f t="shared" si="348"/>
        <v>60355.55</v>
      </c>
      <c r="E11197" s="24">
        <f t="shared" si="34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>
        <v>6308.34</v>
      </c>
      <c r="K11197" s="32">
        <v>0</v>
      </c>
      <c r="L11197" s="113">
        <v>6308.34</v>
      </c>
      <c r="M11197" s="113">
        <v>0</v>
      </c>
      <c r="N11197" s="31">
        <v>6308.34</v>
      </c>
      <c r="O11197" s="32">
        <v>0</v>
      </c>
      <c r="P11197" s="113">
        <v>6308.32</v>
      </c>
      <c r="Q11197" s="113">
        <v>0</v>
      </c>
      <c r="R11197" s="31">
        <v>6308.33</v>
      </c>
      <c r="S11197" s="32">
        <v>0</v>
      </c>
      <c r="T11197" s="113">
        <v>6308.33</v>
      </c>
      <c r="U11197" s="113">
        <v>0</v>
      </c>
      <c r="V11197" s="31">
        <v>6308.33</v>
      </c>
      <c r="W11197" s="32">
        <v>0</v>
      </c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1716</v>
      </c>
      <c r="B11198" s="111" t="s">
        <v>1229</v>
      </c>
      <c r="C11198" s="112" t="s">
        <v>1230</v>
      </c>
      <c r="D11198" s="21">
        <f t="shared" si="348"/>
        <v>73537.87999999999</v>
      </c>
      <c r="E11198" s="24">
        <f t="shared" si="34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>
        <v>9888.89</v>
      </c>
      <c r="K11198" s="32">
        <v>0</v>
      </c>
      <c r="L11198" s="113">
        <v>9888.89</v>
      </c>
      <c r="M11198" s="113">
        <v>0</v>
      </c>
      <c r="N11198" s="31">
        <v>9888.89</v>
      </c>
      <c r="O11198" s="32">
        <v>0</v>
      </c>
      <c r="P11198" s="113">
        <v>8471.2099999999991</v>
      </c>
      <c r="Q11198" s="113">
        <v>0</v>
      </c>
      <c r="R11198" s="31">
        <v>9861.11</v>
      </c>
      <c r="S11198" s="32">
        <v>0</v>
      </c>
      <c r="T11198" s="113">
        <v>9861.11</v>
      </c>
      <c r="U11198" s="113">
        <v>0</v>
      </c>
      <c r="V11198" s="31">
        <v>5788.89</v>
      </c>
      <c r="W11198" s="32">
        <v>0</v>
      </c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1716</v>
      </c>
      <c r="B11199" s="111" t="s">
        <v>1231</v>
      </c>
      <c r="C11199" s="112" t="s">
        <v>1232</v>
      </c>
      <c r="D11199" s="21">
        <f t="shared" si="348"/>
        <v>16571.599999999999</v>
      </c>
      <c r="E11199" s="24">
        <f t="shared" si="34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>
        <v>10650</v>
      </c>
      <c r="W11199" s="32">
        <v>0</v>
      </c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1716</v>
      </c>
      <c r="B11200" s="111" t="s">
        <v>1233</v>
      </c>
      <c r="C11200" s="112" t="s">
        <v>1234</v>
      </c>
      <c r="D11200" s="21">
        <f t="shared" si="348"/>
        <v>48583.369999999995</v>
      </c>
      <c r="E11200" s="24">
        <f t="shared" si="34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>
        <v>5921.6</v>
      </c>
      <c r="K11200" s="32">
        <v>0</v>
      </c>
      <c r="L11200" s="113">
        <v>5921.6</v>
      </c>
      <c r="M11200" s="113">
        <v>0</v>
      </c>
      <c r="N11200" s="31">
        <v>5921.6</v>
      </c>
      <c r="O11200" s="32">
        <v>0</v>
      </c>
      <c r="P11200" s="113">
        <v>5648.5</v>
      </c>
      <c r="Q11200" s="113">
        <v>0</v>
      </c>
      <c r="R11200" s="31">
        <v>5921.6</v>
      </c>
      <c r="S11200" s="32">
        <v>0</v>
      </c>
      <c r="T11200" s="113">
        <v>5921.6</v>
      </c>
      <c r="U11200" s="113">
        <v>0</v>
      </c>
      <c r="V11200" s="31">
        <v>5921.6</v>
      </c>
      <c r="W11200" s="32">
        <v>0</v>
      </c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1716</v>
      </c>
      <c r="B11201" s="111" t="s">
        <v>1235</v>
      </c>
      <c r="C11201" s="112" t="s">
        <v>1236</v>
      </c>
      <c r="D11201" s="21">
        <f t="shared" si="348"/>
        <v>12285.01</v>
      </c>
      <c r="E11201" s="24">
        <f t="shared" si="34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>
        <v>1483.67</v>
      </c>
      <c r="K11201" s="32">
        <v>0</v>
      </c>
      <c r="L11201" s="113">
        <v>1483.67</v>
      </c>
      <c r="M11201" s="113">
        <v>0</v>
      </c>
      <c r="N11201" s="31">
        <v>1483.67</v>
      </c>
      <c r="O11201" s="32">
        <v>0</v>
      </c>
      <c r="P11201" s="113">
        <v>1495.66</v>
      </c>
      <c r="Q11201" s="113">
        <v>0</v>
      </c>
      <c r="R11201" s="31">
        <v>1486.67</v>
      </c>
      <c r="S11201" s="32">
        <v>0</v>
      </c>
      <c r="T11201" s="113">
        <v>1486.67</v>
      </c>
      <c r="U11201" s="113">
        <v>0</v>
      </c>
      <c r="V11201" s="31">
        <v>1486.67</v>
      </c>
      <c r="W11201" s="32">
        <v>0</v>
      </c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1716</v>
      </c>
      <c r="B11202" s="111" t="s">
        <v>1237</v>
      </c>
      <c r="C11202" s="112" t="s">
        <v>1238</v>
      </c>
      <c r="D11202" s="21">
        <f t="shared" si="348"/>
        <v>0</v>
      </c>
      <c r="E11202" s="24">
        <f t="shared" si="34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1716</v>
      </c>
      <c r="B11203" s="111" t="s">
        <v>1239</v>
      </c>
      <c r="C11203" s="112" t="s">
        <v>1240</v>
      </c>
      <c r="D11203" s="21">
        <f t="shared" ref="D11203:D11266" si="350">F11203+H11203+J11204+L11203+N11203+P11203+R11203+T11203+V11203+X11203+Z11203+AB11203</f>
        <v>195266.15</v>
      </c>
      <c r="E11203" s="24">
        <f t="shared" ref="E11203:E11266" si="351">G11203+I11203+K11204+M11203+O11203+Q11203+S11203+U11203+W11203+Y11203+AA11203+AC11203</f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1716</v>
      </c>
      <c r="B11204" s="111" t="s">
        <v>1241</v>
      </c>
      <c r="C11204" s="112" t="s">
        <v>1242</v>
      </c>
      <c r="D11204" s="21">
        <f t="shared" si="350"/>
        <v>1560808.72</v>
      </c>
      <c r="E11204" s="24">
        <f t="shared" si="351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>
        <v>195266.15</v>
      </c>
      <c r="K11204" s="32">
        <v>0</v>
      </c>
      <c r="L11204" s="113">
        <v>195266.15</v>
      </c>
      <c r="M11204" s="113">
        <v>0</v>
      </c>
      <c r="N11204" s="31">
        <v>195266.15</v>
      </c>
      <c r="O11204" s="32">
        <v>0</v>
      </c>
      <c r="P11204" s="113">
        <v>189633.79</v>
      </c>
      <c r="Q11204" s="113">
        <v>0</v>
      </c>
      <c r="R11204" s="31">
        <v>199276.81</v>
      </c>
      <c r="S11204" s="32">
        <v>0</v>
      </c>
      <c r="T11204" s="113">
        <v>199276.81</v>
      </c>
      <c r="U11204" s="113">
        <v>0</v>
      </c>
      <c r="V11204" s="31">
        <v>182861.15</v>
      </c>
      <c r="W11204" s="32">
        <v>0</v>
      </c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1716</v>
      </c>
      <c r="B11205" s="111" t="s">
        <v>1243</v>
      </c>
      <c r="C11205" s="112" t="s">
        <v>1244</v>
      </c>
      <c r="D11205" s="21">
        <f t="shared" si="350"/>
        <v>112568.17</v>
      </c>
      <c r="E11205" s="24">
        <f t="shared" si="351"/>
        <v>0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>
        <v>10397.219999999999</v>
      </c>
      <c r="K11205" s="32">
        <v>0</v>
      </c>
      <c r="L11205" s="113">
        <v>10397.219999999999</v>
      </c>
      <c r="M11205" s="113">
        <v>0</v>
      </c>
      <c r="N11205" s="31">
        <v>10397.219999999999</v>
      </c>
      <c r="O11205" s="32">
        <v>0</v>
      </c>
      <c r="P11205" s="113">
        <v>9437.9</v>
      </c>
      <c r="Q11205" s="113">
        <v>0</v>
      </c>
      <c r="R11205" s="31">
        <v>12297.22</v>
      </c>
      <c r="S11205" s="32">
        <v>0</v>
      </c>
      <c r="T11205" s="113">
        <v>12297.22</v>
      </c>
      <c r="U11205" s="113">
        <v>0</v>
      </c>
      <c r="V11205" s="31">
        <v>12297.22</v>
      </c>
      <c r="W11205" s="32">
        <v>0</v>
      </c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1716</v>
      </c>
      <c r="B11206" s="111" t="s">
        <v>1245</v>
      </c>
      <c r="C11206" s="112" t="s">
        <v>1246</v>
      </c>
      <c r="D11206" s="21">
        <f t="shared" si="350"/>
        <v>179015.32</v>
      </c>
      <c r="E11206" s="24">
        <f t="shared" si="351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>
        <v>22691.39</v>
      </c>
      <c r="K11206" s="32">
        <v>0</v>
      </c>
      <c r="L11206" s="113">
        <v>22691.39</v>
      </c>
      <c r="M11206" s="113">
        <v>0</v>
      </c>
      <c r="N11206" s="31">
        <v>22691.39</v>
      </c>
      <c r="O11206" s="32">
        <v>0</v>
      </c>
      <c r="P11206" s="113">
        <v>20608.939999999999</v>
      </c>
      <c r="Q11206" s="113">
        <v>0</v>
      </c>
      <c r="R11206" s="31">
        <v>22546.94</v>
      </c>
      <c r="S11206" s="32">
        <v>0</v>
      </c>
      <c r="T11206" s="113">
        <v>22546.94</v>
      </c>
      <c r="U11206" s="113">
        <v>0</v>
      </c>
      <c r="V11206" s="31">
        <v>22546.94</v>
      </c>
      <c r="W11206" s="32">
        <v>0</v>
      </c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1716</v>
      </c>
      <c r="B11207" s="111" t="s">
        <v>1247</v>
      </c>
      <c r="C11207" s="112" t="s">
        <v>1248</v>
      </c>
      <c r="D11207" s="21">
        <f t="shared" si="350"/>
        <v>0</v>
      </c>
      <c r="E11207" s="24">
        <f t="shared" si="351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1716</v>
      </c>
      <c r="B11208" s="111" t="s">
        <v>1249</v>
      </c>
      <c r="C11208" s="112" t="s">
        <v>1250</v>
      </c>
      <c r="D11208" s="21">
        <f t="shared" si="350"/>
        <v>0</v>
      </c>
      <c r="E11208" s="24">
        <f t="shared" si="351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1716</v>
      </c>
      <c r="B11209" s="111" t="s">
        <v>1251</v>
      </c>
      <c r="C11209" s="112" t="s">
        <v>1252</v>
      </c>
      <c r="D11209" s="21">
        <f t="shared" si="350"/>
        <v>0</v>
      </c>
      <c r="E11209" s="24">
        <f t="shared" si="351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1716</v>
      </c>
      <c r="B11210" s="111" t="s">
        <v>1253</v>
      </c>
      <c r="C11210" s="112" t="s">
        <v>1254</v>
      </c>
      <c r="D11210" s="21">
        <f t="shared" si="350"/>
        <v>0</v>
      </c>
      <c r="E11210" s="24">
        <f t="shared" si="351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1716</v>
      </c>
      <c r="B11211" s="111" t="s">
        <v>1255</v>
      </c>
      <c r="C11211" s="112" t="s">
        <v>1256</v>
      </c>
      <c r="D11211" s="21">
        <f t="shared" si="350"/>
        <v>0</v>
      </c>
      <c r="E11211" s="24">
        <f t="shared" si="351"/>
        <v>0</v>
      </c>
      <c r="F11211" s="104"/>
      <c r="G11211" s="104"/>
      <c r="H11211" s="105"/>
      <c r="I11211" s="105"/>
      <c r="J11211" s="31"/>
      <c r="K11211" s="32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1716</v>
      </c>
      <c r="B11212" s="111" t="s">
        <v>1645</v>
      </c>
      <c r="C11212" s="112" t="s">
        <v>1646</v>
      </c>
      <c r="D11212" s="21">
        <f t="shared" si="350"/>
        <v>4400</v>
      </c>
      <c r="E11212" s="24">
        <f t="shared" si="351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106">
        <v>0</v>
      </c>
      <c r="K11212" s="107">
        <v>0</v>
      </c>
      <c r="L11212" s="113">
        <v>0</v>
      </c>
      <c r="M11212" s="113">
        <v>0</v>
      </c>
      <c r="N11212" s="31">
        <v>0</v>
      </c>
      <c r="O11212" s="32">
        <v>0</v>
      </c>
      <c r="P11212" s="105">
        <v>0</v>
      </c>
      <c r="Q11212" s="105">
        <v>0</v>
      </c>
      <c r="R11212" s="31">
        <v>0</v>
      </c>
      <c r="S11212" s="32">
        <v>0</v>
      </c>
      <c r="T11212" s="113">
        <v>0</v>
      </c>
      <c r="U11212" s="113">
        <v>0</v>
      </c>
      <c r="V11212" s="31">
        <v>0</v>
      </c>
      <c r="W11212" s="32">
        <v>0</v>
      </c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1716</v>
      </c>
      <c r="B11213" s="111" t="s">
        <v>1257</v>
      </c>
      <c r="C11213" s="112" t="s">
        <v>1258</v>
      </c>
      <c r="D11213" s="21">
        <f t="shared" si="350"/>
        <v>0</v>
      </c>
      <c r="E11213" s="24">
        <f t="shared" si="351"/>
        <v>0</v>
      </c>
      <c r="F11213" s="104"/>
      <c r="G11213" s="104"/>
      <c r="H11213" s="105"/>
      <c r="I11213" s="105"/>
      <c r="J11213" s="31"/>
      <c r="K11213" s="32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1716</v>
      </c>
      <c r="B11214" s="111" t="s">
        <v>1259</v>
      </c>
      <c r="C11214" s="112" t="s">
        <v>1260</v>
      </c>
      <c r="D11214" s="21">
        <f t="shared" si="350"/>
        <v>0</v>
      </c>
      <c r="E11214" s="24">
        <f t="shared" si="351"/>
        <v>0</v>
      </c>
      <c r="F11214" s="104"/>
      <c r="G11214" s="104"/>
      <c r="H11214" s="113"/>
      <c r="I11214" s="113"/>
      <c r="J11214" s="106"/>
      <c r="K11214" s="107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1716</v>
      </c>
      <c r="B11215" s="111" t="s">
        <v>1261</v>
      </c>
      <c r="C11215" s="112" t="s">
        <v>1262</v>
      </c>
      <c r="D11215" s="21">
        <f t="shared" si="350"/>
        <v>0</v>
      </c>
      <c r="E11215" s="24">
        <f t="shared" si="351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1716</v>
      </c>
      <c r="B11216" s="111" t="s">
        <v>1263</v>
      </c>
      <c r="C11216" s="112" t="s">
        <v>1264</v>
      </c>
      <c r="D11216" s="21">
        <f t="shared" si="350"/>
        <v>0</v>
      </c>
      <c r="E11216" s="24">
        <f t="shared" si="351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1716</v>
      </c>
      <c r="B11217" s="111" t="s">
        <v>1265</v>
      </c>
      <c r="C11217" s="112" t="s">
        <v>1266</v>
      </c>
      <c r="D11217" s="21">
        <f t="shared" si="350"/>
        <v>0</v>
      </c>
      <c r="E11217" s="24">
        <f t="shared" si="351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1716</v>
      </c>
      <c r="B11218" s="111" t="s">
        <v>1267</v>
      </c>
      <c r="C11218" s="112" t="s">
        <v>1268</v>
      </c>
      <c r="D11218" s="21">
        <f t="shared" si="350"/>
        <v>0</v>
      </c>
      <c r="E11218" s="24">
        <f t="shared" si="351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1716</v>
      </c>
      <c r="B11219" s="111" t="s">
        <v>1269</v>
      </c>
      <c r="C11219" s="112" t="s">
        <v>1270</v>
      </c>
      <c r="D11219" s="21">
        <f t="shared" si="350"/>
        <v>0</v>
      </c>
      <c r="E11219" s="24">
        <f t="shared" si="351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1716</v>
      </c>
      <c r="B11220" s="111" t="s">
        <v>1271</v>
      </c>
      <c r="C11220" s="112" t="s">
        <v>1272</v>
      </c>
      <c r="D11220" s="21">
        <f t="shared" si="350"/>
        <v>0</v>
      </c>
      <c r="E11220" s="24">
        <f t="shared" si="351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1716</v>
      </c>
      <c r="B11221" s="111" t="s">
        <v>1273</v>
      </c>
      <c r="C11221" s="112" t="s">
        <v>1274</v>
      </c>
      <c r="D11221" s="21">
        <f t="shared" si="350"/>
        <v>0</v>
      </c>
      <c r="E11221" s="24">
        <f t="shared" si="351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1716</v>
      </c>
      <c r="B11222" s="111" t="s">
        <v>1275</v>
      </c>
      <c r="C11222" s="112" t="s">
        <v>1276</v>
      </c>
      <c r="D11222" s="21">
        <f t="shared" si="350"/>
        <v>0</v>
      </c>
      <c r="E11222" s="24">
        <f t="shared" si="351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1716</v>
      </c>
      <c r="B11223" s="111" t="s">
        <v>1277</v>
      </c>
      <c r="C11223" s="112" t="s">
        <v>1278</v>
      </c>
      <c r="D11223" s="21">
        <f t="shared" si="350"/>
        <v>0</v>
      </c>
      <c r="E11223" s="24">
        <f t="shared" si="351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1716</v>
      </c>
      <c r="B11224" s="111" t="s">
        <v>1279</v>
      </c>
      <c r="C11224" s="112" t="s">
        <v>1280</v>
      </c>
      <c r="D11224" s="21">
        <f t="shared" si="350"/>
        <v>0</v>
      </c>
      <c r="E11224" s="24">
        <f t="shared" si="351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1716</v>
      </c>
      <c r="B11225" s="111" t="s">
        <v>1647</v>
      </c>
      <c r="C11225" s="112" t="s">
        <v>1648</v>
      </c>
      <c r="D11225" s="21">
        <f t="shared" si="350"/>
        <v>372731.79</v>
      </c>
      <c r="E11225" s="24">
        <f t="shared" si="351"/>
        <v>341343.79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1716</v>
      </c>
      <c r="B11226" s="111" t="s">
        <v>1281</v>
      </c>
      <c r="C11226" s="112" t="s">
        <v>1282</v>
      </c>
      <c r="D11226" s="21">
        <f t="shared" si="350"/>
        <v>2838060.5300000003</v>
      </c>
      <c r="E11226" s="24">
        <f t="shared" si="351"/>
        <v>2809674.0900000003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>
        <v>372731.79</v>
      </c>
      <c r="K11226" s="32">
        <v>341343.79</v>
      </c>
      <c r="L11226" s="113">
        <v>392314.14</v>
      </c>
      <c r="M11226" s="113">
        <v>372731.79</v>
      </c>
      <c r="N11226" s="31">
        <v>481059.34</v>
      </c>
      <c r="O11226" s="32">
        <v>392314.14</v>
      </c>
      <c r="P11226" s="113">
        <v>556252.78</v>
      </c>
      <c r="Q11226" s="113">
        <v>481059.34</v>
      </c>
      <c r="R11226" s="31">
        <v>584579.89</v>
      </c>
      <c r="S11226" s="32">
        <v>556252.78</v>
      </c>
      <c r="T11226" s="113">
        <v>51670.66</v>
      </c>
      <c r="U11226" s="113">
        <v>584579.89</v>
      </c>
      <c r="V11226" s="31">
        <v>54015.54</v>
      </c>
      <c r="W11226" s="32">
        <v>51670.66</v>
      </c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1716</v>
      </c>
      <c r="B11227" s="111" t="s">
        <v>1283</v>
      </c>
      <c r="C11227" s="112" t="s">
        <v>1649</v>
      </c>
      <c r="D11227" s="21">
        <f t="shared" si="350"/>
        <v>321036.61000000004</v>
      </c>
      <c r="E11227" s="24">
        <f t="shared" si="351"/>
        <v>316434.55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>
        <v>50376.6</v>
      </c>
      <c r="K11227" s="32">
        <v>44617.7</v>
      </c>
      <c r="L11227" s="113">
        <v>38770.449999999997</v>
      </c>
      <c r="M11227" s="113">
        <v>50376.6</v>
      </c>
      <c r="N11227" s="31">
        <v>44523.65</v>
      </c>
      <c r="O11227" s="32">
        <v>38770.449999999997</v>
      </c>
      <c r="P11227" s="113">
        <v>59941.2</v>
      </c>
      <c r="Q11227" s="113">
        <v>44523.65</v>
      </c>
      <c r="R11227" s="31">
        <v>77800.25</v>
      </c>
      <c r="S11227" s="32">
        <v>59941.2</v>
      </c>
      <c r="T11227" s="113">
        <v>9249.2000000000007</v>
      </c>
      <c r="U11227" s="113">
        <v>77800.25</v>
      </c>
      <c r="V11227" s="31">
        <v>10360.959999999999</v>
      </c>
      <c r="W11227" s="32">
        <v>9249.2000000000007</v>
      </c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1716</v>
      </c>
      <c r="B11228" s="111" t="s">
        <v>1650</v>
      </c>
      <c r="C11228" s="112" t="s">
        <v>1651</v>
      </c>
      <c r="D11228" s="21">
        <f t="shared" si="350"/>
        <v>0</v>
      </c>
      <c r="E11228" s="24">
        <f t="shared" si="351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1716</v>
      </c>
      <c r="B11229" s="111" t="s">
        <v>1652</v>
      </c>
      <c r="C11229" s="112" t="s">
        <v>1653</v>
      </c>
      <c r="D11229" s="21">
        <f t="shared" si="350"/>
        <v>2659</v>
      </c>
      <c r="E11229" s="24">
        <f t="shared" si="351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1716</v>
      </c>
      <c r="B11230" s="111" t="s">
        <v>1284</v>
      </c>
      <c r="C11230" s="112" t="s">
        <v>1285</v>
      </c>
      <c r="D11230" s="21">
        <f t="shared" si="350"/>
        <v>26153</v>
      </c>
      <c r="E11230" s="24">
        <f t="shared" si="351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>
        <v>2659</v>
      </c>
      <c r="K11230" s="32">
        <v>0</v>
      </c>
      <c r="L11230" s="113">
        <v>3395</v>
      </c>
      <c r="M11230" s="113">
        <v>0</v>
      </c>
      <c r="N11230" s="31">
        <v>6008</v>
      </c>
      <c r="O11230" s="32">
        <v>0</v>
      </c>
      <c r="P11230" s="113">
        <v>2980</v>
      </c>
      <c r="Q11230" s="113">
        <v>0</v>
      </c>
      <c r="R11230" s="31">
        <v>740</v>
      </c>
      <c r="S11230" s="32">
        <v>0</v>
      </c>
      <c r="T11230" s="113">
        <v>1910</v>
      </c>
      <c r="U11230" s="113">
        <v>0</v>
      </c>
      <c r="V11230" s="31">
        <v>2713</v>
      </c>
      <c r="W11230" s="32">
        <v>0</v>
      </c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1716</v>
      </c>
      <c r="B11231" s="111" t="s">
        <v>1286</v>
      </c>
      <c r="C11231" s="112" t="s">
        <v>1287</v>
      </c>
      <c r="D11231" s="21">
        <f t="shared" si="350"/>
        <v>0</v>
      </c>
      <c r="E11231" s="24">
        <f t="shared" si="351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1716</v>
      </c>
      <c r="B11232" s="111" t="s">
        <v>1288</v>
      </c>
      <c r="C11232" s="112" t="s">
        <v>1289</v>
      </c>
      <c r="D11232" s="21">
        <f t="shared" si="350"/>
        <v>0</v>
      </c>
      <c r="E11232" s="24">
        <f t="shared" si="351"/>
        <v>0</v>
      </c>
      <c r="F11232" s="104"/>
      <c r="G11232" s="104"/>
      <c r="H11232" s="105"/>
      <c r="I11232" s="105"/>
      <c r="J11232" s="31"/>
      <c r="K11232" s="32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1716</v>
      </c>
      <c r="B11233" s="111" t="s">
        <v>1290</v>
      </c>
      <c r="C11233" s="112" t="s">
        <v>1291</v>
      </c>
      <c r="D11233" s="21">
        <f t="shared" si="350"/>
        <v>0</v>
      </c>
      <c r="E11233" s="24">
        <f t="shared" si="351"/>
        <v>0</v>
      </c>
      <c r="F11233" s="104"/>
      <c r="G11233" s="104"/>
      <c r="H11233" s="113"/>
      <c r="I11233" s="113"/>
      <c r="J11233" s="106"/>
      <c r="K11233" s="107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1716</v>
      </c>
      <c r="B11234" s="111" t="s">
        <v>1292</v>
      </c>
      <c r="C11234" s="112" t="s">
        <v>1293</v>
      </c>
      <c r="D11234" s="21">
        <f t="shared" si="350"/>
        <v>0</v>
      </c>
      <c r="E11234" s="24">
        <f t="shared" si="351"/>
        <v>0</v>
      </c>
      <c r="F11234" s="104"/>
      <c r="G11234" s="104"/>
      <c r="H11234" s="105"/>
      <c r="I11234" s="105"/>
      <c r="J11234" s="31"/>
      <c r="K11234" s="32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1716</v>
      </c>
      <c r="B11235" s="111" t="s">
        <v>1294</v>
      </c>
      <c r="C11235" s="112" t="s">
        <v>1295</v>
      </c>
      <c r="D11235" s="21">
        <f t="shared" si="350"/>
        <v>0</v>
      </c>
      <c r="E11235" s="24">
        <f t="shared" si="351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1716</v>
      </c>
      <c r="B11236" s="111" t="s">
        <v>1296</v>
      </c>
      <c r="C11236" s="112" t="s">
        <v>1297</v>
      </c>
      <c r="D11236" s="21">
        <f t="shared" si="350"/>
        <v>0</v>
      </c>
      <c r="E11236" s="24">
        <f t="shared" si="351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1716</v>
      </c>
      <c r="B11237" s="111" t="s">
        <v>1298</v>
      </c>
      <c r="C11237" s="112" t="s">
        <v>1299</v>
      </c>
      <c r="D11237" s="21">
        <f t="shared" si="350"/>
        <v>0</v>
      </c>
      <c r="E11237" s="24">
        <f t="shared" si="351"/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1716</v>
      </c>
      <c r="B11238" s="111" t="s">
        <v>1300</v>
      </c>
      <c r="C11238" s="112" t="s">
        <v>1301</v>
      </c>
      <c r="D11238" s="21">
        <f t="shared" si="350"/>
        <v>0</v>
      </c>
      <c r="E11238" s="24">
        <f t="shared" si="35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1716</v>
      </c>
      <c r="B11239" s="111" t="s">
        <v>1302</v>
      </c>
      <c r="C11239" s="112" t="s">
        <v>1303</v>
      </c>
      <c r="D11239" s="21">
        <f t="shared" si="350"/>
        <v>0</v>
      </c>
      <c r="E11239" s="24">
        <f t="shared" si="351"/>
        <v>0</v>
      </c>
      <c r="F11239" s="104"/>
      <c r="G11239" s="104"/>
      <c r="H11239" s="113"/>
      <c r="I11239" s="113"/>
      <c r="J11239" s="106"/>
      <c r="K11239" s="107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1716</v>
      </c>
      <c r="B11240" s="111" t="s">
        <v>1304</v>
      </c>
      <c r="C11240" s="112" t="s">
        <v>1305</v>
      </c>
      <c r="D11240" s="21">
        <f t="shared" si="350"/>
        <v>0</v>
      </c>
      <c r="E11240" s="24">
        <f t="shared" si="351"/>
        <v>0</v>
      </c>
      <c r="F11240" s="104"/>
      <c r="G11240" s="104"/>
      <c r="H11240" s="105"/>
      <c r="I11240" s="105"/>
      <c r="J11240" s="31"/>
      <c r="K11240" s="32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1716</v>
      </c>
      <c r="B11241" s="111" t="s">
        <v>1306</v>
      </c>
      <c r="C11241" s="112" t="s">
        <v>1307</v>
      </c>
      <c r="D11241" s="21">
        <f t="shared" si="350"/>
        <v>0</v>
      </c>
      <c r="E11241" s="24">
        <f t="shared" si="35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1716</v>
      </c>
      <c r="B11242" s="111" t="s">
        <v>1308</v>
      </c>
      <c r="C11242" s="112" t="s">
        <v>1309</v>
      </c>
      <c r="D11242" s="21">
        <f t="shared" si="350"/>
        <v>0</v>
      </c>
      <c r="E11242" s="24">
        <f t="shared" si="35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1716</v>
      </c>
      <c r="B11243" s="111" t="s">
        <v>1310</v>
      </c>
      <c r="C11243" s="112" t="s">
        <v>1311</v>
      </c>
      <c r="D11243" s="21">
        <f t="shared" si="350"/>
        <v>0</v>
      </c>
      <c r="E11243" s="24">
        <f t="shared" si="35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1716</v>
      </c>
      <c r="B11244" s="111" t="s">
        <v>1312</v>
      </c>
      <c r="C11244" s="112" t="s">
        <v>1313</v>
      </c>
      <c r="D11244" s="21">
        <f t="shared" si="350"/>
        <v>0</v>
      </c>
      <c r="E11244" s="24">
        <f t="shared" si="35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1716</v>
      </c>
      <c r="B11245" s="111" t="s">
        <v>1314</v>
      </c>
      <c r="C11245" s="112" t="s">
        <v>1315</v>
      </c>
      <c r="D11245" s="21">
        <f t="shared" si="350"/>
        <v>0</v>
      </c>
      <c r="E11245" s="24">
        <f t="shared" si="35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1716</v>
      </c>
      <c r="B11246" s="111" t="s">
        <v>1316</v>
      </c>
      <c r="C11246" s="112" t="s">
        <v>1317</v>
      </c>
      <c r="D11246" s="21">
        <f t="shared" si="350"/>
        <v>0</v>
      </c>
      <c r="E11246" s="24">
        <f t="shared" si="35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1716</v>
      </c>
      <c r="B11247" s="111" t="s">
        <v>1318</v>
      </c>
      <c r="C11247" s="112" t="s">
        <v>1319</v>
      </c>
      <c r="D11247" s="21">
        <f t="shared" si="350"/>
        <v>0</v>
      </c>
      <c r="E11247" s="24">
        <f t="shared" si="35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1716</v>
      </c>
      <c r="B11248" s="111" t="s">
        <v>1320</v>
      </c>
      <c r="C11248" s="112" t="s">
        <v>1321</v>
      </c>
      <c r="D11248" s="21">
        <f t="shared" si="350"/>
        <v>0</v>
      </c>
      <c r="E11248" s="24">
        <f t="shared" si="35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1716</v>
      </c>
      <c r="B11249" s="111" t="s">
        <v>1322</v>
      </c>
      <c r="C11249" s="112" t="s">
        <v>1323</v>
      </c>
      <c r="D11249" s="21">
        <f t="shared" si="350"/>
        <v>0</v>
      </c>
      <c r="E11249" s="24">
        <f t="shared" si="351"/>
        <v>0</v>
      </c>
      <c r="F11249" s="104"/>
      <c r="G11249" s="104"/>
      <c r="H11249" s="113"/>
      <c r="I11249" s="113"/>
      <c r="J11249" s="106"/>
      <c r="K11249" s="107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1716</v>
      </c>
      <c r="B11250" s="111" t="s">
        <v>1324</v>
      </c>
      <c r="C11250" s="112" t="s">
        <v>1325</v>
      </c>
      <c r="D11250" s="21">
        <f t="shared" si="350"/>
        <v>0</v>
      </c>
      <c r="E11250" s="24">
        <f t="shared" si="351"/>
        <v>0</v>
      </c>
      <c r="F11250" s="104"/>
      <c r="G11250" s="104"/>
      <c r="H11250" s="105"/>
      <c r="I11250" s="105"/>
      <c r="J11250" s="31"/>
      <c r="K11250" s="32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1716</v>
      </c>
      <c r="B11251" s="111" t="s">
        <v>1326</v>
      </c>
      <c r="C11251" s="112" t="s">
        <v>1327</v>
      </c>
      <c r="D11251" s="21">
        <f t="shared" si="350"/>
        <v>0</v>
      </c>
      <c r="E11251" s="24">
        <f t="shared" si="35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1716</v>
      </c>
      <c r="B11252" s="111" t="s">
        <v>1328</v>
      </c>
      <c r="C11252" s="112" t="s">
        <v>1329</v>
      </c>
      <c r="D11252" s="21">
        <f t="shared" si="350"/>
        <v>0</v>
      </c>
      <c r="E11252" s="24">
        <f t="shared" si="35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1716</v>
      </c>
      <c r="B11253" s="111" t="s">
        <v>1330</v>
      </c>
      <c r="C11253" s="112" t="s">
        <v>1654</v>
      </c>
      <c r="D11253" s="21">
        <f t="shared" si="350"/>
        <v>0</v>
      </c>
      <c r="E11253" s="24">
        <f t="shared" si="35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1716</v>
      </c>
      <c r="B11254" s="111" t="s">
        <v>1331</v>
      </c>
      <c r="C11254" s="112" t="s">
        <v>1332</v>
      </c>
      <c r="D11254" s="21">
        <f t="shared" si="350"/>
        <v>0</v>
      </c>
      <c r="E11254" s="24">
        <f t="shared" si="35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1716</v>
      </c>
      <c r="B11255" s="111" t="s">
        <v>1333</v>
      </c>
      <c r="C11255" s="112" t="s">
        <v>1334</v>
      </c>
      <c r="D11255" s="21">
        <f t="shared" si="350"/>
        <v>0</v>
      </c>
      <c r="E11255" s="24">
        <f t="shared" si="351"/>
        <v>0</v>
      </c>
      <c r="F11255" s="104"/>
      <c r="G11255" s="104"/>
      <c r="H11255" s="113"/>
      <c r="I11255" s="113"/>
      <c r="J11255" s="106"/>
      <c r="K11255" s="107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1716</v>
      </c>
      <c r="B11256" s="111" t="s">
        <v>1335</v>
      </c>
      <c r="C11256" s="112" t="s">
        <v>1655</v>
      </c>
      <c r="D11256" s="21">
        <f t="shared" si="350"/>
        <v>0</v>
      </c>
      <c r="E11256" s="24">
        <f t="shared" si="35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1716</v>
      </c>
      <c r="B11257" s="111" t="s">
        <v>1336</v>
      </c>
      <c r="C11257" s="112" t="s">
        <v>1337</v>
      </c>
      <c r="D11257" s="21">
        <f t="shared" si="350"/>
        <v>0</v>
      </c>
      <c r="E11257" s="24">
        <f t="shared" si="35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1716</v>
      </c>
      <c r="B11258" s="111" t="s">
        <v>1338</v>
      </c>
      <c r="C11258" s="112" t="s">
        <v>1339</v>
      </c>
      <c r="D11258" s="21">
        <f t="shared" si="350"/>
        <v>0</v>
      </c>
      <c r="E11258" s="24">
        <f t="shared" si="35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1716</v>
      </c>
      <c r="B11259" s="111" t="s">
        <v>1340</v>
      </c>
      <c r="C11259" s="112" t="s">
        <v>1341</v>
      </c>
      <c r="D11259" s="21">
        <f t="shared" si="350"/>
        <v>0</v>
      </c>
      <c r="E11259" s="24">
        <f t="shared" si="35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1716</v>
      </c>
      <c r="B11260" s="111" t="s">
        <v>1342</v>
      </c>
      <c r="C11260" s="112" t="s">
        <v>1692</v>
      </c>
      <c r="D11260" s="21">
        <f t="shared" si="350"/>
        <v>0</v>
      </c>
      <c r="E11260" s="24">
        <f t="shared" si="35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1716</v>
      </c>
      <c r="B11261" s="111" t="s">
        <v>1343</v>
      </c>
      <c r="C11261" s="112" t="s">
        <v>1344</v>
      </c>
      <c r="D11261" s="21">
        <f t="shared" si="350"/>
        <v>0</v>
      </c>
      <c r="E11261" s="24">
        <f t="shared" si="35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1716</v>
      </c>
      <c r="B11262" s="111" t="s">
        <v>1345</v>
      </c>
      <c r="C11262" s="112" t="s">
        <v>1346</v>
      </c>
      <c r="D11262" s="21">
        <f t="shared" si="350"/>
        <v>1050</v>
      </c>
      <c r="E11262" s="24">
        <f t="shared" si="351"/>
        <v>0</v>
      </c>
      <c r="F11262" s="104"/>
      <c r="G11262" s="104"/>
      <c r="H11262" s="113"/>
      <c r="I11262" s="113"/>
      <c r="J11262" s="31"/>
      <c r="K11262" s="32"/>
      <c r="L11262" s="113">
        <v>1050</v>
      </c>
      <c r="M11262" s="113">
        <v>0</v>
      </c>
      <c r="N11262" s="31">
        <v>0</v>
      </c>
      <c r="O11262" s="32">
        <v>0</v>
      </c>
      <c r="P11262" s="113">
        <v>0</v>
      </c>
      <c r="Q11262" s="113">
        <v>0</v>
      </c>
      <c r="R11262" s="31">
        <v>0</v>
      </c>
      <c r="S11262" s="32">
        <v>0</v>
      </c>
      <c r="T11262" s="113">
        <v>0</v>
      </c>
      <c r="U11262" s="113">
        <v>0</v>
      </c>
      <c r="V11262" s="31">
        <v>0</v>
      </c>
      <c r="W11262" s="32">
        <v>0</v>
      </c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1716</v>
      </c>
      <c r="B11263" s="111" t="s">
        <v>1347</v>
      </c>
      <c r="C11263" s="112" t="s">
        <v>1348</v>
      </c>
      <c r="D11263" s="21">
        <f t="shared" si="350"/>
        <v>0</v>
      </c>
      <c r="E11263" s="24">
        <f t="shared" si="35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1716</v>
      </c>
      <c r="B11264" s="111" t="s">
        <v>1349</v>
      </c>
      <c r="C11264" s="112" t="s">
        <v>1350</v>
      </c>
      <c r="D11264" s="21">
        <f t="shared" si="350"/>
        <v>0</v>
      </c>
      <c r="E11264" s="24">
        <f t="shared" si="35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1716</v>
      </c>
      <c r="B11265" s="111" t="s">
        <v>1351</v>
      </c>
      <c r="C11265" s="112" t="s">
        <v>1352</v>
      </c>
      <c r="D11265" s="21">
        <f t="shared" si="350"/>
        <v>0</v>
      </c>
      <c r="E11265" s="24">
        <f t="shared" si="35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1716</v>
      </c>
      <c r="B11266" s="111" t="s">
        <v>1353</v>
      </c>
      <c r="C11266" s="112" t="s">
        <v>1354</v>
      </c>
      <c r="D11266" s="21">
        <f t="shared" si="350"/>
        <v>0</v>
      </c>
      <c r="E11266" s="24">
        <f t="shared" si="35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1716</v>
      </c>
      <c r="B11267" s="111" t="s">
        <v>1355</v>
      </c>
      <c r="C11267" s="112" t="s">
        <v>1656</v>
      </c>
      <c r="D11267" s="21">
        <f t="shared" ref="D11267:D11330" si="352">F11267+H11267+J11268+L11267+N11267+P11267+R11267+T11267+V11267+X11267+Z11267+AB11267</f>
        <v>0</v>
      </c>
      <c r="E11267" s="24">
        <f t="shared" ref="E11267:E11330" si="353">G11267+I11267+K11268+M11267+O11267+Q11267+S11267+U11267+W11267+Y11267+AA11267+AC11267</f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1716</v>
      </c>
      <c r="B11268" s="111" t="s">
        <v>1356</v>
      </c>
      <c r="C11268" s="112" t="s">
        <v>1657</v>
      </c>
      <c r="D11268" s="21">
        <f t="shared" si="352"/>
        <v>0</v>
      </c>
      <c r="E11268" s="24">
        <f t="shared" si="353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1716</v>
      </c>
      <c r="B11269" s="111" t="s">
        <v>1357</v>
      </c>
      <c r="C11269" s="112" t="s">
        <v>1658</v>
      </c>
      <c r="D11269" s="21">
        <f t="shared" si="352"/>
        <v>0</v>
      </c>
      <c r="E11269" s="24">
        <f t="shared" si="353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1716</v>
      </c>
      <c r="B11270" s="111" t="s">
        <v>1358</v>
      </c>
      <c r="C11270" s="112" t="s">
        <v>1659</v>
      </c>
      <c r="D11270" s="21">
        <f t="shared" si="352"/>
        <v>100000</v>
      </c>
      <c r="E11270" s="24">
        <f t="shared" si="353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1716</v>
      </c>
      <c r="B11271" s="111" t="s">
        <v>1359</v>
      </c>
      <c r="C11271" s="112" t="s">
        <v>1660</v>
      </c>
      <c r="D11271" s="21">
        <f t="shared" si="352"/>
        <v>487360</v>
      </c>
      <c r="E11271" s="24">
        <f t="shared" si="353"/>
        <v>0</v>
      </c>
      <c r="F11271" s="104"/>
      <c r="G11271" s="104"/>
      <c r="H11271" s="113"/>
      <c r="I11271" s="113"/>
      <c r="J11271" s="31">
        <v>100000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>
        <v>0</v>
      </c>
      <c r="Q11271" s="113">
        <v>0</v>
      </c>
      <c r="R11271" s="31">
        <v>0</v>
      </c>
      <c r="S11271" s="32">
        <v>0</v>
      </c>
      <c r="T11271" s="113">
        <v>245860</v>
      </c>
      <c r="U11271" s="113">
        <v>0</v>
      </c>
      <c r="V11271" s="31">
        <v>241500</v>
      </c>
      <c r="W11271" s="32">
        <v>0</v>
      </c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1716</v>
      </c>
      <c r="B11272" s="111" t="s">
        <v>1360</v>
      </c>
      <c r="C11272" s="112" t="s">
        <v>1361</v>
      </c>
      <c r="D11272" s="21">
        <f t="shared" si="352"/>
        <v>0</v>
      </c>
      <c r="E11272" s="24">
        <f t="shared" si="353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52"/>
        <v>0</v>
      </c>
      <c r="E11273" s="24">
        <f t="shared" si="353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52"/>
        <v>0</v>
      </c>
      <c r="E11274" s="24">
        <f t="shared" si="353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52"/>
        <v>0</v>
      </c>
      <c r="E11275" s="24">
        <f t="shared" si="353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52"/>
        <v>0</v>
      </c>
      <c r="E11276" s="24">
        <f t="shared" si="353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52"/>
        <v>0</v>
      </c>
      <c r="E11277" s="24">
        <f t="shared" si="353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52"/>
        <v>0</v>
      </c>
      <c r="E11278" s="24">
        <f t="shared" si="353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52"/>
        <v>0</v>
      </c>
      <c r="E11279" s="24">
        <f t="shared" si="353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52"/>
        <v>0</v>
      </c>
      <c r="E11280" s="24">
        <f t="shared" si="353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52"/>
        <v>0</v>
      </c>
      <c r="E11281" s="24">
        <f t="shared" si="353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52"/>
        <v>0</v>
      </c>
      <c r="E11282" s="24">
        <f t="shared" si="353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52"/>
        <v>0</v>
      </c>
      <c r="E11283" s="24">
        <f t="shared" si="353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52"/>
        <v>0</v>
      </c>
      <c r="E11284" s="24">
        <f t="shared" si="353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52"/>
        <v>0</v>
      </c>
      <c r="E11285" s="24">
        <f t="shared" si="353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52"/>
        <v>0</v>
      </c>
      <c r="E11286" s="24">
        <f t="shared" si="353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52"/>
        <v>0</v>
      </c>
      <c r="E11287" s="24">
        <f t="shared" si="353"/>
        <v>0</v>
      </c>
      <c r="F11287" s="104"/>
      <c r="G11287" s="104"/>
      <c r="H11287" s="105"/>
      <c r="I11287" s="105"/>
      <c r="J11287" s="31"/>
      <c r="K11287" s="32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52"/>
        <v>0</v>
      </c>
      <c r="E11288" s="24">
        <f t="shared" si="353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52"/>
        <v>0</v>
      </c>
      <c r="E11289" s="24">
        <f t="shared" si="353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52"/>
        <v>0</v>
      </c>
      <c r="E11290" s="24">
        <f t="shared" si="353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52"/>
        <v>0</v>
      </c>
      <c r="E11291" s="24">
        <f t="shared" si="353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52"/>
        <v>0</v>
      </c>
      <c r="E11292" s="24">
        <f t="shared" si="353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52"/>
        <v>0</v>
      </c>
      <c r="E11293" s="24">
        <f t="shared" si="353"/>
        <v>0</v>
      </c>
      <c r="F11293" s="104"/>
      <c r="G11293" s="104"/>
      <c r="H11293" s="113"/>
      <c r="I11293" s="113"/>
      <c r="J11293" s="106"/>
      <c r="K11293" s="107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52"/>
        <v>0</v>
      </c>
      <c r="E11294" s="24">
        <f t="shared" si="353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52"/>
        <v>0</v>
      </c>
      <c r="E11295" s="24">
        <f t="shared" si="353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52"/>
        <v>0</v>
      </c>
      <c r="E11296" s="24">
        <f t="shared" si="353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52"/>
        <v>0</v>
      </c>
      <c r="E11297" s="24">
        <f t="shared" si="353"/>
        <v>0</v>
      </c>
      <c r="F11297" s="104"/>
      <c r="G11297" s="104"/>
      <c r="H11297" s="105"/>
      <c r="I11297" s="105"/>
      <c r="J11297" s="31"/>
      <c r="K11297" s="32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52"/>
        <v>0</v>
      </c>
      <c r="E11298" s="24">
        <f t="shared" si="353"/>
        <v>0</v>
      </c>
      <c r="F11298" s="104"/>
      <c r="G11298" s="104"/>
      <c r="H11298" s="113"/>
      <c r="I11298" s="113"/>
      <c r="J11298" s="106"/>
      <c r="K11298" s="107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52"/>
        <v>0</v>
      </c>
      <c r="E11299" s="24">
        <f t="shared" si="353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52"/>
        <v>0</v>
      </c>
      <c r="E11300" s="24">
        <f t="shared" si="353"/>
        <v>0</v>
      </c>
      <c r="F11300" s="104"/>
      <c r="G11300" s="104"/>
      <c r="H11300" s="105"/>
      <c r="I11300" s="105"/>
      <c r="J11300" s="31"/>
      <c r="K11300" s="32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si="352"/>
        <v>0</v>
      </c>
      <c r="E11301" s="24">
        <f t="shared" si="353"/>
        <v>0</v>
      </c>
      <c r="F11301" s="104"/>
      <c r="G11301" s="104"/>
      <c r="H11301" s="113"/>
      <c r="I11301" s="113"/>
      <c r="J11301" s="106"/>
      <c r="K11301" s="107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52"/>
        <v>0</v>
      </c>
      <c r="E11302" s="24">
        <f t="shared" si="353"/>
        <v>0</v>
      </c>
      <c r="F11302" s="104"/>
      <c r="G11302" s="104"/>
      <c r="H11302" s="105"/>
      <c r="I11302" s="105"/>
      <c r="J11302" s="31"/>
      <c r="K11302" s="32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52"/>
        <v>0</v>
      </c>
      <c r="E11303" s="24">
        <f t="shared" si="353"/>
        <v>0</v>
      </c>
      <c r="F11303" s="104"/>
      <c r="G11303" s="104"/>
      <c r="H11303" s="113"/>
      <c r="I11303" s="113"/>
      <c r="J11303" s="106"/>
      <c r="K11303" s="107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52"/>
        <v>0</v>
      </c>
      <c r="E11304" s="24">
        <f t="shared" si="353"/>
        <v>0</v>
      </c>
      <c r="F11304" s="104"/>
      <c r="G11304" s="104"/>
      <c r="H11304" s="105"/>
      <c r="I11304" s="105"/>
      <c r="J11304" s="31"/>
      <c r="K11304" s="32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52"/>
        <v>0</v>
      </c>
      <c r="E11305" s="24">
        <f t="shared" si="35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52"/>
        <v>0</v>
      </c>
      <c r="E11306" s="24">
        <f t="shared" si="353"/>
        <v>0</v>
      </c>
      <c r="F11306" s="104"/>
      <c r="G11306" s="104"/>
      <c r="H11306" s="113"/>
      <c r="I11306" s="113"/>
      <c r="J11306" s="106"/>
      <c r="K11306" s="107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52"/>
        <v>0</v>
      </c>
      <c r="E11307" s="24">
        <f t="shared" si="353"/>
        <v>0</v>
      </c>
      <c r="F11307" s="104"/>
      <c r="G11307" s="104"/>
      <c r="H11307" s="105"/>
      <c r="I11307" s="105"/>
      <c r="J11307" s="31"/>
      <c r="K11307" s="32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52"/>
        <v>0</v>
      </c>
      <c r="E11308" s="24">
        <f t="shared" si="353"/>
        <v>0</v>
      </c>
      <c r="F11308" s="104"/>
      <c r="G11308" s="104"/>
      <c r="H11308" s="113"/>
      <c r="I11308" s="113"/>
      <c r="J11308" s="106"/>
      <c r="K11308" s="107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52"/>
        <v>0</v>
      </c>
      <c r="E11309" s="24">
        <f t="shared" si="35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52"/>
        <v>0</v>
      </c>
      <c r="E11310" s="24">
        <f t="shared" si="35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52"/>
        <v>0</v>
      </c>
      <c r="E11311" s="24">
        <f t="shared" si="35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52"/>
        <v>0</v>
      </c>
      <c r="E11312" s="24">
        <f t="shared" si="35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52"/>
        <v>0</v>
      </c>
      <c r="E11313" s="24">
        <f t="shared" si="353"/>
        <v>0</v>
      </c>
      <c r="F11313" s="104"/>
      <c r="G11313" s="104"/>
      <c r="H11313" s="105"/>
      <c r="I11313" s="105"/>
      <c r="J11313" s="31"/>
      <c r="K11313" s="32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52"/>
        <v>0</v>
      </c>
      <c r="E11314" s="24">
        <f t="shared" si="353"/>
        <v>0</v>
      </c>
      <c r="F11314" s="104"/>
      <c r="G11314" s="104"/>
      <c r="H11314" s="113"/>
      <c r="I11314" s="113"/>
      <c r="J11314" s="106"/>
      <c r="K11314" s="107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52"/>
        <v>0</v>
      </c>
      <c r="E11315" s="24">
        <f t="shared" si="35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52"/>
        <v>0</v>
      </c>
      <c r="E11316" s="24">
        <f t="shared" si="35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52"/>
        <v>0</v>
      </c>
      <c r="E11317" s="24">
        <f t="shared" si="35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52"/>
        <v>0</v>
      </c>
      <c r="E11318" s="24">
        <f t="shared" si="35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52"/>
        <v>0</v>
      </c>
      <c r="E11319" s="24">
        <f t="shared" si="353"/>
        <v>0</v>
      </c>
      <c r="F11319" s="104"/>
      <c r="G11319" s="104"/>
      <c r="H11319" s="105"/>
      <c r="I11319" s="105"/>
      <c r="J11319" s="31"/>
      <c r="K11319" s="32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52"/>
        <v>0</v>
      </c>
      <c r="E11320" s="24">
        <f t="shared" si="35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52"/>
        <v>0</v>
      </c>
      <c r="E11321" s="24">
        <f t="shared" si="353"/>
        <v>0</v>
      </c>
      <c r="F11321" s="104"/>
      <c r="G11321" s="104"/>
      <c r="H11321" s="113"/>
      <c r="I11321" s="113"/>
      <c r="J11321" s="106"/>
      <c r="K11321" s="107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52"/>
        <v>0</v>
      </c>
      <c r="E11322" s="24">
        <f t="shared" si="35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52"/>
        <v>0</v>
      </c>
      <c r="E11323" s="24">
        <f t="shared" si="35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52"/>
        <v>0</v>
      </c>
      <c r="E11324" s="24">
        <f t="shared" si="353"/>
        <v>0</v>
      </c>
      <c r="F11324" s="104"/>
      <c r="G11324" s="104"/>
      <c r="H11324" s="105"/>
      <c r="I11324" s="105"/>
      <c r="J11324" s="31"/>
      <c r="K11324" s="32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52"/>
        <v>0</v>
      </c>
      <c r="E11325" s="24">
        <f t="shared" si="35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52"/>
        <v>0</v>
      </c>
      <c r="E11326" s="24">
        <f t="shared" si="35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52"/>
        <v>0</v>
      </c>
      <c r="E11327" s="24">
        <f t="shared" si="353"/>
        <v>0</v>
      </c>
      <c r="F11327" s="104"/>
      <c r="G11327" s="104"/>
      <c r="H11327" s="113"/>
      <c r="I11327" s="113"/>
      <c r="J11327" s="106"/>
      <c r="K11327" s="107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52"/>
        <v>0</v>
      </c>
      <c r="E11328" s="24">
        <f t="shared" si="35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52"/>
        <v>0</v>
      </c>
      <c r="E11329" s="24">
        <f t="shared" si="353"/>
        <v>0</v>
      </c>
      <c r="F11329" s="104"/>
      <c r="G11329" s="104"/>
      <c r="H11329" s="105"/>
      <c r="I11329" s="105"/>
      <c r="J11329" s="31"/>
      <c r="K11329" s="32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52"/>
        <v>0</v>
      </c>
      <c r="E11330" s="24">
        <f t="shared" si="35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ref="D11331:D11394" si="354">F11331+H11331+J11332+L11331+N11331+P11331+R11331+T11331+V11331+X11331+Z11331+AB11331</f>
        <v>0</v>
      </c>
      <c r="E11331" s="24">
        <f t="shared" ref="E11331:E11394" si="355">G11331+I11331+K11332+M11331+O11331+Q11331+S11331+U11331+W11331+Y11331+AA11331+AC11331</f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54"/>
        <v>0</v>
      </c>
      <c r="E11332" s="24">
        <f t="shared" si="355"/>
        <v>0</v>
      </c>
      <c r="F11332" s="104"/>
      <c r="G11332" s="104"/>
      <c r="H11332" s="113"/>
      <c r="I11332" s="113"/>
      <c r="J11332" s="106"/>
      <c r="K11332" s="107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54"/>
        <v>0</v>
      </c>
      <c r="E11333" s="24">
        <f t="shared" si="355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54"/>
        <v>0</v>
      </c>
      <c r="E11334" s="24">
        <f t="shared" si="355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54"/>
        <v>0</v>
      </c>
      <c r="E11335" s="24">
        <f t="shared" si="355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54"/>
        <v>0</v>
      </c>
      <c r="E11336" s="24">
        <f t="shared" si="355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54"/>
        <v>0</v>
      </c>
      <c r="E11337" s="24">
        <f t="shared" si="355"/>
        <v>0</v>
      </c>
      <c r="F11337" s="104"/>
      <c r="G11337" s="104"/>
      <c r="H11337" s="105"/>
      <c r="I11337" s="105"/>
      <c r="J11337" s="31"/>
      <c r="K11337" s="32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54"/>
        <v>0</v>
      </c>
      <c r="E11338" s="24">
        <f t="shared" si="355"/>
        <v>0</v>
      </c>
      <c r="F11338" s="104"/>
      <c r="G11338" s="104"/>
      <c r="H11338" s="113"/>
      <c r="I11338" s="113"/>
      <c r="J11338" s="106"/>
      <c r="K11338" s="107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54"/>
        <v>0</v>
      </c>
      <c r="E11339" s="24">
        <f t="shared" si="355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54"/>
        <v>0</v>
      </c>
      <c r="E11340" s="24">
        <f t="shared" si="355"/>
        <v>0</v>
      </c>
      <c r="F11340" s="104"/>
      <c r="G11340" s="104"/>
      <c r="H11340" s="105"/>
      <c r="I11340" s="105"/>
      <c r="J11340" s="31"/>
      <c r="K11340" s="32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54"/>
        <v>0</v>
      </c>
      <c r="E11341" s="24">
        <f t="shared" si="355"/>
        <v>0</v>
      </c>
      <c r="F11341" s="104"/>
      <c r="G11341" s="104"/>
      <c r="H11341" s="113"/>
      <c r="I11341" s="113"/>
      <c r="J11341" s="106"/>
      <c r="K11341" s="107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54"/>
        <v>0</v>
      </c>
      <c r="E11342" s="24">
        <f t="shared" si="355"/>
        <v>0</v>
      </c>
      <c r="F11342" s="104"/>
      <c r="G11342" s="104"/>
      <c r="H11342" s="105"/>
      <c r="I11342" s="105"/>
      <c r="J11342" s="31"/>
      <c r="K11342" s="32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54"/>
        <v>0</v>
      </c>
      <c r="E11343" s="24">
        <f t="shared" si="355"/>
        <v>0</v>
      </c>
      <c r="F11343" s="104"/>
      <c r="G11343" s="104"/>
      <c r="H11343" s="113"/>
      <c r="I11343" s="113"/>
      <c r="J11343" s="106"/>
      <c r="K11343" s="107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54"/>
        <v>0</v>
      </c>
      <c r="E11344" s="24">
        <f t="shared" si="355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54"/>
        <v>0</v>
      </c>
      <c r="E11345" s="24">
        <f t="shared" si="355"/>
        <v>0</v>
      </c>
      <c r="F11345" s="104"/>
      <c r="G11345" s="104"/>
      <c r="H11345" s="105"/>
      <c r="I11345" s="105"/>
      <c r="J11345" s="31"/>
      <c r="K11345" s="32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54"/>
        <v>0</v>
      </c>
      <c r="E11346" s="24">
        <f t="shared" si="355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54"/>
        <v>0</v>
      </c>
      <c r="E11347" s="24">
        <f t="shared" si="355"/>
        <v>0</v>
      </c>
      <c r="F11347" s="104"/>
      <c r="G11347" s="104"/>
      <c r="H11347" s="113"/>
      <c r="I11347" s="113"/>
      <c r="J11347" s="106"/>
      <c r="K11347" s="107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54"/>
        <v>0</v>
      </c>
      <c r="E11348" s="24">
        <f t="shared" si="355"/>
        <v>0</v>
      </c>
      <c r="F11348" s="104"/>
      <c r="G11348" s="104"/>
      <c r="H11348" s="105"/>
      <c r="I11348" s="105"/>
      <c r="J11348" s="31"/>
      <c r="K11348" s="32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54"/>
        <v>0</v>
      </c>
      <c r="E11349" s="24">
        <f t="shared" si="355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54"/>
        <v>0</v>
      </c>
      <c r="E11350" s="24">
        <f t="shared" si="355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54"/>
        <v>0</v>
      </c>
      <c r="E11351" s="24">
        <f t="shared" si="355"/>
        <v>0</v>
      </c>
      <c r="F11351" s="104"/>
      <c r="G11351" s="104"/>
      <c r="H11351" s="113"/>
      <c r="I11351" s="113"/>
      <c r="J11351" s="106"/>
      <c r="K11351" s="107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54"/>
        <v>0</v>
      </c>
      <c r="E11352" s="24">
        <f t="shared" si="355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54"/>
        <v>0</v>
      </c>
      <c r="E11353" s="24">
        <f t="shared" si="355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54"/>
        <v>0</v>
      </c>
      <c r="E11354" s="24">
        <f t="shared" si="355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54"/>
        <v>0</v>
      </c>
      <c r="E11355" s="24">
        <f t="shared" si="355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54"/>
        <v>0</v>
      </c>
      <c r="E11356" s="24">
        <f t="shared" si="355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54"/>
        <v>0</v>
      </c>
      <c r="E11357" s="24">
        <f t="shared" si="355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54"/>
        <v>0</v>
      </c>
      <c r="E11358" s="24">
        <f t="shared" si="355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54"/>
        <v>0</v>
      </c>
      <c r="E11359" s="24">
        <f t="shared" si="355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54"/>
        <v>0</v>
      </c>
      <c r="E11360" s="24">
        <f t="shared" si="355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54"/>
        <v>0</v>
      </c>
      <c r="E11361" s="24">
        <f t="shared" si="355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54"/>
        <v>0</v>
      </c>
      <c r="E11362" s="24">
        <f t="shared" si="355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54"/>
        <v>0</v>
      </c>
      <c r="E11363" s="24">
        <f t="shared" si="355"/>
        <v>0</v>
      </c>
      <c r="F11363" s="104"/>
      <c r="G11363" s="104"/>
      <c r="H11363" s="105"/>
      <c r="I11363" s="105"/>
      <c r="J11363" s="31"/>
      <c r="K11363" s="32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54"/>
        <v>0</v>
      </c>
      <c r="E11364" s="24">
        <f t="shared" si="355"/>
        <v>0</v>
      </c>
      <c r="F11364" s="104"/>
      <c r="G11364" s="104"/>
      <c r="H11364" s="113"/>
      <c r="I11364" s="113"/>
      <c r="J11364" s="106"/>
      <c r="K11364" s="107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si="354"/>
        <v>0</v>
      </c>
      <c r="E11365" s="24">
        <f t="shared" si="355"/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54"/>
        <v>0</v>
      </c>
      <c r="E11366" s="24">
        <f t="shared" si="35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54"/>
        <v>0</v>
      </c>
      <c r="E11367" s="24">
        <f t="shared" si="35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54"/>
        <v>0</v>
      </c>
      <c r="E11368" s="24">
        <f t="shared" si="35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54"/>
        <v>0</v>
      </c>
      <c r="E11369" s="24">
        <f t="shared" si="35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54"/>
        <v>0</v>
      </c>
      <c r="E11370" s="24">
        <f t="shared" si="35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54"/>
        <v>0</v>
      </c>
      <c r="E11371" s="24">
        <f t="shared" si="35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54"/>
        <v>0</v>
      </c>
      <c r="E11372" s="24">
        <f t="shared" si="35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54"/>
        <v>0</v>
      </c>
      <c r="E11373" s="24">
        <f t="shared" si="35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54"/>
        <v>0</v>
      </c>
      <c r="E11374" s="24">
        <f t="shared" si="355"/>
        <v>0</v>
      </c>
      <c r="F11374" s="104"/>
      <c r="G11374" s="104"/>
      <c r="H11374" s="105"/>
      <c r="I11374" s="105"/>
      <c r="J11374" s="31"/>
      <c r="K11374" s="32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54"/>
        <v>0</v>
      </c>
      <c r="E11375" s="24">
        <f t="shared" si="35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54"/>
        <v>0</v>
      </c>
      <c r="E11376" s="24">
        <f t="shared" si="355"/>
        <v>0</v>
      </c>
      <c r="F11376" s="104"/>
      <c r="G11376" s="104"/>
      <c r="H11376" s="113"/>
      <c r="I11376" s="113"/>
      <c r="J11376" s="106"/>
      <c r="K11376" s="107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54"/>
        <v>0</v>
      </c>
      <c r="E11377" s="24">
        <f t="shared" si="355"/>
        <v>0</v>
      </c>
      <c r="F11377" s="104"/>
      <c r="G11377" s="104"/>
      <c r="H11377" s="105"/>
      <c r="I11377" s="105"/>
      <c r="J11377" s="31"/>
      <c r="K11377" s="32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54"/>
        <v>0</v>
      </c>
      <c r="E11378" s="24">
        <f t="shared" si="355"/>
        <v>0</v>
      </c>
      <c r="F11378" s="104"/>
      <c r="G11378" s="104"/>
      <c r="H11378" s="113"/>
      <c r="I11378" s="113"/>
      <c r="J11378" s="106"/>
      <c r="K11378" s="107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54"/>
        <v>0</v>
      </c>
      <c r="E11379" s="24">
        <f t="shared" si="35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54"/>
        <v>0</v>
      </c>
      <c r="E11380" s="24">
        <f t="shared" si="35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54"/>
        <v>0</v>
      </c>
      <c r="E11381" s="24">
        <f t="shared" si="35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54"/>
        <v>0</v>
      </c>
      <c r="E11382" s="24">
        <f t="shared" si="35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54"/>
        <v>0</v>
      </c>
      <c r="E11383" s="24">
        <f t="shared" si="35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54"/>
        <v>0</v>
      </c>
      <c r="E11384" s="24">
        <f t="shared" si="35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54"/>
        <v>0</v>
      </c>
      <c r="E11385" s="24">
        <f t="shared" si="35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54"/>
        <v>0</v>
      </c>
      <c r="E11386" s="24">
        <f t="shared" si="35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54"/>
        <v>0</v>
      </c>
      <c r="E11387" s="24">
        <f t="shared" si="35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54"/>
        <v>0</v>
      </c>
      <c r="E11388" s="24">
        <f t="shared" si="35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54"/>
        <v>0</v>
      </c>
      <c r="E11389" s="24">
        <f t="shared" si="35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54"/>
        <v>0</v>
      </c>
      <c r="E11390" s="24">
        <f t="shared" si="35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54"/>
        <v>0</v>
      </c>
      <c r="E11391" s="24">
        <f t="shared" si="35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54"/>
        <v>0</v>
      </c>
      <c r="E11392" s="24">
        <f t="shared" si="35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54"/>
        <v>0</v>
      </c>
      <c r="E11393" s="24">
        <f t="shared" si="35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54"/>
        <v>0</v>
      </c>
      <c r="E11394" s="24">
        <f t="shared" si="35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ref="D11395:D11458" si="356">F11395+H11395+J11396+L11395+N11395+P11395+R11395+T11395+V11395+X11395+Z11395+AB11395</f>
        <v>0</v>
      </c>
      <c r="E11395" s="24">
        <f t="shared" ref="E11395:E11458" si="357">G11395+I11395+K11396+M11395+O11395+Q11395+S11395+U11395+W11395+Y11395+AA11395+AC11395</f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56"/>
        <v>0</v>
      </c>
      <c r="E11396" s="24">
        <f t="shared" si="357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56"/>
        <v>0</v>
      </c>
      <c r="E11397" s="24">
        <f t="shared" si="357"/>
        <v>0</v>
      </c>
      <c r="F11397" s="104"/>
      <c r="G11397" s="104"/>
      <c r="H11397" s="105"/>
      <c r="I11397" s="105"/>
      <c r="J11397" s="31"/>
      <c r="K11397" s="32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56"/>
        <v>0</v>
      </c>
      <c r="E11398" s="24">
        <f t="shared" si="357"/>
        <v>0</v>
      </c>
      <c r="F11398" s="104"/>
      <c r="G11398" s="104"/>
      <c r="H11398" s="113"/>
      <c r="I11398" s="113"/>
      <c r="J11398" s="106"/>
      <c r="K11398" s="107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56"/>
        <v>0</v>
      </c>
      <c r="E11399" s="24">
        <f t="shared" si="357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56"/>
        <v>0</v>
      </c>
      <c r="E11400" s="24">
        <f t="shared" si="357"/>
        <v>0</v>
      </c>
      <c r="F11400" s="104"/>
      <c r="G11400" s="104"/>
      <c r="H11400" s="105"/>
      <c r="I11400" s="105"/>
      <c r="J11400" s="31"/>
      <c r="K11400" s="32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56"/>
        <v>0</v>
      </c>
      <c r="E11401" s="24">
        <f t="shared" si="357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56"/>
        <v>0</v>
      </c>
      <c r="E11402" s="24">
        <f t="shared" si="357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56"/>
        <v>0</v>
      </c>
      <c r="E11403" s="24">
        <f t="shared" si="357"/>
        <v>0</v>
      </c>
      <c r="F11403" s="104"/>
      <c r="G11403" s="104"/>
      <c r="H11403" s="113"/>
      <c r="I11403" s="113"/>
      <c r="J11403" s="106"/>
      <c r="K11403" s="107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56"/>
        <v>0</v>
      </c>
      <c r="E11404" s="24">
        <f t="shared" si="357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56"/>
        <v>0</v>
      </c>
      <c r="E11405" s="24">
        <f t="shared" si="357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56"/>
        <v>0</v>
      </c>
      <c r="E11406" s="24">
        <f t="shared" si="357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56"/>
        <v>0</v>
      </c>
      <c r="E11407" s="24">
        <f t="shared" si="357"/>
        <v>0</v>
      </c>
      <c r="F11407" s="104"/>
      <c r="G11407" s="104"/>
      <c r="H11407" s="105"/>
      <c r="I11407" s="105"/>
      <c r="J11407" s="31"/>
      <c r="K11407" s="32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56"/>
        <v>0</v>
      </c>
      <c r="E11408" s="24">
        <f t="shared" si="357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56"/>
        <v>0</v>
      </c>
      <c r="E11409" s="24">
        <f t="shared" si="357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56"/>
        <v>0</v>
      </c>
      <c r="E11410" s="24">
        <f t="shared" si="357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56"/>
        <v>0</v>
      </c>
      <c r="E11411" s="24">
        <f t="shared" si="357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56"/>
        <v>0</v>
      </c>
      <c r="E11412" s="24">
        <f t="shared" si="357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56"/>
        <v>0</v>
      </c>
      <c r="E11413" s="24">
        <f t="shared" si="357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56"/>
        <v>0</v>
      </c>
      <c r="E11414" s="24">
        <f t="shared" si="357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56"/>
        <v>0</v>
      </c>
      <c r="E11415" s="24">
        <f t="shared" si="357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56"/>
        <v>0</v>
      </c>
      <c r="E11416" s="24">
        <f t="shared" si="357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56"/>
        <v>0</v>
      </c>
      <c r="E11417" s="24">
        <f t="shared" si="357"/>
        <v>0</v>
      </c>
      <c r="F11417" s="104"/>
      <c r="G11417" s="104"/>
      <c r="H11417" s="113"/>
      <c r="I11417" s="113"/>
      <c r="J11417" s="106"/>
      <c r="K11417" s="107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56"/>
        <v>0</v>
      </c>
      <c r="E11418" s="24">
        <f t="shared" si="357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56"/>
        <v>0</v>
      </c>
      <c r="E11419" s="24">
        <f t="shared" si="357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56"/>
        <v>0</v>
      </c>
      <c r="E11420" s="24">
        <f t="shared" si="357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56"/>
        <v>0</v>
      </c>
      <c r="E11421" s="24">
        <f t="shared" si="357"/>
        <v>0</v>
      </c>
      <c r="F11421" s="104"/>
      <c r="G11421" s="104"/>
      <c r="H11421" s="105"/>
      <c r="I11421" s="105"/>
      <c r="J11421" s="31"/>
      <c r="K11421" s="32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56"/>
        <v>0</v>
      </c>
      <c r="E11422" s="24">
        <f t="shared" si="357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56"/>
        <v>0</v>
      </c>
      <c r="E11423" s="24">
        <f t="shared" si="357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56"/>
        <v>0</v>
      </c>
      <c r="E11424" s="24">
        <f t="shared" si="357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56"/>
        <v>0</v>
      </c>
      <c r="E11425" s="24">
        <f t="shared" si="357"/>
        <v>0</v>
      </c>
      <c r="F11425" s="104"/>
      <c r="G11425" s="104"/>
      <c r="H11425" s="113"/>
      <c r="I11425" s="113"/>
      <c r="J11425" s="106"/>
      <c r="K11425" s="107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56"/>
        <v>0</v>
      </c>
      <c r="E11426" s="24">
        <f t="shared" si="357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56"/>
        <v>0</v>
      </c>
      <c r="E11427" s="24">
        <f t="shared" si="357"/>
        <v>0</v>
      </c>
      <c r="F11427" s="104"/>
      <c r="G11427" s="104"/>
      <c r="H11427" s="105"/>
      <c r="I11427" s="105"/>
      <c r="J11427" s="31"/>
      <c r="K11427" s="32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56"/>
        <v>0</v>
      </c>
      <c r="E11428" s="24">
        <f t="shared" si="357"/>
        <v>0</v>
      </c>
      <c r="F11428" s="104"/>
      <c r="G11428" s="104"/>
      <c r="H11428" s="113"/>
      <c r="I11428" s="113"/>
      <c r="J11428" s="106"/>
      <c r="K11428" s="107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si="356"/>
        <v>0</v>
      </c>
      <c r="E11429" s="24">
        <f t="shared" si="357"/>
        <v>0</v>
      </c>
      <c r="F11429" s="104"/>
      <c r="G11429" s="104"/>
      <c r="H11429" s="105"/>
      <c r="I11429" s="105"/>
      <c r="J11429" s="31"/>
      <c r="K11429" s="32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56"/>
        <v>0</v>
      </c>
      <c r="E11430" s="24">
        <f t="shared" si="35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56"/>
        <v>0</v>
      </c>
      <c r="E11431" s="24">
        <f t="shared" si="35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56"/>
        <v>0</v>
      </c>
      <c r="E11432" s="24">
        <f t="shared" si="35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56"/>
        <v>0</v>
      </c>
      <c r="E11433" s="24">
        <f t="shared" si="357"/>
        <v>0</v>
      </c>
      <c r="F11433" s="104"/>
      <c r="G11433" s="104"/>
      <c r="H11433" s="113"/>
      <c r="I11433" s="113"/>
      <c r="J11433" s="106"/>
      <c r="K11433" s="107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56"/>
        <v>0</v>
      </c>
      <c r="E11434" s="24">
        <f t="shared" si="357"/>
        <v>0</v>
      </c>
      <c r="F11434" s="104"/>
      <c r="G11434" s="104"/>
      <c r="H11434" s="105"/>
      <c r="I11434" s="105"/>
      <c r="J11434" s="31"/>
      <c r="K11434" s="32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56"/>
        <v>0</v>
      </c>
      <c r="E11435" s="24">
        <f t="shared" si="35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56"/>
        <v>0</v>
      </c>
      <c r="E11436" s="24">
        <f t="shared" si="357"/>
        <v>0</v>
      </c>
      <c r="F11436" s="104"/>
      <c r="G11436" s="104"/>
      <c r="H11436" s="113"/>
      <c r="I11436" s="113"/>
      <c r="J11436" s="106"/>
      <c r="K11436" s="107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56"/>
        <v>0</v>
      </c>
      <c r="E11437" s="24">
        <f t="shared" si="357"/>
        <v>0</v>
      </c>
      <c r="F11437" s="104"/>
      <c r="G11437" s="104"/>
      <c r="H11437" s="105"/>
      <c r="I11437" s="105"/>
      <c r="J11437" s="31"/>
      <c r="K11437" s="32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56"/>
        <v>0</v>
      </c>
      <c r="E11438" s="24">
        <f t="shared" si="35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56"/>
        <v>0</v>
      </c>
      <c r="E11439" s="24">
        <f t="shared" si="357"/>
        <v>0</v>
      </c>
      <c r="F11439" s="104"/>
      <c r="G11439" s="104"/>
      <c r="H11439" s="113"/>
      <c r="I11439" s="113"/>
      <c r="J11439" s="106"/>
      <c r="K11439" s="107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56"/>
        <v>0</v>
      </c>
      <c r="E11440" s="24">
        <f t="shared" si="357"/>
        <v>0</v>
      </c>
      <c r="F11440" s="104"/>
      <c r="G11440" s="104"/>
      <c r="H11440" s="105"/>
      <c r="I11440" s="105"/>
      <c r="J11440" s="31"/>
      <c r="K11440" s="32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56"/>
        <v>0</v>
      </c>
      <c r="E11441" s="24">
        <f t="shared" si="35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56"/>
        <v>0</v>
      </c>
      <c r="E11442" s="24">
        <f t="shared" si="35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56"/>
        <v>0</v>
      </c>
      <c r="E11443" s="24">
        <f t="shared" si="35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56"/>
        <v>0</v>
      </c>
      <c r="E11444" s="24">
        <f t="shared" si="35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56"/>
        <v>0</v>
      </c>
      <c r="E11445" s="24">
        <f t="shared" si="357"/>
        <v>0</v>
      </c>
      <c r="F11445" s="104"/>
      <c r="G11445" s="104"/>
      <c r="H11445" s="113"/>
      <c r="I11445" s="113"/>
      <c r="J11445" s="106"/>
      <c r="K11445" s="107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56"/>
        <v>0</v>
      </c>
      <c r="E11446" s="24">
        <f t="shared" si="35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56"/>
        <v>0</v>
      </c>
      <c r="E11447" s="24">
        <f t="shared" si="35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56"/>
        <v>0</v>
      </c>
      <c r="E11448" s="24">
        <f t="shared" si="35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56"/>
        <v>0</v>
      </c>
      <c r="E11449" s="24">
        <f t="shared" si="357"/>
        <v>0</v>
      </c>
      <c r="F11449" s="104"/>
      <c r="G11449" s="104"/>
      <c r="H11449" s="105"/>
      <c r="I11449" s="105"/>
      <c r="J11449" s="31"/>
      <c r="K11449" s="32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56"/>
        <v>0</v>
      </c>
      <c r="E11450" s="24">
        <f t="shared" si="357"/>
        <v>0</v>
      </c>
      <c r="F11450" s="104"/>
      <c r="G11450" s="104"/>
      <c r="H11450" s="113"/>
      <c r="I11450" s="113"/>
      <c r="J11450" s="106"/>
      <c r="K11450" s="107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56"/>
        <v>0</v>
      </c>
      <c r="E11451" s="24">
        <f t="shared" si="357"/>
        <v>0</v>
      </c>
      <c r="F11451" s="104"/>
      <c r="G11451" s="104"/>
      <c r="H11451" s="105"/>
      <c r="I11451" s="105"/>
      <c r="J11451" s="31"/>
      <c r="K11451" s="32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56"/>
        <v>0</v>
      </c>
      <c r="E11452" s="24">
        <f t="shared" si="35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56"/>
        <v>0</v>
      </c>
      <c r="E11453" s="24">
        <f t="shared" si="35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56"/>
        <v>0</v>
      </c>
      <c r="E11454" s="24">
        <f t="shared" si="357"/>
        <v>0</v>
      </c>
      <c r="F11454" s="104"/>
      <c r="G11454" s="104"/>
      <c r="H11454" s="113"/>
      <c r="I11454" s="113"/>
      <c r="J11454" s="106"/>
      <c r="K11454" s="107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56"/>
        <v>0</v>
      </c>
      <c r="E11455" s="24">
        <f t="shared" si="357"/>
        <v>0</v>
      </c>
      <c r="F11455" s="104"/>
      <c r="G11455" s="104"/>
      <c r="H11455" s="105"/>
      <c r="I11455" s="105"/>
      <c r="J11455" s="31"/>
      <c r="K11455" s="32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56"/>
        <v>0</v>
      </c>
      <c r="E11456" s="24">
        <f t="shared" si="35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56"/>
        <v>0</v>
      </c>
      <c r="E11457" s="24">
        <f t="shared" si="357"/>
        <v>0</v>
      </c>
      <c r="F11457" s="104"/>
      <c r="G11457" s="104"/>
      <c r="H11457" s="113"/>
      <c r="I11457" s="113"/>
      <c r="J11457" s="106"/>
      <c r="K11457" s="107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56"/>
        <v>0</v>
      </c>
      <c r="E11458" s="24">
        <f t="shared" si="35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ref="D11459:D11522" si="358">F11459+H11459+J11460+L11459+N11459+P11459+R11459+T11459+V11459+X11459+Z11459+AB11459</f>
        <v>0</v>
      </c>
      <c r="E11459" s="24">
        <f t="shared" ref="E11459:E11522" si="359">G11459+I11459+K11460+M11459+O11459+Q11459+S11459+U11459+W11459+Y11459+AA11459+AC11459</f>
        <v>0</v>
      </c>
      <c r="F11459" s="104"/>
      <c r="G11459" s="104"/>
      <c r="H11459" s="105"/>
      <c r="I11459" s="105"/>
      <c r="J11459" s="31"/>
      <c r="K11459" s="32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58"/>
        <v>0</v>
      </c>
      <c r="E11460" s="24">
        <f t="shared" si="359"/>
        <v>0</v>
      </c>
      <c r="F11460" s="104"/>
      <c r="G11460" s="104"/>
      <c r="H11460" s="113"/>
      <c r="I11460" s="113"/>
      <c r="J11460" s="106"/>
      <c r="K11460" s="107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58"/>
        <v>0</v>
      </c>
      <c r="E11461" s="24">
        <f t="shared" si="359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58"/>
        <v>0</v>
      </c>
      <c r="E11462" s="24">
        <f t="shared" si="359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58"/>
        <v>0</v>
      </c>
      <c r="E11463" s="24">
        <f t="shared" si="359"/>
        <v>0</v>
      </c>
      <c r="F11463" s="104"/>
      <c r="G11463" s="104"/>
      <c r="H11463" s="105"/>
      <c r="I11463" s="105"/>
      <c r="J11463" s="31"/>
      <c r="K11463" s="32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58"/>
        <v>0</v>
      </c>
      <c r="E11464" s="24">
        <f t="shared" si="359"/>
        <v>0</v>
      </c>
      <c r="F11464" s="104"/>
      <c r="G11464" s="104"/>
      <c r="H11464" s="113"/>
      <c r="I11464" s="113"/>
      <c r="J11464" s="106"/>
      <c r="K11464" s="107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58"/>
        <v>0</v>
      </c>
      <c r="E11465" s="24">
        <f t="shared" si="359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58"/>
        <v>0</v>
      </c>
      <c r="E11466" s="24">
        <f t="shared" si="359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58"/>
        <v>0</v>
      </c>
      <c r="E11467" s="24">
        <f t="shared" si="359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58"/>
        <v>0</v>
      </c>
      <c r="E11468" s="24">
        <f t="shared" si="359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58"/>
        <v>0</v>
      </c>
      <c r="E11469" s="24">
        <f t="shared" si="359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58"/>
        <v>0</v>
      </c>
      <c r="E11470" s="24">
        <f t="shared" si="359"/>
        <v>0</v>
      </c>
      <c r="F11470" s="104"/>
      <c r="G11470" s="104"/>
      <c r="H11470" s="105"/>
      <c r="I11470" s="105"/>
      <c r="J11470" s="31"/>
      <c r="K11470" s="32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58"/>
        <v>0</v>
      </c>
      <c r="E11471" s="24">
        <f t="shared" si="359"/>
        <v>0</v>
      </c>
      <c r="F11471" s="104"/>
      <c r="G11471" s="104"/>
      <c r="H11471" s="113"/>
      <c r="I11471" s="113"/>
      <c r="J11471" s="106"/>
      <c r="K11471" s="107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58"/>
        <v>0</v>
      </c>
      <c r="E11472" s="24">
        <f t="shared" si="359"/>
        <v>0</v>
      </c>
      <c r="F11472" s="104"/>
      <c r="G11472" s="104"/>
      <c r="H11472" s="105"/>
      <c r="I11472" s="105"/>
      <c r="J11472" s="31"/>
      <c r="K11472" s="32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58"/>
        <v>0</v>
      </c>
      <c r="E11473" s="24">
        <f t="shared" si="359"/>
        <v>0</v>
      </c>
      <c r="F11473" s="104"/>
      <c r="G11473" s="104"/>
      <c r="H11473" s="113"/>
      <c r="I11473" s="113"/>
      <c r="J11473" s="106"/>
      <c r="K11473" s="107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58"/>
        <v>0</v>
      </c>
      <c r="E11474" s="24">
        <f t="shared" si="359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58"/>
        <v>0</v>
      </c>
      <c r="E11475" s="24">
        <f t="shared" si="359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58"/>
        <v>0</v>
      </c>
      <c r="E11476" s="24">
        <f t="shared" si="359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58"/>
        <v>0</v>
      </c>
      <c r="E11477" s="24">
        <f t="shared" si="359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58"/>
        <v>0</v>
      </c>
      <c r="E11478" s="24">
        <f t="shared" si="359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58"/>
        <v>0</v>
      </c>
      <c r="E11479" s="24">
        <f t="shared" si="359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58"/>
        <v>0</v>
      </c>
      <c r="E11480" s="24">
        <f t="shared" si="359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58"/>
        <v>0</v>
      </c>
      <c r="E11481" s="24">
        <f t="shared" si="359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58"/>
        <v>0</v>
      </c>
      <c r="E11482" s="24">
        <f t="shared" si="359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58"/>
        <v>0</v>
      </c>
      <c r="E11483" s="24">
        <f t="shared" si="359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58"/>
        <v>0</v>
      </c>
      <c r="E11484" s="24">
        <f t="shared" si="359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58"/>
        <v>0</v>
      </c>
      <c r="E11485" s="24">
        <f t="shared" si="359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58"/>
        <v>0</v>
      </c>
      <c r="E11486" s="24">
        <f t="shared" si="359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58"/>
        <v>0</v>
      </c>
      <c r="E11487" s="24">
        <f t="shared" si="359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58"/>
        <v>0</v>
      </c>
      <c r="E11488" s="24">
        <f t="shared" si="359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58"/>
        <v>0</v>
      </c>
      <c r="E11489" s="24">
        <f t="shared" si="359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58"/>
        <v>0</v>
      </c>
      <c r="E11490" s="24">
        <f t="shared" si="359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58"/>
        <v>0</v>
      </c>
      <c r="E11491" s="24">
        <f t="shared" si="359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58"/>
        <v>0</v>
      </c>
      <c r="E11492" s="24">
        <f t="shared" si="359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si="358"/>
        <v>0</v>
      </c>
      <c r="E11493" s="24">
        <f t="shared" si="359"/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58"/>
        <v>0</v>
      </c>
      <c r="E11494" s="24">
        <f t="shared" si="35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58"/>
        <v>0</v>
      </c>
      <c r="E11495" s="24">
        <f t="shared" si="35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58"/>
        <v>0</v>
      </c>
      <c r="E11496" s="24">
        <f t="shared" si="35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58"/>
        <v>0</v>
      </c>
      <c r="E11497" s="24">
        <f t="shared" si="35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58"/>
        <v>0</v>
      </c>
      <c r="E11498" s="24">
        <f t="shared" si="35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58"/>
        <v>0</v>
      </c>
      <c r="E11499" s="24">
        <f t="shared" si="35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58"/>
        <v>0</v>
      </c>
      <c r="E11500" s="24">
        <f t="shared" si="35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58"/>
        <v>0</v>
      </c>
      <c r="E11501" s="24">
        <f t="shared" si="35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58"/>
        <v>0</v>
      </c>
      <c r="E11502" s="24">
        <f t="shared" si="35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58"/>
        <v>0</v>
      </c>
      <c r="E11503" s="24">
        <f t="shared" si="35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58"/>
        <v>0</v>
      </c>
      <c r="E11504" s="24">
        <f t="shared" si="35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58"/>
        <v>0</v>
      </c>
      <c r="E11505" s="24">
        <f t="shared" si="35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58"/>
        <v>0</v>
      </c>
      <c r="E11506" s="24">
        <f t="shared" si="35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58"/>
        <v>0</v>
      </c>
      <c r="E11507" s="24">
        <f t="shared" si="35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58"/>
        <v>0</v>
      </c>
      <c r="E11508" s="24">
        <f t="shared" si="359"/>
        <v>0</v>
      </c>
      <c r="F11508" s="104"/>
      <c r="G11508" s="104"/>
      <c r="H11508" s="105"/>
      <c r="I11508" s="105"/>
      <c r="J11508" s="31"/>
      <c r="K11508" s="32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58"/>
        <v>0</v>
      </c>
      <c r="E11509" s="24">
        <f t="shared" si="359"/>
        <v>0</v>
      </c>
      <c r="F11509" s="104"/>
      <c r="G11509" s="104"/>
      <c r="H11509" s="113"/>
      <c r="I11509" s="113"/>
      <c r="J11509" s="106"/>
      <c r="K11509" s="107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58"/>
        <v>0</v>
      </c>
      <c r="E11510" s="24">
        <f t="shared" si="359"/>
        <v>0</v>
      </c>
      <c r="F11510" s="104"/>
      <c r="G11510" s="104"/>
      <c r="H11510" s="105"/>
      <c r="I11510" s="105"/>
      <c r="J11510" s="31"/>
      <c r="K11510" s="32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58"/>
        <v>0</v>
      </c>
      <c r="E11511" s="24">
        <f t="shared" si="359"/>
        <v>0</v>
      </c>
      <c r="F11511" s="104"/>
      <c r="G11511" s="104"/>
      <c r="H11511" s="113"/>
      <c r="I11511" s="113"/>
      <c r="J11511" s="106"/>
      <c r="K11511" s="107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58"/>
        <v>0</v>
      </c>
      <c r="E11512" s="24">
        <f t="shared" si="35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58"/>
        <v>0</v>
      </c>
      <c r="E11513" s="24">
        <f t="shared" si="359"/>
        <v>0</v>
      </c>
      <c r="F11513" s="104"/>
      <c r="G11513" s="104"/>
      <c r="H11513" s="105"/>
      <c r="I11513" s="105"/>
      <c r="J11513" s="31"/>
      <c r="K11513" s="32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58"/>
        <v>0</v>
      </c>
      <c r="E11514" s="24">
        <f t="shared" si="359"/>
        <v>0</v>
      </c>
      <c r="F11514" s="104"/>
      <c r="G11514" s="104"/>
      <c r="H11514" s="113"/>
      <c r="I11514" s="113"/>
      <c r="J11514" s="106"/>
      <c r="K11514" s="107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58"/>
        <v>0</v>
      </c>
      <c r="E11515" s="24">
        <f t="shared" si="35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58"/>
        <v>0</v>
      </c>
      <c r="E11516" s="24">
        <f t="shared" si="35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58"/>
        <v>0</v>
      </c>
      <c r="E11517" s="24">
        <f t="shared" si="35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58"/>
        <v>0</v>
      </c>
      <c r="E11518" s="24">
        <f t="shared" si="35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58"/>
        <v>0</v>
      </c>
      <c r="E11519" s="24">
        <f t="shared" si="35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58"/>
        <v>0</v>
      </c>
      <c r="E11520" s="24">
        <f t="shared" si="35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58"/>
        <v>0</v>
      </c>
      <c r="E11521" s="24">
        <f t="shared" si="35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58"/>
        <v>0</v>
      </c>
      <c r="E11522" s="24">
        <f t="shared" si="35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ref="D11523:D11586" si="360">F11523+H11523+J11524+L11523+N11523+P11523+R11523+T11523+V11523+X11523+Z11523+AB11523</f>
        <v>0</v>
      </c>
      <c r="E11523" s="24">
        <f t="shared" ref="E11523:E11586" si="361">G11523+I11523+K11524+M11523+O11523+Q11523+S11523+U11523+W11523+Y11523+AA11523+AC11523</f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60"/>
        <v>0</v>
      </c>
      <c r="E11524" s="24">
        <f t="shared" si="361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60"/>
        <v>0</v>
      </c>
      <c r="E11525" s="24">
        <f t="shared" si="361"/>
        <v>0</v>
      </c>
      <c r="F11525" s="104"/>
      <c r="G11525" s="104"/>
      <c r="H11525" s="105"/>
      <c r="I11525" s="105"/>
      <c r="J11525" s="31"/>
      <c r="K11525" s="32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60"/>
        <v>0</v>
      </c>
      <c r="E11526" s="24">
        <f t="shared" si="361"/>
        <v>0</v>
      </c>
      <c r="F11526" s="104"/>
      <c r="G11526" s="104"/>
      <c r="H11526" s="113"/>
      <c r="I11526" s="113"/>
      <c r="J11526" s="106"/>
      <c r="K11526" s="107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60"/>
        <v>0</v>
      </c>
      <c r="E11527" s="24">
        <f t="shared" si="361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60"/>
        <v>0</v>
      </c>
      <c r="E11528" s="24">
        <f t="shared" si="361"/>
        <v>0</v>
      </c>
      <c r="F11528" s="104"/>
      <c r="G11528" s="104"/>
      <c r="H11528" s="105"/>
      <c r="I11528" s="105"/>
      <c r="J11528" s="31"/>
      <c r="K11528" s="32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60"/>
        <v>0</v>
      </c>
      <c r="E11529" s="24">
        <f t="shared" si="361"/>
        <v>0</v>
      </c>
      <c r="F11529" s="104"/>
      <c r="G11529" s="104"/>
      <c r="H11529" s="113"/>
      <c r="I11529" s="113"/>
      <c r="J11529" s="106"/>
      <c r="K11529" s="107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60"/>
        <v>0</v>
      </c>
      <c r="E11530" s="24">
        <f t="shared" si="361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60"/>
        <v>0</v>
      </c>
      <c r="E11531" s="24">
        <f t="shared" si="361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60"/>
        <v>0</v>
      </c>
      <c r="E11532" s="24">
        <f t="shared" si="361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60"/>
        <v>0</v>
      </c>
      <c r="E11533" s="24">
        <f t="shared" si="361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60"/>
        <v>0</v>
      </c>
      <c r="E11534" s="24">
        <f t="shared" si="361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60"/>
        <v>0</v>
      </c>
      <c r="E11535" s="24">
        <f t="shared" si="361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60"/>
        <v>0</v>
      </c>
      <c r="E11536" s="24">
        <f t="shared" si="361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60"/>
        <v>0</v>
      </c>
      <c r="E11537" s="24">
        <f t="shared" si="361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60"/>
        <v>0</v>
      </c>
      <c r="E11538" s="24">
        <f t="shared" si="361"/>
        <v>0</v>
      </c>
      <c r="F11538" s="104"/>
      <c r="G11538" s="104"/>
      <c r="H11538" s="105"/>
      <c r="I11538" s="105"/>
      <c r="J11538" s="31"/>
      <c r="K11538" s="32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60"/>
        <v>0</v>
      </c>
      <c r="E11539" s="24">
        <f t="shared" si="361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60"/>
        <v>0</v>
      </c>
      <c r="E11540" s="24">
        <f t="shared" si="361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60"/>
        <v>0</v>
      </c>
      <c r="E11541" s="24">
        <f t="shared" si="361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60"/>
        <v>0</v>
      </c>
      <c r="E11542" s="24">
        <f t="shared" si="361"/>
        <v>0</v>
      </c>
      <c r="F11542" s="104"/>
      <c r="G11542" s="104"/>
      <c r="H11542" s="113"/>
      <c r="I11542" s="113"/>
      <c r="J11542" s="106"/>
      <c r="K11542" s="107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60"/>
        <v>0</v>
      </c>
      <c r="E11543" s="24">
        <f t="shared" si="361"/>
        <v>0</v>
      </c>
      <c r="F11543" s="104"/>
      <c r="G11543" s="104"/>
      <c r="H11543" s="105"/>
      <c r="I11543" s="105"/>
      <c r="J11543" s="31"/>
      <c r="K11543" s="32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60"/>
        <v>0</v>
      </c>
      <c r="E11544" s="24">
        <f t="shared" si="361"/>
        <v>0</v>
      </c>
      <c r="F11544" s="104"/>
      <c r="G11544" s="104"/>
      <c r="H11544" s="113"/>
      <c r="I11544" s="113"/>
      <c r="J11544" s="106"/>
      <c r="K11544" s="107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60"/>
        <v>0</v>
      </c>
      <c r="E11545" s="24">
        <f t="shared" si="361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60"/>
        <v>0</v>
      </c>
      <c r="E11546" s="24">
        <f t="shared" si="361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60"/>
        <v>0</v>
      </c>
      <c r="E11547" s="24">
        <f t="shared" si="361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60"/>
        <v>0</v>
      </c>
      <c r="E11548" s="24">
        <f t="shared" si="361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60"/>
        <v>0</v>
      </c>
      <c r="E11549" s="24">
        <f t="shared" si="361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60"/>
        <v>0</v>
      </c>
      <c r="E11550" s="24">
        <f t="shared" si="361"/>
        <v>0</v>
      </c>
      <c r="F11550" s="104"/>
      <c r="G11550" s="104"/>
      <c r="H11550" s="105"/>
      <c r="I11550" s="105"/>
      <c r="J11550" s="31"/>
      <c r="K11550" s="32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60"/>
        <v>0</v>
      </c>
      <c r="E11551" s="24">
        <f t="shared" si="361"/>
        <v>0</v>
      </c>
      <c r="F11551" s="104"/>
      <c r="G11551" s="104"/>
      <c r="H11551" s="113"/>
      <c r="I11551" s="113"/>
      <c r="J11551" s="106"/>
      <c r="K11551" s="107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60"/>
        <v>0</v>
      </c>
      <c r="E11552" s="24">
        <f t="shared" si="361"/>
        <v>0</v>
      </c>
      <c r="F11552" s="104"/>
      <c r="G11552" s="104"/>
      <c r="H11552" s="105"/>
      <c r="I11552" s="105"/>
      <c r="J11552" s="31"/>
      <c r="K11552" s="32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60"/>
        <v>0</v>
      </c>
      <c r="E11553" s="24">
        <f t="shared" si="361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60"/>
        <v>0</v>
      </c>
      <c r="E11554" s="24">
        <f t="shared" si="361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60"/>
        <v>0</v>
      </c>
      <c r="E11555" s="24">
        <f t="shared" si="361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60"/>
        <v>0</v>
      </c>
      <c r="E11556" s="24">
        <f t="shared" si="361"/>
        <v>0</v>
      </c>
      <c r="F11556" s="104"/>
      <c r="G11556" s="104"/>
      <c r="H11556" s="113"/>
      <c r="I11556" s="113"/>
      <c r="J11556" s="106"/>
      <c r="K11556" s="107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si="360"/>
        <v>0</v>
      </c>
      <c r="E11557" s="24">
        <f t="shared" si="361"/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60"/>
        <v>0</v>
      </c>
      <c r="E11558" s="24">
        <f t="shared" si="36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60"/>
        <v>0</v>
      </c>
      <c r="E11559" s="24">
        <f t="shared" si="361"/>
        <v>0</v>
      </c>
      <c r="F11559" s="104"/>
      <c r="G11559" s="104"/>
      <c r="H11559" s="105"/>
      <c r="I11559" s="105"/>
      <c r="J11559" s="31"/>
      <c r="K11559" s="32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60"/>
        <v>0</v>
      </c>
      <c r="E11560" s="24">
        <f t="shared" si="361"/>
        <v>0</v>
      </c>
      <c r="F11560" s="104"/>
      <c r="G11560" s="104"/>
      <c r="H11560" s="113"/>
      <c r="I11560" s="113"/>
      <c r="J11560" s="106"/>
      <c r="K11560" s="107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60"/>
        <v>0</v>
      </c>
      <c r="E11561" s="24">
        <f t="shared" si="36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60"/>
        <v>0</v>
      </c>
      <c r="E11562" s="24">
        <f t="shared" si="36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60"/>
        <v>0</v>
      </c>
      <c r="E11563" s="24">
        <f t="shared" si="36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60"/>
        <v>0</v>
      </c>
      <c r="E11564" s="24">
        <f t="shared" si="36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60"/>
        <v>0</v>
      </c>
      <c r="E11565" s="24">
        <f t="shared" si="36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60"/>
        <v>0</v>
      </c>
      <c r="E11566" s="24">
        <f t="shared" si="36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60"/>
        <v>0</v>
      </c>
      <c r="E11567" s="24">
        <f t="shared" si="36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60"/>
        <v>0</v>
      </c>
      <c r="E11568" s="24">
        <f t="shared" si="361"/>
        <v>0</v>
      </c>
      <c r="F11568" s="104"/>
      <c r="G11568" s="104"/>
      <c r="H11568" s="105"/>
      <c r="I11568" s="105"/>
      <c r="J11568" s="31"/>
      <c r="K11568" s="32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60"/>
        <v>0</v>
      </c>
      <c r="E11569" s="24">
        <f t="shared" si="361"/>
        <v>0</v>
      </c>
      <c r="F11569" s="104"/>
      <c r="G11569" s="104"/>
      <c r="H11569" s="113"/>
      <c r="I11569" s="113"/>
      <c r="J11569" s="106"/>
      <c r="K11569" s="107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60"/>
        <v>0</v>
      </c>
      <c r="E11570" s="24">
        <f t="shared" si="36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60"/>
        <v>0</v>
      </c>
      <c r="E11571" s="24">
        <f t="shared" si="361"/>
        <v>0</v>
      </c>
      <c r="F11571" s="104"/>
      <c r="G11571" s="104"/>
      <c r="H11571" s="105"/>
      <c r="I11571" s="105"/>
      <c r="J11571" s="31"/>
      <c r="K11571" s="32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60"/>
        <v>0</v>
      </c>
      <c r="E11572" s="24">
        <f t="shared" si="36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60"/>
        <v>0</v>
      </c>
      <c r="E11573" s="24">
        <f t="shared" si="36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60"/>
        <v>0</v>
      </c>
      <c r="E11574" s="24">
        <f t="shared" si="36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60"/>
        <v>0</v>
      </c>
      <c r="E11575" s="24">
        <f t="shared" si="36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60"/>
        <v>0</v>
      </c>
      <c r="E11576" s="24">
        <f t="shared" si="361"/>
        <v>0</v>
      </c>
      <c r="F11576" s="104"/>
      <c r="G11576" s="104"/>
      <c r="H11576" s="113"/>
      <c r="I11576" s="113"/>
      <c r="J11576" s="106"/>
      <c r="K11576" s="107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60"/>
        <v>0</v>
      </c>
      <c r="E11577" s="24">
        <f t="shared" si="36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60"/>
        <v>0</v>
      </c>
      <c r="E11578" s="24">
        <f t="shared" si="361"/>
        <v>0</v>
      </c>
      <c r="F11578" s="104"/>
      <c r="G11578" s="104"/>
      <c r="H11578" s="105"/>
      <c r="I11578" s="105"/>
      <c r="J11578" s="31"/>
      <c r="K11578" s="32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60"/>
        <v>0</v>
      </c>
      <c r="E11579" s="24">
        <f t="shared" si="36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60"/>
        <v>0</v>
      </c>
      <c r="E11580" s="24">
        <f t="shared" si="361"/>
        <v>0</v>
      </c>
      <c r="F11580" s="104"/>
      <c r="G11580" s="104"/>
      <c r="H11580" s="113"/>
      <c r="I11580" s="113"/>
      <c r="J11580" s="106"/>
      <c r="K11580" s="107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60"/>
        <v>0</v>
      </c>
      <c r="E11581" s="24">
        <f t="shared" si="36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60"/>
        <v>0</v>
      </c>
      <c r="E11582" s="24">
        <f t="shared" si="36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60"/>
        <v>0</v>
      </c>
      <c r="E11583" s="24">
        <f t="shared" si="36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60"/>
        <v>0</v>
      </c>
      <c r="E11584" s="24">
        <f t="shared" si="36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60"/>
        <v>0</v>
      </c>
      <c r="E11585" s="24">
        <f t="shared" si="36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60"/>
        <v>0</v>
      </c>
      <c r="E11586" s="24">
        <f t="shared" si="361"/>
        <v>0</v>
      </c>
      <c r="F11586" s="104"/>
      <c r="G11586" s="104"/>
      <c r="H11586" s="105"/>
      <c r="I11586" s="105"/>
      <c r="J11586" s="31"/>
      <c r="K11586" s="32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ref="D11587:D11650" si="362">F11587+H11587+J11588+L11587+N11587+P11587+R11587+T11587+V11587+X11587+Z11587+AB11587</f>
        <v>0</v>
      </c>
      <c r="E11587" s="24">
        <f t="shared" ref="E11587:E11650" si="363">G11587+I11587+K11588+M11587+O11587+Q11587+S11587+U11587+W11587+Y11587+AA11587+AC11587</f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62"/>
        <v>0</v>
      </c>
      <c r="E11588" s="24">
        <f t="shared" si="363"/>
        <v>0</v>
      </c>
      <c r="F11588" s="104"/>
      <c r="G11588" s="104"/>
      <c r="H11588" s="113"/>
      <c r="I11588" s="113"/>
      <c r="J11588" s="106"/>
      <c r="K11588" s="107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62"/>
        <v>0</v>
      </c>
      <c r="E11589" s="24">
        <f t="shared" si="363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62"/>
        <v>0</v>
      </c>
      <c r="E11590" s="24">
        <f t="shared" si="363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62"/>
        <v>0</v>
      </c>
      <c r="E11591" s="24">
        <f t="shared" si="363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62"/>
        <v>0</v>
      </c>
      <c r="E11592" s="24">
        <f t="shared" si="363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62"/>
        <v>0</v>
      </c>
      <c r="E11593" s="24">
        <f t="shared" si="363"/>
        <v>0</v>
      </c>
      <c r="F11593" s="104"/>
      <c r="G11593" s="104"/>
      <c r="H11593" s="105"/>
      <c r="I11593" s="105"/>
      <c r="J11593" s="31"/>
      <c r="K11593" s="32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62"/>
        <v>0</v>
      </c>
      <c r="E11594" s="24">
        <f t="shared" si="363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62"/>
        <v>0</v>
      </c>
      <c r="E11595" s="24">
        <f t="shared" si="363"/>
        <v>0</v>
      </c>
      <c r="F11595" s="104"/>
      <c r="G11595" s="104"/>
      <c r="H11595" s="113"/>
      <c r="I11595" s="113"/>
      <c r="J11595" s="106"/>
      <c r="K11595" s="107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62"/>
        <v>0</v>
      </c>
      <c r="E11596" s="24">
        <f t="shared" si="363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62"/>
        <v>0</v>
      </c>
      <c r="E11597" s="24">
        <f t="shared" si="363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62"/>
        <v>0</v>
      </c>
      <c r="E11598" s="24">
        <f t="shared" si="363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62"/>
        <v>0</v>
      </c>
      <c r="E11599" s="24">
        <f t="shared" si="363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62"/>
        <v>0</v>
      </c>
      <c r="E11600" s="24">
        <f t="shared" si="363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62"/>
        <v>0</v>
      </c>
      <c r="E11601" s="24">
        <f t="shared" si="363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62"/>
        <v>0</v>
      </c>
      <c r="E11602" s="24">
        <f t="shared" si="363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62"/>
        <v>0</v>
      </c>
      <c r="E11603" s="24">
        <f t="shared" si="363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62"/>
        <v>0</v>
      </c>
      <c r="E11604" s="24">
        <f t="shared" si="363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62"/>
        <v>0</v>
      </c>
      <c r="E11605" s="24">
        <f t="shared" si="363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62"/>
        <v>0</v>
      </c>
      <c r="E11606" s="24">
        <f t="shared" si="363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62"/>
        <v>0</v>
      </c>
      <c r="E11607" s="24">
        <f t="shared" si="363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62"/>
        <v>0</v>
      </c>
      <c r="E11608" s="24">
        <f t="shared" si="363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62"/>
        <v>0</v>
      </c>
      <c r="E11609" s="24">
        <f t="shared" si="363"/>
        <v>0</v>
      </c>
      <c r="F11609" s="104"/>
      <c r="G11609" s="104"/>
      <c r="H11609" s="105"/>
      <c r="I11609" s="105"/>
      <c r="J11609" s="31"/>
      <c r="K11609" s="32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62"/>
        <v>0</v>
      </c>
      <c r="E11610" s="24">
        <f t="shared" si="363"/>
        <v>0</v>
      </c>
      <c r="F11610" s="104"/>
      <c r="G11610" s="104"/>
      <c r="H11610" s="113"/>
      <c r="I11610" s="113"/>
      <c r="J11610" s="106"/>
      <c r="K11610" s="107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62"/>
        <v>0</v>
      </c>
      <c r="E11611" s="24">
        <f t="shared" si="363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62"/>
        <v>0</v>
      </c>
      <c r="E11612" s="24">
        <f t="shared" si="363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62"/>
        <v>0</v>
      </c>
      <c r="E11613" s="24">
        <f t="shared" si="363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62"/>
        <v>0</v>
      </c>
      <c r="E11614" s="24">
        <f t="shared" si="363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62"/>
        <v>0</v>
      </c>
      <c r="E11615" s="24">
        <f t="shared" si="363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62"/>
        <v>0</v>
      </c>
      <c r="E11616" s="24">
        <f t="shared" si="363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62"/>
        <v>0</v>
      </c>
      <c r="E11617" s="24">
        <f t="shared" si="363"/>
        <v>0</v>
      </c>
      <c r="F11617" s="104"/>
      <c r="G11617" s="104"/>
      <c r="H11617" s="105"/>
      <c r="I11617" s="105"/>
      <c r="J11617" s="31"/>
      <c r="K11617" s="32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62"/>
        <v>0</v>
      </c>
      <c r="E11618" s="24">
        <f t="shared" si="363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62"/>
        <v>0</v>
      </c>
      <c r="E11619" s="24">
        <f t="shared" si="363"/>
        <v>0</v>
      </c>
      <c r="F11619" s="104"/>
      <c r="G11619" s="104"/>
      <c r="H11619" s="113"/>
      <c r="I11619" s="113"/>
      <c r="J11619" s="106"/>
      <c r="K11619" s="107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62"/>
        <v>0</v>
      </c>
      <c r="E11620" s="24">
        <f t="shared" si="363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si="362"/>
        <v>0</v>
      </c>
      <c r="E11621" s="24">
        <f t="shared" si="363"/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62"/>
        <v>0</v>
      </c>
      <c r="E11622" s="24">
        <f t="shared" si="36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62"/>
        <v>0</v>
      </c>
      <c r="E11623" s="24">
        <f t="shared" si="363"/>
        <v>0</v>
      </c>
      <c r="F11623" s="104"/>
      <c r="G11623" s="104"/>
      <c r="H11623" s="105"/>
      <c r="I11623" s="105"/>
      <c r="J11623" s="31"/>
      <c r="K11623" s="32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62"/>
        <v>0</v>
      </c>
      <c r="E11624" s="24">
        <f t="shared" si="363"/>
        <v>0</v>
      </c>
      <c r="F11624" s="104"/>
      <c r="G11624" s="104"/>
      <c r="H11624" s="113"/>
      <c r="I11624" s="113"/>
      <c r="J11624" s="106"/>
      <c r="K11624" s="107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62"/>
        <v>0</v>
      </c>
      <c r="E11625" s="24">
        <f t="shared" si="36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62"/>
        <v>0</v>
      </c>
      <c r="E11626" s="24">
        <f t="shared" si="36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62"/>
        <v>0</v>
      </c>
      <c r="E11627" s="24">
        <f t="shared" si="36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62"/>
        <v>0</v>
      </c>
      <c r="E11628" s="24">
        <f t="shared" si="36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62"/>
        <v>0</v>
      </c>
      <c r="E11629" s="24">
        <f t="shared" si="363"/>
        <v>0</v>
      </c>
      <c r="F11629" s="104"/>
      <c r="G11629" s="104"/>
      <c r="H11629" s="105"/>
      <c r="I11629" s="105"/>
      <c r="J11629" s="31"/>
      <c r="K11629" s="32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62"/>
        <v>0</v>
      </c>
      <c r="E11630" s="24">
        <f t="shared" si="363"/>
        <v>0</v>
      </c>
      <c r="F11630" s="104"/>
      <c r="G11630" s="104"/>
      <c r="H11630" s="113"/>
      <c r="I11630" s="113"/>
      <c r="J11630" s="106"/>
      <c r="K11630" s="107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62"/>
        <v>0</v>
      </c>
      <c r="E11631" s="24">
        <f t="shared" si="36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62"/>
        <v>0</v>
      </c>
      <c r="E11632" s="24">
        <f t="shared" si="36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62"/>
        <v>0</v>
      </c>
      <c r="E11633" s="24">
        <f t="shared" si="36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62"/>
        <v>0</v>
      </c>
      <c r="E11634" s="24">
        <f t="shared" si="36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62"/>
        <v>0</v>
      </c>
      <c r="E11635" s="24">
        <f t="shared" si="36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62"/>
        <v>0</v>
      </c>
      <c r="E11636" s="24">
        <f t="shared" si="36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62"/>
        <v>0</v>
      </c>
      <c r="E11637" s="24">
        <f t="shared" si="36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62"/>
        <v>0</v>
      </c>
      <c r="E11638" s="24">
        <f t="shared" si="36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62"/>
        <v>0</v>
      </c>
      <c r="E11639" s="24">
        <f t="shared" si="36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62"/>
        <v>0</v>
      </c>
      <c r="E11640" s="24">
        <f t="shared" si="363"/>
        <v>0</v>
      </c>
      <c r="F11640" s="104"/>
      <c r="G11640" s="104"/>
      <c r="H11640" s="105"/>
      <c r="I11640" s="105"/>
      <c r="J11640" s="31"/>
      <c r="K11640" s="32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62"/>
        <v>0</v>
      </c>
      <c r="E11641" s="24">
        <f t="shared" si="363"/>
        <v>0</v>
      </c>
      <c r="F11641" s="104"/>
      <c r="G11641" s="104"/>
      <c r="H11641" s="113"/>
      <c r="I11641" s="113"/>
      <c r="J11641" s="106"/>
      <c r="K11641" s="107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62"/>
        <v>0</v>
      </c>
      <c r="E11642" s="24">
        <f t="shared" si="36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62"/>
        <v>0</v>
      </c>
      <c r="E11643" s="24">
        <f t="shared" si="36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62"/>
        <v>0</v>
      </c>
      <c r="E11644" s="24">
        <f t="shared" si="36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62"/>
        <v>0</v>
      </c>
      <c r="E11645" s="24">
        <f t="shared" si="36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62"/>
        <v>0</v>
      </c>
      <c r="E11646" s="24">
        <f t="shared" si="363"/>
        <v>0</v>
      </c>
      <c r="F11646" s="104"/>
      <c r="G11646" s="104"/>
      <c r="H11646" s="105"/>
      <c r="I11646" s="105"/>
      <c r="J11646" s="31"/>
      <c r="K11646" s="32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62"/>
        <v>0</v>
      </c>
      <c r="E11647" s="24">
        <f t="shared" si="36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62"/>
        <v>0</v>
      </c>
      <c r="E11648" s="24">
        <f t="shared" si="36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62"/>
        <v>0</v>
      </c>
      <c r="E11649" s="24">
        <f t="shared" si="36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62"/>
        <v>0</v>
      </c>
      <c r="E11650" s="24">
        <f t="shared" si="363"/>
        <v>0</v>
      </c>
      <c r="F11650" s="104"/>
      <c r="G11650" s="104"/>
      <c r="H11650" s="113"/>
      <c r="I11650" s="113"/>
      <c r="J11650" s="106"/>
      <c r="K11650" s="107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ref="D11651:D11714" si="364">F11651+H11651+J11652+L11651+N11651+P11651+R11651+T11651+V11651+X11651+Z11651+AB11651</f>
        <v>0</v>
      </c>
      <c r="E11651" s="24">
        <f t="shared" ref="E11651:E11714" si="365">G11651+I11651+K11652+M11651+O11651+Q11651+S11651+U11651+W11651+Y11651+AA11651+AC11651</f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64"/>
        <v>0</v>
      </c>
      <c r="E11652" s="24">
        <f t="shared" si="365"/>
        <v>0</v>
      </c>
      <c r="F11652" s="104"/>
      <c r="G11652" s="104"/>
      <c r="H11652" s="105"/>
      <c r="I11652" s="105"/>
      <c r="J11652" s="31"/>
      <c r="K11652" s="32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64"/>
        <v>0</v>
      </c>
      <c r="E11653" s="24">
        <f t="shared" si="365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64"/>
        <v>0</v>
      </c>
      <c r="E11654" s="24">
        <f t="shared" si="365"/>
        <v>0</v>
      </c>
      <c r="F11654" s="104"/>
      <c r="G11654" s="104"/>
      <c r="H11654" s="113"/>
      <c r="I11654" s="113"/>
      <c r="J11654" s="106"/>
      <c r="K11654" s="107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64"/>
        <v>0</v>
      </c>
      <c r="E11655" s="24">
        <f t="shared" si="365"/>
        <v>0</v>
      </c>
      <c r="F11655" s="104"/>
      <c r="G11655" s="104"/>
      <c r="H11655" s="105"/>
      <c r="I11655" s="105"/>
      <c r="J11655" s="31"/>
      <c r="K11655" s="32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64"/>
        <v>0</v>
      </c>
      <c r="E11656" s="24">
        <f t="shared" si="365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64"/>
        <v>0</v>
      </c>
      <c r="E11657" s="24">
        <f t="shared" si="365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64"/>
        <v>0</v>
      </c>
      <c r="E11658" s="24">
        <f t="shared" si="365"/>
        <v>0</v>
      </c>
      <c r="F11658" s="104"/>
      <c r="G11658" s="104"/>
      <c r="H11658" s="113"/>
      <c r="I11658" s="113"/>
      <c r="J11658" s="106"/>
      <c r="K11658" s="107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64"/>
        <v>0</v>
      </c>
      <c r="E11659" s="24">
        <f t="shared" si="365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64"/>
        <v>0</v>
      </c>
      <c r="E11660" s="24">
        <f t="shared" si="365"/>
        <v>0</v>
      </c>
      <c r="F11660" s="104"/>
      <c r="G11660" s="104"/>
      <c r="H11660" s="105"/>
      <c r="I11660" s="105"/>
      <c r="J11660" s="31"/>
      <c r="K11660" s="32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64"/>
        <v>0</v>
      </c>
      <c r="E11661" s="24">
        <f t="shared" si="365"/>
        <v>0</v>
      </c>
      <c r="F11661" s="104"/>
      <c r="G11661" s="104"/>
      <c r="H11661" s="113"/>
      <c r="I11661" s="113"/>
      <c r="J11661" s="106"/>
      <c r="K11661" s="107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64"/>
        <v>0</v>
      </c>
      <c r="E11662" s="24">
        <f t="shared" si="365"/>
        <v>0</v>
      </c>
      <c r="F11662" s="104"/>
      <c r="G11662" s="104"/>
      <c r="H11662" s="105"/>
      <c r="I11662" s="105"/>
      <c r="J11662" s="31"/>
      <c r="K11662" s="32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64"/>
        <v>0</v>
      </c>
      <c r="E11663" s="24">
        <f t="shared" si="365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64"/>
        <v>0</v>
      </c>
      <c r="E11664" s="24">
        <f t="shared" si="365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64"/>
        <v>0</v>
      </c>
      <c r="E11665" s="24">
        <f t="shared" si="365"/>
        <v>0</v>
      </c>
      <c r="F11665" s="104"/>
      <c r="G11665" s="104"/>
      <c r="H11665" s="113"/>
      <c r="I11665" s="113"/>
      <c r="J11665" s="106"/>
      <c r="K11665" s="107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64"/>
        <v>0</v>
      </c>
      <c r="E11666" s="24">
        <f t="shared" si="365"/>
        <v>0</v>
      </c>
      <c r="F11666" s="104"/>
      <c r="G11666" s="104"/>
      <c r="H11666" s="105"/>
      <c r="I11666" s="105"/>
      <c r="J11666" s="31"/>
      <c r="K11666" s="32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64"/>
        <v>0</v>
      </c>
      <c r="E11667" s="24">
        <f t="shared" si="365"/>
        <v>0</v>
      </c>
      <c r="F11667" s="104"/>
      <c r="G11667" s="104"/>
      <c r="H11667" s="113"/>
      <c r="I11667" s="113"/>
      <c r="J11667" s="106"/>
      <c r="K11667" s="107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64"/>
        <v>0</v>
      </c>
      <c r="E11668" s="24">
        <f t="shared" si="365"/>
        <v>0</v>
      </c>
      <c r="F11668" s="104"/>
      <c r="G11668" s="104"/>
      <c r="H11668" s="105"/>
      <c r="I11668" s="105"/>
      <c r="J11668" s="31"/>
      <c r="K11668" s="32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64"/>
        <v>0</v>
      </c>
      <c r="E11669" s="24">
        <f t="shared" si="365"/>
        <v>0</v>
      </c>
      <c r="F11669" s="104"/>
      <c r="G11669" s="104"/>
      <c r="H11669" s="113"/>
      <c r="I11669" s="113"/>
      <c r="J11669" s="106"/>
      <c r="K11669" s="107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64"/>
        <v>0</v>
      </c>
      <c r="E11670" s="24">
        <f t="shared" si="365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64"/>
        <v>0</v>
      </c>
      <c r="E11671" s="24">
        <f t="shared" si="365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64"/>
        <v>0</v>
      </c>
      <c r="E11672" s="24">
        <f t="shared" si="365"/>
        <v>0</v>
      </c>
      <c r="F11672" s="104"/>
      <c r="G11672" s="104"/>
      <c r="H11672" s="105"/>
      <c r="I11672" s="105"/>
      <c r="J11672" s="31"/>
      <c r="K11672" s="32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64"/>
        <v>0</v>
      </c>
      <c r="E11673" s="24">
        <f t="shared" si="365"/>
        <v>0</v>
      </c>
      <c r="F11673" s="104"/>
      <c r="G11673" s="104"/>
      <c r="H11673" s="113"/>
      <c r="I11673" s="113"/>
      <c r="J11673" s="106"/>
      <c r="K11673" s="107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64"/>
        <v>0</v>
      </c>
      <c r="E11674" s="24">
        <f t="shared" si="365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64"/>
        <v>0</v>
      </c>
      <c r="E11675" s="24">
        <f t="shared" si="365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64"/>
        <v>0</v>
      </c>
      <c r="E11676" s="24">
        <f t="shared" si="365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64"/>
        <v>0</v>
      </c>
      <c r="E11677" s="24">
        <f t="shared" si="365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64"/>
        <v>0</v>
      </c>
      <c r="E11678" s="24">
        <f t="shared" si="365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64"/>
        <v>0</v>
      </c>
      <c r="E11679" s="24">
        <f t="shared" si="365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64"/>
        <v>0</v>
      </c>
      <c r="E11680" s="24">
        <f t="shared" si="365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64"/>
        <v>0</v>
      </c>
      <c r="E11681" s="24">
        <f t="shared" si="365"/>
        <v>0</v>
      </c>
      <c r="F11681" s="104"/>
      <c r="G11681" s="104"/>
      <c r="H11681" s="105"/>
      <c r="I11681" s="105"/>
      <c r="J11681" s="31"/>
      <c r="K11681" s="32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64"/>
        <v>0</v>
      </c>
      <c r="E11682" s="24">
        <f t="shared" si="365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64"/>
        <v>0</v>
      </c>
      <c r="E11683" s="24">
        <f t="shared" si="365"/>
        <v>0</v>
      </c>
      <c r="F11683" s="104"/>
      <c r="G11683" s="104"/>
      <c r="H11683" s="113"/>
      <c r="I11683" s="113"/>
      <c r="J11683" s="106"/>
      <c r="K11683" s="107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64"/>
        <v>0</v>
      </c>
      <c r="E11684" s="24">
        <f t="shared" si="365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si="364"/>
        <v>0</v>
      </c>
      <c r="E11685" s="24">
        <f t="shared" si="365"/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64"/>
        <v>0</v>
      </c>
      <c r="E11686" s="24">
        <f t="shared" si="36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64"/>
        <v>0</v>
      </c>
      <c r="E11687" s="24">
        <f t="shared" si="365"/>
        <v>0</v>
      </c>
      <c r="F11687" s="104"/>
      <c r="G11687" s="104"/>
      <c r="H11687" s="105"/>
      <c r="I11687" s="105"/>
      <c r="J11687" s="31"/>
      <c r="K11687" s="32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64"/>
        <v>0</v>
      </c>
      <c r="E11688" s="24">
        <f t="shared" si="36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64"/>
        <v>0</v>
      </c>
      <c r="E11689" s="24">
        <f t="shared" si="365"/>
        <v>0</v>
      </c>
      <c r="F11689" s="104"/>
      <c r="G11689" s="104"/>
      <c r="H11689" s="113"/>
      <c r="I11689" s="113"/>
      <c r="J11689" s="106"/>
      <c r="K11689" s="107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64"/>
        <v>0</v>
      </c>
      <c r="E11690" s="24">
        <f t="shared" si="36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64"/>
        <v>0</v>
      </c>
      <c r="E11691" s="24">
        <f t="shared" si="36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64"/>
        <v>0</v>
      </c>
      <c r="E11692" s="24">
        <f t="shared" si="365"/>
        <v>0</v>
      </c>
      <c r="F11692" s="104"/>
      <c r="G11692" s="104"/>
      <c r="H11692" s="105"/>
      <c r="I11692" s="105"/>
      <c r="J11692" s="31"/>
      <c r="K11692" s="32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64"/>
        <v>0</v>
      </c>
      <c r="E11693" s="24">
        <f t="shared" si="365"/>
        <v>0</v>
      </c>
      <c r="F11693" s="104"/>
      <c r="G11693" s="104"/>
      <c r="H11693" s="113"/>
      <c r="I11693" s="113"/>
      <c r="J11693" s="106"/>
      <c r="K11693" s="107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64"/>
        <v>0</v>
      </c>
      <c r="E11694" s="24">
        <f t="shared" si="36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64"/>
        <v>0</v>
      </c>
      <c r="E11695" s="24">
        <f t="shared" si="365"/>
        <v>0</v>
      </c>
      <c r="F11695" s="104"/>
      <c r="G11695" s="104"/>
      <c r="H11695" s="105"/>
      <c r="I11695" s="105"/>
      <c r="J11695" s="31"/>
      <c r="K11695" s="32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64"/>
        <v>0</v>
      </c>
      <c r="E11696" s="24">
        <f t="shared" si="365"/>
        <v>0</v>
      </c>
      <c r="F11696" s="104"/>
      <c r="G11696" s="104"/>
      <c r="H11696" s="113"/>
      <c r="I11696" s="113"/>
      <c r="J11696" s="106"/>
      <c r="K11696" s="107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64"/>
        <v>0</v>
      </c>
      <c r="E11697" s="24">
        <f t="shared" si="36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64"/>
        <v>0</v>
      </c>
      <c r="E11698" s="24">
        <f t="shared" si="365"/>
        <v>0</v>
      </c>
      <c r="F11698" s="104"/>
      <c r="G11698" s="104"/>
      <c r="H11698" s="105"/>
      <c r="I11698" s="105"/>
      <c r="J11698" s="31"/>
      <c r="K11698" s="32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64"/>
        <v>0</v>
      </c>
      <c r="E11699" s="24">
        <f t="shared" si="365"/>
        <v>0</v>
      </c>
      <c r="F11699" s="104"/>
      <c r="G11699" s="104"/>
      <c r="H11699" s="113"/>
      <c r="I11699" s="113"/>
      <c r="J11699" s="106"/>
      <c r="K11699" s="107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64"/>
        <v>0</v>
      </c>
      <c r="E11700" s="24">
        <f t="shared" si="365"/>
        <v>0</v>
      </c>
      <c r="F11700" s="104"/>
      <c r="G11700" s="104"/>
      <c r="H11700" s="105"/>
      <c r="I11700" s="105"/>
      <c r="J11700" s="31"/>
      <c r="K11700" s="32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64"/>
        <v>0</v>
      </c>
      <c r="E11701" s="24">
        <f t="shared" si="365"/>
        <v>0</v>
      </c>
      <c r="F11701" s="104"/>
      <c r="G11701" s="104"/>
      <c r="H11701" s="113"/>
      <c r="I11701" s="113"/>
      <c r="J11701" s="106"/>
      <c r="K11701" s="107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64"/>
        <v>0</v>
      </c>
      <c r="E11702" s="24">
        <f t="shared" si="36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64"/>
        <v>0</v>
      </c>
      <c r="E11703" s="24">
        <f t="shared" si="36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64"/>
        <v>0</v>
      </c>
      <c r="E11704" s="24">
        <f t="shared" si="36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64"/>
        <v>0</v>
      </c>
      <c r="E11705" s="24">
        <f t="shared" si="36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64"/>
        <v>0</v>
      </c>
      <c r="E11706" s="24">
        <f t="shared" si="36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64"/>
        <v>0</v>
      </c>
      <c r="E11707" s="24">
        <f t="shared" si="36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64"/>
        <v>0</v>
      </c>
      <c r="E11708" s="24">
        <f t="shared" si="36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64"/>
        <v>0</v>
      </c>
      <c r="E11709" s="24">
        <f t="shared" si="36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64"/>
        <v>0</v>
      </c>
      <c r="E11710" s="24">
        <f t="shared" si="36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64"/>
        <v>0</v>
      </c>
      <c r="E11711" s="24">
        <f t="shared" si="36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64"/>
        <v>0</v>
      </c>
      <c r="E11712" s="24">
        <f t="shared" si="36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64"/>
        <v>0</v>
      </c>
      <c r="E11713" s="24">
        <f t="shared" si="365"/>
        <v>0</v>
      </c>
      <c r="F11713" s="104"/>
      <c r="G11713" s="104"/>
      <c r="H11713" s="105"/>
      <c r="I11713" s="105"/>
      <c r="J11713" s="31"/>
      <c r="K11713" s="32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64"/>
        <v>0</v>
      </c>
      <c r="E11714" s="24">
        <f t="shared" si="365"/>
        <v>0</v>
      </c>
      <c r="F11714" s="104"/>
      <c r="G11714" s="104"/>
      <c r="H11714" s="113"/>
      <c r="I11714" s="113"/>
      <c r="J11714" s="106"/>
      <c r="K11714" s="107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ref="D11715:D11778" si="366">F11715+H11715+J11716+L11715+N11715+P11715+R11715+T11715+V11715+X11715+Z11715+AB11715</f>
        <v>0</v>
      </c>
      <c r="E11715" s="24">
        <f t="shared" ref="E11715:E11778" si="367">G11715+I11715+K11716+M11715+O11715+Q11715+S11715+U11715+W11715+Y11715+AA11715+AC11715</f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66"/>
        <v>0</v>
      </c>
      <c r="E11716" s="24">
        <f t="shared" si="367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66"/>
        <v>0</v>
      </c>
      <c r="E11717" s="24">
        <f t="shared" si="367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66"/>
        <v>0</v>
      </c>
      <c r="E11718" s="24">
        <f t="shared" si="367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66"/>
        <v>0</v>
      </c>
      <c r="E11719" s="24">
        <f t="shared" si="367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66"/>
        <v>0</v>
      </c>
      <c r="E11720" s="24">
        <f t="shared" si="367"/>
        <v>0</v>
      </c>
      <c r="F11720" s="104"/>
      <c r="G11720" s="104"/>
      <c r="H11720" s="105"/>
      <c r="I11720" s="105"/>
      <c r="J11720" s="31"/>
      <c r="K11720" s="32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66"/>
        <v>0</v>
      </c>
      <c r="E11721" s="24">
        <f t="shared" si="367"/>
        <v>0</v>
      </c>
      <c r="F11721" s="104"/>
      <c r="G11721" s="104"/>
      <c r="H11721" s="113"/>
      <c r="I11721" s="113"/>
      <c r="J11721" s="106"/>
      <c r="K11721" s="107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66"/>
        <v>0</v>
      </c>
      <c r="E11722" s="24">
        <f t="shared" si="367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66"/>
        <v>0</v>
      </c>
      <c r="E11723" s="24">
        <f t="shared" si="367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66"/>
        <v>0</v>
      </c>
      <c r="E11724" s="24">
        <f t="shared" si="367"/>
        <v>0</v>
      </c>
      <c r="F11724" s="104"/>
      <c r="G11724" s="104"/>
      <c r="H11724" s="105"/>
      <c r="I11724" s="105"/>
      <c r="J11724" s="31"/>
      <c r="K11724" s="32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66"/>
        <v>0</v>
      </c>
      <c r="E11725" s="24">
        <f t="shared" si="367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66"/>
        <v>0</v>
      </c>
      <c r="E11726" s="24">
        <f t="shared" si="367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66"/>
        <v>0</v>
      </c>
      <c r="E11727" s="24">
        <f t="shared" si="367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66"/>
        <v>0</v>
      </c>
      <c r="E11728" s="24">
        <f t="shared" si="367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66"/>
        <v>0</v>
      </c>
      <c r="E11729" s="24">
        <f t="shared" si="367"/>
        <v>0</v>
      </c>
      <c r="F11729" s="104"/>
      <c r="G11729" s="104"/>
      <c r="H11729" s="113"/>
      <c r="I11729" s="113"/>
      <c r="J11729" s="106"/>
      <c r="K11729" s="107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66"/>
        <v>0</v>
      </c>
      <c r="E11730" s="24">
        <f t="shared" si="367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66"/>
        <v>0</v>
      </c>
      <c r="E11731" s="24">
        <f t="shared" si="367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66"/>
        <v>0</v>
      </c>
      <c r="E11732" s="24">
        <f t="shared" si="367"/>
        <v>0</v>
      </c>
      <c r="F11732" s="104"/>
      <c r="G11732" s="104"/>
      <c r="H11732" s="105"/>
      <c r="I11732" s="105"/>
      <c r="J11732" s="31"/>
      <c r="K11732" s="32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66"/>
        <v>0</v>
      </c>
      <c r="E11733" s="24">
        <f t="shared" si="367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66"/>
        <v>0</v>
      </c>
      <c r="E11734" s="24">
        <f t="shared" si="367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66"/>
        <v>0</v>
      </c>
      <c r="E11735" s="24">
        <f t="shared" si="367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66"/>
        <v>0</v>
      </c>
      <c r="E11736" s="24">
        <f t="shared" si="367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66"/>
        <v>0</v>
      </c>
      <c r="E11737" s="24">
        <f t="shared" si="367"/>
        <v>0</v>
      </c>
      <c r="F11737" s="104"/>
      <c r="G11737" s="104"/>
      <c r="H11737" s="113"/>
      <c r="I11737" s="113"/>
      <c r="J11737" s="106"/>
      <c r="K11737" s="107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66"/>
        <v>0</v>
      </c>
      <c r="E11738" s="24">
        <f t="shared" si="367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66"/>
        <v>0</v>
      </c>
      <c r="E11739" s="24">
        <f t="shared" si="367"/>
        <v>0</v>
      </c>
      <c r="F11739" s="104"/>
      <c r="G11739" s="104"/>
      <c r="H11739" s="105"/>
      <c r="I11739" s="105"/>
      <c r="J11739" s="31"/>
      <c r="K11739" s="32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66"/>
        <v>0</v>
      </c>
      <c r="E11740" s="24">
        <f t="shared" si="367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66"/>
        <v>0</v>
      </c>
      <c r="E11741" s="24">
        <f t="shared" si="367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66"/>
        <v>0</v>
      </c>
      <c r="E11742" s="24">
        <f t="shared" si="367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66"/>
        <v>0</v>
      </c>
      <c r="E11743" s="24">
        <f t="shared" si="367"/>
        <v>0</v>
      </c>
      <c r="F11743" s="104"/>
      <c r="G11743" s="104"/>
      <c r="H11743" s="113"/>
      <c r="I11743" s="113"/>
      <c r="J11743" s="106"/>
      <c r="K11743" s="107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66"/>
        <v>0</v>
      </c>
      <c r="E11744" s="24">
        <f t="shared" si="367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66"/>
        <v>0</v>
      </c>
      <c r="E11745" s="24">
        <f t="shared" si="367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66"/>
        <v>0</v>
      </c>
      <c r="E11746" s="24">
        <f t="shared" si="367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66"/>
        <v>0</v>
      </c>
      <c r="E11747" s="24">
        <f t="shared" si="367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66"/>
        <v>0</v>
      </c>
      <c r="E11748" s="24">
        <f t="shared" si="367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si="366"/>
        <v>0</v>
      </c>
      <c r="E11749" s="24">
        <f t="shared" si="367"/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66"/>
        <v>0</v>
      </c>
      <c r="E11750" s="24">
        <f t="shared" si="36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66"/>
        <v>0</v>
      </c>
      <c r="E11751" s="24">
        <f t="shared" si="36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66"/>
        <v>0</v>
      </c>
      <c r="E11752" s="24">
        <f t="shared" si="36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66"/>
        <v>0</v>
      </c>
      <c r="E11753" s="24">
        <f t="shared" si="36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66"/>
        <v>0</v>
      </c>
      <c r="E11754" s="24">
        <f t="shared" si="36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66"/>
        <v>0</v>
      </c>
      <c r="E11755" s="24">
        <f t="shared" si="36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66"/>
        <v>0</v>
      </c>
      <c r="E11756" s="24">
        <f t="shared" si="36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66"/>
        <v>0</v>
      </c>
      <c r="E11757" s="24">
        <f t="shared" si="36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66"/>
        <v>0</v>
      </c>
      <c r="E11758" s="24">
        <f t="shared" si="36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66"/>
        <v>0</v>
      </c>
      <c r="E11759" s="24">
        <f t="shared" si="36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66"/>
        <v>0</v>
      </c>
      <c r="E11760" s="24">
        <f t="shared" si="36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66"/>
        <v>0</v>
      </c>
      <c r="E11761" s="24">
        <f t="shared" si="36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66"/>
        <v>0</v>
      </c>
      <c r="E11762" s="24">
        <f t="shared" si="36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66"/>
        <v>0</v>
      </c>
      <c r="E11763" s="24">
        <f t="shared" si="367"/>
        <v>0</v>
      </c>
      <c r="F11763" s="104"/>
      <c r="G11763" s="104"/>
      <c r="H11763" s="105"/>
      <c r="I11763" s="105"/>
      <c r="J11763" s="31"/>
      <c r="K11763" s="32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66"/>
        <v>0</v>
      </c>
      <c r="E11764" s="24">
        <f t="shared" si="367"/>
        <v>0</v>
      </c>
      <c r="F11764" s="104"/>
      <c r="G11764" s="104"/>
      <c r="H11764" s="113"/>
      <c r="I11764" s="113"/>
      <c r="J11764" s="106"/>
      <c r="K11764" s="107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66"/>
        <v>0</v>
      </c>
      <c r="E11765" s="24">
        <f t="shared" si="367"/>
        <v>0</v>
      </c>
      <c r="F11765" s="104"/>
      <c r="G11765" s="104"/>
      <c r="H11765" s="105"/>
      <c r="I11765" s="105"/>
      <c r="J11765" s="31"/>
      <c r="K11765" s="32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66"/>
        <v>0</v>
      </c>
      <c r="E11766" s="24">
        <f t="shared" si="367"/>
        <v>0</v>
      </c>
      <c r="F11766" s="104"/>
      <c r="G11766" s="104"/>
      <c r="H11766" s="113"/>
      <c r="I11766" s="113"/>
      <c r="J11766" s="106"/>
      <c r="K11766" s="107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66"/>
        <v>0</v>
      </c>
      <c r="E11767" s="24">
        <f t="shared" si="36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66"/>
        <v>0</v>
      </c>
      <c r="E11768" s="24">
        <f t="shared" si="36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66"/>
        <v>0</v>
      </c>
      <c r="E11769" s="24">
        <f t="shared" si="36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66"/>
        <v>0</v>
      </c>
      <c r="E11770" s="24">
        <f t="shared" si="36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66"/>
        <v>0</v>
      </c>
      <c r="E11771" s="24">
        <f t="shared" si="36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66"/>
        <v>0</v>
      </c>
      <c r="E11772" s="24">
        <f t="shared" si="36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66"/>
        <v>0</v>
      </c>
      <c r="E11773" s="24">
        <f t="shared" si="36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66"/>
        <v>0</v>
      </c>
      <c r="E11774" s="24">
        <f t="shared" si="36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66"/>
        <v>0</v>
      </c>
      <c r="E11775" s="24">
        <f t="shared" si="36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66"/>
        <v>0</v>
      </c>
      <c r="E11776" s="24">
        <f t="shared" si="36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66"/>
        <v>0</v>
      </c>
      <c r="E11777" s="24">
        <f t="shared" si="36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66"/>
        <v>0</v>
      </c>
      <c r="E11778" s="24">
        <f t="shared" si="36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ref="D11779:D11842" si="368">F11779+H11779+J11780+L11779+N11779+P11779+R11779+T11779+V11779+X11779+Z11779+AB11779</f>
        <v>0</v>
      </c>
      <c r="E11779" s="24">
        <f t="shared" ref="E11779:E11842" si="369">G11779+I11779+K11780+M11779+O11779+Q11779+S11779+U11779+W11779+Y11779+AA11779+AC11779</f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68"/>
        <v>0</v>
      </c>
      <c r="E11780" s="24">
        <f t="shared" si="369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68"/>
        <v>0</v>
      </c>
      <c r="E11781" s="24">
        <f t="shared" si="369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68"/>
        <v>0</v>
      </c>
      <c r="E11782" s="24">
        <f t="shared" si="369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68"/>
        <v>0</v>
      </c>
      <c r="E11783" s="24">
        <f t="shared" si="369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68"/>
        <v>0</v>
      </c>
      <c r="E11784" s="24">
        <f t="shared" si="369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68"/>
        <v>0</v>
      </c>
      <c r="E11785" s="24">
        <f t="shared" si="369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68"/>
        <v>0</v>
      </c>
      <c r="E11786" s="24">
        <f t="shared" si="369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68"/>
        <v>0</v>
      </c>
      <c r="E11787" s="24">
        <f t="shared" si="369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68"/>
        <v>0</v>
      </c>
      <c r="E11788" s="24">
        <f t="shared" si="369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68"/>
        <v>0</v>
      </c>
      <c r="E11789" s="24">
        <f t="shared" si="369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68"/>
        <v>0</v>
      </c>
      <c r="E11790" s="24">
        <f t="shared" si="369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68"/>
        <v>0</v>
      </c>
      <c r="E11791" s="24">
        <f t="shared" si="369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68"/>
        <v>0</v>
      </c>
      <c r="E11792" s="24">
        <f t="shared" si="369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68"/>
        <v>0</v>
      </c>
      <c r="E11793" s="24">
        <f t="shared" si="369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68"/>
        <v>0</v>
      </c>
      <c r="E11794" s="24">
        <f t="shared" si="369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68"/>
        <v>0</v>
      </c>
      <c r="E11795" s="24">
        <f t="shared" si="369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68"/>
        <v>0</v>
      </c>
      <c r="E11796" s="24">
        <f t="shared" si="369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68"/>
        <v>0</v>
      </c>
      <c r="E11797" s="24">
        <f t="shared" si="369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68"/>
        <v>0</v>
      </c>
      <c r="E11798" s="24">
        <f t="shared" si="369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68"/>
        <v>0</v>
      </c>
      <c r="E11799" s="24">
        <f t="shared" si="369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68"/>
        <v>0</v>
      </c>
      <c r="E11800" s="24">
        <f t="shared" si="369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68"/>
        <v>0</v>
      </c>
      <c r="E11801" s="24">
        <f t="shared" si="369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68"/>
        <v>0</v>
      </c>
      <c r="E11802" s="24">
        <f t="shared" si="369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68"/>
        <v>0</v>
      </c>
      <c r="E11803" s="24">
        <f t="shared" si="369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68"/>
        <v>0</v>
      </c>
      <c r="E11804" s="24">
        <f t="shared" si="369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68"/>
        <v>0</v>
      </c>
      <c r="E11805" s="24">
        <f t="shared" si="369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68"/>
        <v>0</v>
      </c>
      <c r="E11806" s="24">
        <f t="shared" si="369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68"/>
        <v>0</v>
      </c>
      <c r="E11807" s="24">
        <f t="shared" si="369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68"/>
        <v>0</v>
      </c>
      <c r="E11808" s="24">
        <f t="shared" si="369"/>
        <v>0</v>
      </c>
      <c r="F11808" s="104"/>
      <c r="G11808" s="104"/>
      <c r="H11808" s="105"/>
      <c r="I11808" s="105"/>
      <c r="J11808" s="31"/>
      <c r="K11808" s="32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68"/>
        <v>0</v>
      </c>
      <c r="E11809" s="24">
        <f t="shared" si="369"/>
        <v>0</v>
      </c>
      <c r="F11809" s="104"/>
      <c r="G11809" s="104"/>
      <c r="H11809" s="113"/>
      <c r="I11809" s="113"/>
      <c r="J11809" s="106"/>
      <c r="K11809" s="107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68"/>
        <v>0</v>
      </c>
      <c r="E11810" s="24">
        <f t="shared" si="369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68"/>
        <v>0</v>
      </c>
      <c r="E11811" s="24">
        <f t="shared" si="369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68"/>
        <v>0</v>
      </c>
      <c r="E11812" s="24">
        <f t="shared" si="369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si="368"/>
        <v>0</v>
      </c>
      <c r="E11813" s="24">
        <f t="shared" si="369"/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68"/>
        <v>0</v>
      </c>
      <c r="E11814" s="24">
        <f t="shared" si="36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68"/>
        <v>0</v>
      </c>
      <c r="E11815" s="24">
        <f t="shared" si="36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68"/>
        <v>0</v>
      </c>
      <c r="E11816" s="24">
        <f t="shared" si="369"/>
        <v>0</v>
      </c>
      <c r="F11816" s="104"/>
      <c r="G11816" s="104"/>
      <c r="H11816" s="105"/>
      <c r="I11816" s="105"/>
      <c r="J11816" s="31"/>
      <c r="K11816" s="32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68"/>
        <v>0</v>
      </c>
      <c r="E11817" s="24">
        <f t="shared" si="369"/>
        <v>0</v>
      </c>
      <c r="F11817" s="104"/>
      <c r="G11817" s="104"/>
      <c r="H11817" s="113"/>
      <c r="I11817" s="113"/>
      <c r="J11817" s="106"/>
      <c r="K11817" s="107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68"/>
        <v>0</v>
      </c>
      <c r="E11818" s="24">
        <f t="shared" si="36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68"/>
        <v>0</v>
      </c>
      <c r="E11819" s="24">
        <f t="shared" si="36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68"/>
        <v>0</v>
      </c>
      <c r="E11820" s="24">
        <f t="shared" si="36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68"/>
        <v>0</v>
      </c>
      <c r="E11821" s="24">
        <f t="shared" si="36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68"/>
        <v>0</v>
      </c>
      <c r="E11822" s="24">
        <f t="shared" si="36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68"/>
        <v>0</v>
      </c>
      <c r="E11823" s="24">
        <f t="shared" si="36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68"/>
        <v>0</v>
      </c>
      <c r="E11824" s="24">
        <f t="shared" si="369"/>
        <v>0</v>
      </c>
      <c r="F11824" s="104"/>
      <c r="G11824" s="104"/>
      <c r="H11824" s="105"/>
      <c r="I11824" s="105"/>
      <c r="J11824" s="31"/>
      <c r="K11824" s="32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68"/>
        <v>0</v>
      </c>
      <c r="E11825" s="24">
        <f t="shared" si="36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68"/>
        <v>0</v>
      </c>
      <c r="E11826" s="24">
        <f t="shared" si="36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68"/>
        <v>0</v>
      </c>
      <c r="E11827" s="24">
        <f t="shared" si="36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68"/>
        <v>0</v>
      </c>
      <c r="E11828" s="24">
        <f t="shared" si="36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68"/>
        <v>0</v>
      </c>
      <c r="E11829" s="24">
        <f t="shared" si="369"/>
        <v>0</v>
      </c>
      <c r="F11829" s="104"/>
      <c r="G11829" s="104"/>
      <c r="H11829" s="113"/>
      <c r="I11829" s="113"/>
      <c r="J11829" s="106"/>
      <c r="K11829" s="107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68"/>
        <v>0</v>
      </c>
      <c r="E11830" s="24">
        <f t="shared" si="36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68"/>
        <v>0</v>
      </c>
      <c r="E11831" s="24">
        <f t="shared" si="369"/>
        <v>0</v>
      </c>
      <c r="F11831" s="104"/>
      <c r="G11831" s="104"/>
      <c r="H11831" s="105"/>
      <c r="I11831" s="105"/>
      <c r="J11831" s="31"/>
      <c r="K11831" s="32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68"/>
        <v>0</v>
      </c>
      <c r="E11832" s="24">
        <f t="shared" si="369"/>
        <v>0</v>
      </c>
      <c r="F11832" s="104"/>
      <c r="G11832" s="104"/>
      <c r="H11832" s="113"/>
      <c r="I11832" s="113"/>
      <c r="J11832" s="106"/>
      <c r="K11832" s="107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68"/>
        <v>0</v>
      </c>
      <c r="E11833" s="24">
        <f t="shared" si="36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68"/>
        <v>0</v>
      </c>
      <c r="E11834" s="24">
        <f t="shared" si="36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68"/>
        <v>0</v>
      </c>
      <c r="E11835" s="24">
        <f t="shared" si="36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68"/>
        <v>0</v>
      </c>
      <c r="E11836" s="24">
        <f t="shared" si="36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68"/>
        <v>0</v>
      </c>
      <c r="E11837" s="24">
        <f t="shared" si="36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68"/>
        <v>0</v>
      </c>
      <c r="E11838" s="24">
        <f t="shared" si="36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68"/>
        <v>0</v>
      </c>
      <c r="E11839" s="24">
        <f t="shared" si="36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68"/>
        <v>0</v>
      </c>
      <c r="E11840" s="24">
        <f t="shared" si="369"/>
        <v>0</v>
      </c>
      <c r="F11840" s="104"/>
      <c r="G11840" s="104"/>
      <c r="H11840" s="105"/>
      <c r="I11840" s="105"/>
      <c r="J11840" s="31"/>
      <c r="K11840" s="32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68"/>
        <v>0</v>
      </c>
      <c r="E11841" s="24">
        <f t="shared" si="36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68"/>
        <v>0</v>
      </c>
      <c r="E11842" s="24">
        <f t="shared" si="36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ref="D11843:D11906" si="370">F11843+H11843+J11844+L11843+N11843+P11843+R11843+T11843+V11843+X11843+Z11843+AB11843</f>
        <v>0</v>
      </c>
      <c r="E11843" s="24">
        <f t="shared" ref="E11843:E11906" si="371">G11843+I11843+K11844+M11843+O11843+Q11843+S11843+U11843+W11843+Y11843+AA11843+AC11843</f>
        <v>0</v>
      </c>
      <c r="F11843" s="104"/>
      <c r="G11843" s="104"/>
      <c r="H11843" s="113"/>
      <c r="I11843" s="113"/>
      <c r="J11843" s="106"/>
      <c r="K11843" s="107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70"/>
        <v>0</v>
      </c>
      <c r="E11844" s="24">
        <f t="shared" si="371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70"/>
        <v>0</v>
      </c>
      <c r="E11845" s="24">
        <f t="shared" si="371"/>
        <v>0</v>
      </c>
      <c r="F11845" s="104"/>
      <c r="G11845" s="104"/>
      <c r="H11845" s="105"/>
      <c r="I11845" s="105"/>
      <c r="J11845" s="31"/>
      <c r="K11845" s="32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70"/>
        <v>0</v>
      </c>
      <c r="E11846" s="24">
        <f t="shared" si="371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70"/>
        <v>0</v>
      </c>
      <c r="E11847" s="24">
        <f t="shared" si="371"/>
        <v>0</v>
      </c>
      <c r="F11847" s="104"/>
      <c r="G11847" s="104"/>
      <c r="H11847" s="113"/>
      <c r="I11847" s="113"/>
      <c r="J11847" s="106"/>
      <c r="K11847" s="107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70"/>
        <v>0</v>
      </c>
      <c r="E11848" s="24">
        <f t="shared" si="371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70"/>
        <v>0</v>
      </c>
      <c r="E11849" s="24">
        <f t="shared" si="371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70"/>
        <v>0</v>
      </c>
      <c r="E11850" s="24">
        <f t="shared" si="371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70"/>
        <v>0</v>
      </c>
      <c r="E11851" s="24">
        <f t="shared" si="371"/>
        <v>0</v>
      </c>
      <c r="F11851" s="104"/>
      <c r="G11851" s="104"/>
      <c r="H11851" s="105"/>
      <c r="I11851" s="105"/>
      <c r="J11851" s="31"/>
      <c r="K11851" s="32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70"/>
        <v>0</v>
      </c>
      <c r="E11852" s="24">
        <f t="shared" si="371"/>
        <v>0</v>
      </c>
      <c r="F11852" s="104"/>
      <c r="G11852" s="104"/>
      <c r="H11852" s="113"/>
      <c r="I11852" s="113"/>
      <c r="J11852" s="106"/>
      <c r="K11852" s="107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70"/>
        <v>0</v>
      </c>
      <c r="E11853" s="24">
        <f t="shared" si="371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70"/>
        <v>0</v>
      </c>
      <c r="E11854" s="24">
        <f t="shared" si="371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70"/>
        <v>0</v>
      </c>
      <c r="E11855" s="24">
        <f t="shared" si="371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70"/>
        <v>0</v>
      </c>
      <c r="E11856" s="24">
        <f t="shared" si="371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70"/>
        <v>0</v>
      </c>
      <c r="E11857" s="24">
        <f t="shared" si="371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70"/>
        <v>0</v>
      </c>
      <c r="E11858" s="24">
        <f t="shared" si="371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70"/>
        <v>0</v>
      </c>
      <c r="E11859" s="24">
        <f t="shared" si="371"/>
        <v>0</v>
      </c>
      <c r="F11859" s="104"/>
      <c r="G11859" s="104"/>
      <c r="H11859" s="105"/>
      <c r="I11859" s="105"/>
      <c r="J11859" s="31"/>
      <c r="K11859" s="32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70"/>
        <v>0</v>
      </c>
      <c r="E11860" s="24">
        <f t="shared" si="371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70"/>
        <v>0</v>
      </c>
      <c r="E11861" s="24">
        <f t="shared" si="371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70"/>
        <v>0</v>
      </c>
      <c r="E11862" s="24">
        <f t="shared" si="371"/>
        <v>0</v>
      </c>
      <c r="F11862" s="104"/>
      <c r="G11862" s="104"/>
      <c r="H11862" s="113"/>
      <c r="I11862" s="113"/>
      <c r="J11862" s="106"/>
      <c r="K11862" s="107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70"/>
        <v>0</v>
      </c>
      <c r="E11863" s="24">
        <f t="shared" si="371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70"/>
        <v>0</v>
      </c>
      <c r="E11864" s="24">
        <f t="shared" si="371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70"/>
        <v>0</v>
      </c>
      <c r="E11865" s="24">
        <f t="shared" si="371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70"/>
        <v>0</v>
      </c>
      <c r="E11866" s="24">
        <f t="shared" si="371"/>
        <v>0</v>
      </c>
      <c r="F11866" s="104"/>
      <c r="G11866" s="104"/>
      <c r="H11866" s="105"/>
      <c r="I11866" s="105"/>
      <c r="J11866" s="31"/>
      <c r="K11866" s="32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70"/>
        <v>0</v>
      </c>
      <c r="E11867" s="24">
        <f t="shared" si="371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70"/>
        <v>0</v>
      </c>
      <c r="E11868" s="24">
        <f t="shared" si="371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70"/>
        <v>0</v>
      </c>
      <c r="E11869" s="24">
        <f t="shared" si="371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70"/>
        <v>0</v>
      </c>
      <c r="E11870" s="24">
        <f t="shared" si="371"/>
        <v>0</v>
      </c>
      <c r="F11870" s="104"/>
      <c r="G11870" s="104"/>
      <c r="H11870" s="113"/>
      <c r="I11870" s="113"/>
      <c r="J11870" s="106"/>
      <c r="K11870" s="107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70"/>
        <v>0</v>
      </c>
      <c r="E11871" s="24">
        <f t="shared" si="371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70"/>
        <v>0</v>
      </c>
      <c r="E11872" s="24">
        <f t="shared" si="371"/>
        <v>0</v>
      </c>
      <c r="F11872" s="104"/>
      <c r="G11872" s="104"/>
      <c r="H11872" s="105"/>
      <c r="I11872" s="105"/>
      <c r="J11872" s="31"/>
      <c r="K11872" s="32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70"/>
        <v>0</v>
      </c>
      <c r="E11873" s="24">
        <f t="shared" si="371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70"/>
        <v>0</v>
      </c>
      <c r="E11874" s="24">
        <f t="shared" si="371"/>
        <v>0</v>
      </c>
      <c r="F11874" s="104"/>
      <c r="G11874" s="104"/>
      <c r="H11874" s="113"/>
      <c r="I11874" s="113"/>
      <c r="J11874" s="106"/>
      <c r="K11874" s="107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70"/>
        <v>0</v>
      </c>
      <c r="E11875" s="24">
        <f t="shared" si="371"/>
        <v>0</v>
      </c>
      <c r="F11875" s="104"/>
      <c r="G11875" s="104"/>
      <c r="H11875" s="105"/>
      <c r="I11875" s="105"/>
      <c r="J11875" s="31"/>
      <c r="K11875" s="32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70"/>
        <v>0</v>
      </c>
      <c r="E11876" s="24">
        <f t="shared" si="371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si="370"/>
        <v>0</v>
      </c>
      <c r="E11877" s="24">
        <f t="shared" si="371"/>
        <v>0</v>
      </c>
      <c r="F11877" s="104"/>
      <c r="G11877" s="104"/>
      <c r="H11877" s="113"/>
      <c r="I11877" s="113"/>
      <c r="J11877" s="106"/>
      <c r="K11877" s="107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70"/>
        <v>0</v>
      </c>
      <c r="E11878" s="24">
        <f t="shared" si="37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70"/>
        <v>0</v>
      </c>
      <c r="E11879" s="24">
        <f t="shared" si="371"/>
        <v>0</v>
      </c>
      <c r="F11879" s="104"/>
      <c r="G11879" s="104"/>
      <c r="H11879" s="105"/>
      <c r="I11879" s="105"/>
      <c r="J11879" s="31"/>
      <c r="K11879" s="32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70"/>
        <v>0</v>
      </c>
      <c r="E11880" s="24">
        <f t="shared" si="37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70"/>
        <v>0</v>
      </c>
      <c r="E11881" s="24">
        <f t="shared" si="371"/>
        <v>0</v>
      </c>
      <c r="F11881" s="104"/>
      <c r="G11881" s="104"/>
      <c r="H11881" s="113"/>
      <c r="I11881" s="113"/>
      <c r="J11881" s="106"/>
      <c r="K11881" s="107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70"/>
        <v>0</v>
      </c>
      <c r="E11882" s="24">
        <f t="shared" si="37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70"/>
        <v>0</v>
      </c>
      <c r="E11883" s="24">
        <f t="shared" si="371"/>
        <v>0</v>
      </c>
      <c r="F11883" s="104"/>
      <c r="G11883" s="104"/>
      <c r="H11883" s="105"/>
      <c r="I11883" s="105"/>
      <c r="J11883" s="31"/>
      <c r="K11883" s="32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70"/>
        <v>0</v>
      </c>
      <c r="E11884" s="24">
        <f t="shared" si="37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70"/>
        <v>0</v>
      </c>
      <c r="E11885" s="24">
        <f t="shared" si="371"/>
        <v>0</v>
      </c>
      <c r="F11885" s="104"/>
      <c r="G11885" s="104"/>
      <c r="H11885" s="113"/>
      <c r="I11885" s="113"/>
      <c r="J11885" s="106"/>
      <c r="K11885" s="107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70"/>
        <v>0</v>
      </c>
      <c r="E11886" s="24">
        <f t="shared" si="37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70"/>
        <v>0</v>
      </c>
      <c r="E11887" s="24">
        <f t="shared" si="37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70"/>
        <v>0</v>
      </c>
      <c r="E11888" s="24">
        <f t="shared" si="37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70"/>
        <v>0</v>
      </c>
      <c r="E11889" s="24">
        <f t="shared" si="371"/>
        <v>0</v>
      </c>
      <c r="F11889" s="104"/>
      <c r="G11889" s="104"/>
      <c r="H11889" s="105"/>
      <c r="I11889" s="105"/>
      <c r="J11889" s="31"/>
      <c r="K11889" s="32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70"/>
        <v>0</v>
      </c>
      <c r="E11890" s="24">
        <f t="shared" si="371"/>
        <v>0</v>
      </c>
      <c r="F11890" s="104"/>
      <c r="G11890" s="104"/>
      <c r="H11890" s="113"/>
      <c r="I11890" s="113"/>
      <c r="J11890" s="106"/>
      <c r="K11890" s="107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70"/>
        <v>0</v>
      </c>
      <c r="E11891" s="24">
        <f t="shared" si="371"/>
        <v>0</v>
      </c>
      <c r="F11891" s="104"/>
      <c r="G11891" s="104"/>
      <c r="H11891" s="105"/>
      <c r="I11891" s="105"/>
      <c r="J11891" s="31"/>
      <c r="K11891" s="32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70"/>
        <v>0</v>
      </c>
      <c r="E11892" s="24">
        <f t="shared" si="37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70"/>
        <v>0</v>
      </c>
      <c r="E11893" s="24">
        <f t="shared" si="371"/>
        <v>0</v>
      </c>
      <c r="F11893" s="104"/>
      <c r="G11893" s="104"/>
      <c r="H11893" s="113"/>
      <c r="I11893" s="113"/>
      <c r="J11893" s="106"/>
      <c r="K11893" s="107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70"/>
        <v>0</v>
      </c>
      <c r="E11894" s="24">
        <f t="shared" si="37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70"/>
        <v>0</v>
      </c>
      <c r="E11895" s="24">
        <f t="shared" si="37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70"/>
        <v>0</v>
      </c>
      <c r="E11896" s="24">
        <f t="shared" si="37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70"/>
        <v>0</v>
      </c>
      <c r="E11897" s="24">
        <f t="shared" si="371"/>
        <v>0</v>
      </c>
      <c r="F11897" s="104"/>
      <c r="G11897" s="104"/>
      <c r="H11897" s="105"/>
      <c r="I11897" s="105"/>
      <c r="J11897" s="31"/>
      <c r="K11897" s="32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70"/>
        <v>0</v>
      </c>
      <c r="E11898" s="24">
        <f t="shared" si="37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70"/>
        <v>0</v>
      </c>
      <c r="E11899" s="24">
        <f t="shared" si="371"/>
        <v>0</v>
      </c>
      <c r="F11899" s="104"/>
      <c r="G11899" s="104"/>
      <c r="H11899" s="113"/>
      <c r="I11899" s="113"/>
      <c r="J11899" s="106"/>
      <c r="K11899" s="107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70"/>
        <v>0</v>
      </c>
      <c r="E11900" s="24">
        <f t="shared" si="37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70"/>
        <v>0</v>
      </c>
      <c r="E11901" s="24">
        <f t="shared" si="37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70"/>
        <v>0</v>
      </c>
      <c r="E11902" s="24">
        <f t="shared" si="37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70"/>
        <v>0</v>
      </c>
      <c r="E11903" s="24">
        <f t="shared" si="37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70"/>
        <v>0</v>
      </c>
      <c r="E11904" s="24">
        <f t="shared" si="37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70"/>
        <v>0</v>
      </c>
      <c r="E11905" s="24">
        <f t="shared" si="37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70"/>
        <v>0</v>
      </c>
      <c r="E11906" s="24">
        <f t="shared" si="371"/>
        <v>0</v>
      </c>
      <c r="F11906" s="104"/>
      <c r="G11906" s="104"/>
      <c r="H11906" s="105"/>
      <c r="I11906" s="105"/>
      <c r="J11906" s="31"/>
      <c r="K11906" s="32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ref="D11907:D11970" si="372">F11907+H11907+J11908+L11907+N11907+P11907+R11907+T11907+V11907+X11907+Z11907+AB11907</f>
        <v>0</v>
      </c>
      <c r="E11907" s="24">
        <f t="shared" ref="E11907:E11970" si="373">G11907+I11907+K11908+M11907+O11907+Q11907+S11907+U11907+W11907+Y11907+AA11907+AC11907</f>
        <v>0</v>
      </c>
      <c r="F11907" s="104"/>
      <c r="G11907" s="104"/>
      <c r="H11907" s="113"/>
      <c r="I11907" s="113"/>
      <c r="J11907" s="106"/>
      <c r="K11907" s="107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72"/>
        <v>0</v>
      </c>
      <c r="E11908" s="24">
        <f t="shared" si="373"/>
        <v>0</v>
      </c>
      <c r="F11908" s="104"/>
      <c r="G11908" s="104"/>
      <c r="H11908" s="105"/>
      <c r="I11908" s="105"/>
      <c r="J11908" s="31"/>
      <c r="K11908" s="32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72"/>
        <v>0</v>
      </c>
      <c r="E11909" s="24">
        <f t="shared" si="373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72"/>
        <v>0</v>
      </c>
      <c r="E11910" s="24">
        <f t="shared" si="373"/>
        <v>0</v>
      </c>
      <c r="F11910" s="104"/>
      <c r="G11910" s="104"/>
      <c r="H11910" s="113"/>
      <c r="I11910" s="113"/>
      <c r="J11910" s="106"/>
      <c r="K11910" s="107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72"/>
        <v>0</v>
      </c>
      <c r="E11911" s="24">
        <f t="shared" si="373"/>
        <v>0</v>
      </c>
      <c r="F11911" s="104"/>
      <c r="G11911" s="104"/>
      <c r="H11911" s="105"/>
      <c r="I11911" s="105"/>
      <c r="J11911" s="31"/>
      <c r="K11911" s="32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72"/>
        <v>0</v>
      </c>
      <c r="E11912" s="24">
        <f t="shared" si="373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72"/>
        <v>0</v>
      </c>
      <c r="E11913" s="24">
        <f t="shared" si="373"/>
        <v>0</v>
      </c>
      <c r="F11913" s="104"/>
      <c r="G11913" s="104"/>
      <c r="H11913" s="113"/>
      <c r="I11913" s="113"/>
      <c r="J11913" s="106"/>
      <c r="K11913" s="107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72"/>
        <v>0</v>
      </c>
      <c r="E11914" s="24">
        <f t="shared" si="373"/>
        <v>0</v>
      </c>
      <c r="F11914" s="104"/>
      <c r="G11914" s="104"/>
      <c r="H11914" s="105"/>
      <c r="I11914" s="105"/>
      <c r="J11914" s="31"/>
      <c r="K11914" s="32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72"/>
        <v>0</v>
      </c>
      <c r="E11915" s="24">
        <f t="shared" si="373"/>
        <v>0</v>
      </c>
      <c r="F11915" s="104"/>
      <c r="G11915" s="104"/>
      <c r="H11915" s="113"/>
      <c r="I11915" s="113"/>
      <c r="J11915" s="106"/>
      <c r="K11915" s="107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72"/>
        <v>0</v>
      </c>
      <c r="E11916" s="24">
        <f t="shared" si="373"/>
        <v>0</v>
      </c>
      <c r="F11916" s="104"/>
      <c r="G11916" s="104"/>
      <c r="H11916" s="105"/>
      <c r="I11916" s="105"/>
      <c r="J11916" s="31"/>
      <c r="K11916" s="32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72"/>
        <v>0</v>
      </c>
      <c r="E11917" s="24">
        <f t="shared" si="373"/>
        <v>0</v>
      </c>
      <c r="F11917" s="104"/>
      <c r="G11917" s="104"/>
      <c r="H11917" s="113"/>
      <c r="I11917" s="113"/>
      <c r="J11917" s="106"/>
      <c r="K11917" s="107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72"/>
        <v>0</v>
      </c>
      <c r="E11918" s="24">
        <f t="shared" si="373"/>
        <v>0</v>
      </c>
      <c r="F11918" s="104"/>
      <c r="G11918" s="104"/>
      <c r="H11918" s="105"/>
      <c r="I11918" s="105"/>
      <c r="J11918" s="31"/>
      <c r="K11918" s="32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72"/>
        <v>0</v>
      </c>
      <c r="E11919" s="24">
        <f t="shared" si="373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72"/>
        <v>0</v>
      </c>
      <c r="E11920" s="24">
        <f t="shared" si="373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72"/>
        <v>0</v>
      </c>
      <c r="E11921" s="24">
        <f t="shared" si="373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72"/>
        <v>0</v>
      </c>
      <c r="E11922" s="24">
        <f t="shared" si="373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72"/>
        <v>0</v>
      </c>
      <c r="E11923" s="24">
        <f t="shared" si="373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72"/>
        <v>0</v>
      </c>
      <c r="E11924" s="24">
        <f t="shared" si="373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72"/>
        <v>0</v>
      </c>
      <c r="E11925" s="24">
        <f t="shared" si="373"/>
        <v>0</v>
      </c>
      <c r="F11925" s="104"/>
      <c r="G11925" s="104"/>
      <c r="H11925" s="113"/>
      <c r="I11925" s="113"/>
      <c r="J11925" s="106"/>
      <c r="K11925" s="107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72"/>
        <v>0</v>
      </c>
      <c r="E11926" s="24">
        <f t="shared" si="373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72"/>
        <v>0</v>
      </c>
      <c r="E11927" s="24">
        <f t="shared" si="373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72"/>
        <v>0</v>
      </c>
      <c r="E11928" s="24">
        <f t="shared" si="373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72"/>
        <v>0</v>
      </c>
      <c r="E11929" s="24">
        <f t="shared" si="373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72"/>
        <v>0</v>
      </c>
      <c r="E11930" s="24">
        <f t="shared" si="373"/>
        <v>0</v>
      </c>
      <c r="F11930" s="104"/>
      <c r="G11930" s="104"/>
      <c r="H11930" s="105"/>
      <c r="I11930" s="105"/>
      <c r="J11930" s="31"/>
      <c r="K11930" s="32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72"/>
        <v>0</v>
      </c>
      <c r="E11931" s="24">
        <f t="shared" si="373"/>
        <v>0</v>
      </c>
      <c r="F11931" s="104"/>
      <c r="G11931" s="104"/>
      <c r="H11931" s="113"/>
      <c r="I11931" s="113"/>
      <c r="J11931" s="106"/>
      <c r="K11931" s="107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72"/>
        <v>0</v>
      </c>
      <c r="E11932" s="24">
        <f t="shared" si="373"/>
        <v>0</v>
      </c>
      <c r="F11932" s="104"/>
      <c r="G11932" s="104"/>
      <c r="H11932" s="105"/>
      <c r="I11932" s="105"/>
      <c r="J11932" s="31"/>
      <c r="K11932" s="32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72"/>
        <v>0</v>
      </c>
      <c r="E11933" s="24">
        <f t="shared" si="373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72"/>
        <v>0</v>
      </c>
      <c r="E11934" s="24">
        <f t="shared" si="373"/>
        <v>0</v>
      </c>
      <c r="F11934" s="104"/>
      <c r="G11934" s="104"/>
      <c r="H11934" s="113"/>
      <c r="I11934" s="113"/>
      <c r="J11934" s="106"/>
      <c r="K11934" s="107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72"/>
        <v>0</v>
      </c>
      <c r="E11935" s="24">
        <f t="shared" si="373"/>
        <v>0</v>
      </c>
      <c r="F11935" s="104"/>
      <c r="G11935" s="104"/>
      <c r="H11935" s="105"/>
      <c r="I11935" s="105"/>
      <c r="J11935" s="31"/>
      <c r="K11935" s="32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72"/>
        <v>0</v>
      </c>
      <c r="E11936" s="24">
        <f t="shared" si="373"/>
        <v>0</v>
      </c>
      <c r="F11936" s="104"/>
      <c r="G11936" s="104"/>
      <c r="H11936" s="113"/>
      <c r="I11936" s="113"/>
      <c r="J11936" s="106"/>
      <c r="K11936" s="107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72"/>
        <v>0</v>
      </c>
      <c r="E11937" s="24">
        <f t="shared" si="373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72"/>
        <v>0</v>
      </c>
      <c r="E11938" s="24">
        <f t="shared" si="373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72"/>
        <v>0</v>
      </c>
      <c r="E11939" s="24">
        <f t="shared" si="373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72"/>
        <v>0</v>
      </c>
      <c r="E11940" s="24">
        <f t="shared" si="373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si="372"/>
        <v>0</v>
      </c>
      <c r="E11941" s="24">
        <f t="shared" si="373"/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72"/>
        <v>0</v>
      </c>
      <c r="E11942" s="24">
        <f t="shared" si="373"/>
        <v>0</v>
      </c>
      <c r="F11942" s="104"/>
      <c r="G11942" s="104"/>
      <c r="H11942" s="105"/>
      <c r="I11942" s="105"/>
      <c r="J11942" s="31"/>
      <c r="K11942" s="32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72"/>
        <v>0</v>
      </c>
      <c r="E11943" s="24">
        <f t="shared" si="373"/>
        <v>0</v>
      </c>
      <c r="F11943" s="104"/>
      <c r="G11943" s="104"/>
      <c r="H11943" s="113"/>
      <c r="I11943" s="113"/>
      <c r="J11943" s="106"/>
      <c r="K11943" s="107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72"/>
        <v>0</v>
      </c>
      <c r="E11944" s="24">
        <f t="shared" si="37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72"/>
        <v>0</v>
      </c>
      <c r="E11945" s="24">
        <f t="shared" si="37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72"/>
        <v>0</v>
      </c>
      <c r="E11946" s="24">
        <f t="shared" si="37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72"/>
        <v>0</v>
      </c>
      <c r="E11947" s="24">
        <f t="shared" si="37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72"/>
        <v>0</v>
      </c>
      <c r="E11948" s="24">
        <f t="shared" si="37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72"/>
        <v>0</v>
      </c>
      <c r="E11949" s="24">
        <f t="shared" si="37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72"/>
        <v>0</v>
      </c>
      <c r="E11950" s="24">
        <f t="shared" si="37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72"/>
        <v>0</v>
      </c>
      <c r="E11951" s="24">
        <f t="shared" si="37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72"/>
        <v>0</v>
      </c>
      <c r="E11952" s="24">
        <f t="shared" si="37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72"/>
        <v>0</v>
      </c>
      <c r="E11953" s="24">
        <f t="shared" si="37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72"/>
        <v>0</v>
      </c>
      <c r="E11954" s="24">
        <f t="shared" si="373"/>
        <v>0</v>
      </c>
      <c r="F11954" s="104"/>
      <c r="G11954" s="104"/>
      <c r="H11954" s="105"/>
      <c r="I11954" s="105"/>
      <c r="J11954" s="31"/>
      <c r="K11954" s="32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72"/>
        <v>0</v>
      </c>
      <c r="E11955" s="24">
        <f t="shared" si="373"/>
        <v>0</v>
      </c>
      <c r="F11955" s="104"/>
      <c r="G11955" s="104"/>
      <c r="H11955" s="113"/>
      <c r="I11955" s="113"/>
      <c r="J11955" s="106"/>
      <c r="K11955" s="107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72"/>
        <v>0</v>
      </c>
      <c r="E11956" s="24">
        <f t="shared" si="37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72"/>
        <v>0</v>
      </c>
      <c r="E11957" s="24">
        <f t="shared" si="37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72"/>
        <v>0</v>
      </c>
      <c r="E11958" s="24">
        <f t="shared" si="37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72"/>
        <v>0</v>
      </c>
      <c r="E11959" s="24">
        <f t="shared" si="37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72"/>
        <v>0</v>
      </c>
      <c r="E11960" s="24">
        <f t="shared" si="373"/>
        <v>0</v>
      </c>
      <c r="F11960" s="104"/>
      <c r="G11960" s="104"/>
      <c r="H11960" s="105"/>
      <c r="I11960" s="105"/>
      <c r="J11960" s="31"/>
      <c r="K11960" s="32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72"/>
        <v>0</v>
      </c>
      <c r="E11961" s="24">
        <f t="shared" si="37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72"/>
        <v>0</v>
      </c>
      <c r="E11962" s="24">
        <f t="shared" si="37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72"/>
        <v>0</v>
      </c>
      <c r="E11963" s="24">
        <f t="shared" si="373"/>
        <v>0</v>
      </c>
      <c r="F11963" s="104"/>
      <c r="G11963" s="104"/>
      <c r="H11963" s="113"/>
      <c r="I11963" s="113"/>
      <c r="J11963" s="106"/>
      <c r="K11963" s="107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72"/>
        <v>0</v>
      </c>
      <c r="E11964" s="24">
        <f t="shared" si="37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72"/>
        <v>0</v>
      </c>
      <c r="E11965" s="24">
        <f t="shared" si="37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72"/>
        <v>0</v>
      </c>
      <c r="E11966" s="24">
        <f t="shared" si="37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72"/>
        <v>0</v>
      </c>
      <c r="E11967" s="24">
        <f t="shared" si="37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72"/>
        <v>0</v>
      </c>
      <c r="E11968" s="24">
        <f t="shared" si="37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72"/>
        <v>0</v>
      </c>
      <c r="E11969" s="24">
        <f t="shared" si="373"/>
        <v>0</v>
      </c>
      <c r="F11969" s="104"/>
      <c r="G11969" s="104"/>
      <c r="H11969" s="105"/>
      <c r="I11969" s="105"/>
      <c r="J11969" s="31"/>
      <c r="K11969" s="32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72"/>
        <v>0</v>
      </c>
      <c r="E11970" s="24">
        <f t="shared" si="37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ref="D11971:D12034" si="374">F11971+H11971+J11972+L11971+N11971+P11971+R11971+T11971+V11971+X11971+Z11971+AB11971</f>
        <v>0</v>
      </c>
      <c r="E11971" s="24">
        <f t="shared" ref="E11971:E12034" si="375">G11971+I11971+K11972+M11971+O11971+Q11971+S11971+U11971+W11971+Y11971+AA11971+AC11971</f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74"/>
        <v>0</v>
      </c>
      <c r="E11972" s="24">
        <f t="shared" si="375"/>
        <v>0</v>
      </c>
      <c r="F11972" s="104"/>
      <c r="G11972" s="104"/>
      <c r="H11972" s="113"/>
      <c r="I11972" s="113"/>
      <c r="J11972" s="106"/>
      <c r="K11972" s="107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74"/>
        <v>0</v>
      </c>
      <c r="E11973" s="24">
        <f t="shared" si="375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74"/>
        <v>0</v>
      </c>
      <c r="E11974" s="24">
        <f t="shared" si="375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74"/>
        <v>0</v>
      </c>
      <c r="E11975" s="24">
        <f t="shared" si="375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74"/>
        <v>0</v>
      </c>
      <c r="E11976" s="24">
        <f t="shared" si="375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74"/>
        <v>0</v>
      </c>
      <c r="E11977" s="24">
        <f t="shared" si="375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74"/>
        <v>0</v>
      </c>
      <c r="E11978" s="24">
        <f t="shared" si="375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74"/>
        <v>0</v>
      </c>
      <c r="E11979" s="24">
        <f t="shared" si="375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74"/>
        <v>0</v>
      </c>
      <c r="E11980" s="24">
        <f t="shared" si="375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74"/>
        <v>0</v>
      </c>
      <c r="E11981" s="24">
        <f t="shared" si="375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74"/>
        <v>0</v>
      </c>
      <c r="E11982" s="24">
        <f t="shared" si="375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74"/>
        <v>0</v>
      </c>
      <c r="E11983" s="24">
        <f t="shared" si="375"/>
        <v>0</v>
      </c>
      <c r="F11983" s="104"/>
      <c r="G11983" s="104"/>
      <c r="H11983" s="105"/>
      <c r="I11983" s="105"/>
      <c r="J11983" s="31"/>
      <c r="K11983" s="32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74"/>
        <v>0</v>
      </c>
      <c r="E11984" s="24">
        <f t="shared" si="375"/>
        <v>0</v>
      </c>
      <c r="F11984" s="104"/>
      <c r="G11984" s="104"/>
      <c r="H11984" s="113"/>
      <c r="I11984" s="113"/>
      <c r="J11984" s="106"/>
      <c r="K11984" s="107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74"/>
        <v>0</v>
      </c>
      <c r="E11985" s="24">
        <f t="shared" si="375"/>
        <v>0</v>
      </c>
      <c r="F11985" s="104"/>
      <c r="G11985" s="104"/>
      <c r="H11985" s="105"/>
      <c r="I11985" s="105"/>
      <c r="J11985" s="31"/>
      <c r="K11985" s="32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74"/>
        <v>0</v>
      </c>
      <c r="E11986" s="24">
        <f t="shared" si="375"/>
        <v>0</v>
      </c>
      <c r="F11986" s="104"/>
      <c r="G11986" s="104"/>
      <c r="H11986" s="113"/>
      <c r="I11986" s="113"/>
      <c r="J11986" s="106"/>
      <c r="K11986" s="107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74"/>
        <v>0</v>
      </c>
      <c r="E11987" s="24">
        <f t="shared" si="375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74"/>
        <v>0</v>
      </c>
      <c r="E11988" s="24">
        <f t="shared" si="375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74"/>
        <v>0</v>
      </c>
      <c r="E11989" s="24">
        <f t="shared" si="375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74"/>
        <v>0</v>
      </c>
      <c r="E11990" s="24">
        <f t="shared" si="375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74"/>
        <v>0</v>
      </c>
      <c r="E11991" s="24">
        <f t="shared" si="375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74"/>
        <v>0</v>
      </c>
      <c r="E11992" s="24">
        <f t="shared" si="375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74"/>
        <v>0</v>
      </c>
      <c r="E11993" s="24">
        <f t="shared" si="375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74"/>
        <v>0</v>
      </c>
      <c r="E11994" s="24">
        <f t="shared" si="375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74"/>
        <v>0</v>
      </c>
      <c r="E11995" s="24">
        <f t="shared" si="375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74"/>
        <v>0</v>
      </c>
      <c r="E11996" s="24">
        <f t="shared" si="375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74"/>
        <v>0</v>
      </c>
      <c r="E11997" s="24">
        <f t="shared" si="375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74"/>
        <v>0</v>
      </c>
      <c r="E11998" s="24">
        <f t="shared" si="375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74"/>
        <v>0</v>
      </c>
      <c r="E11999" s="24">
        <f t="shared" si="375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74"/>
        <v>0</v>
      </c>
      <c r="E12000" s="24">
        <f t="shared" si="375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74"/>
        <v>0</v>
      </c>
      <c r="E12001" s="24">
        <f t="shared" si="375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74"/>
        <v>0</v>
      </c>
      <c r="E12002" s="24">
        <f t="shared" si="375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74"/>
        <v>0</v>
      </c>
      <c r="E12003" s="24">
        <f t="shared" si="375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74"/>
        <v>0</v>
      </c>
      <c r="E12004" s="24">
        <f t="shared" si="375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si="374"/>
        <v>0</v>
      </c>
      <c r="E12005" s="24">
        <f t="shared" si="375"/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74"/>
        <v>0</v>
      </c>
      <c r="E12006" s="24">
        <f t="shared" si="37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74"/>
        <v>0</v>
      </c>
      <c r="E12007" s="24">
        <f t="shared" si="37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74"/>
        <v>0</v>
      </c>
      <c r="E12008" s="24">
        <f t="shared" si="37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74"/>
        <v>0</v>
      </c>
      <c r="E12009" s="24">
        <f t="shared" si="37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74"/>
        <v>0</v>
      </c>
      <c r="E12010" s="24">
        <f t="shared" si="37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74"/>
        <v>0</v>
      </c>
      <c r="E12011" s="24">
        <f t="shared" si="37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74"/>
        <v>0</v>
      </c>
      <c r="E12012" s="24">
        <f t="shared" si="37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74"/>
        <v>0</v>
      </c>
      <c r="E12013" s="24">
        <f t="shared" si="37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74"/>
        <v>0</v>
      </c>
      <c r="E12014" s="24">
        <f t="shared" si="37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74"/>
        <v>0</v>
      </c>
      <c r="E12015" s="24">
        <f t="shared" si="37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74"/>
        <v>0</v>
      </c>
      <c r="E12016" s="24">
        <f t="shared" si="37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74"/>
        <v>0</v>
      </c>
      <c r="E12017" s="24">
        <f t="shared" si="37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74"/>
        <v>0</v>
      </c>
      <c r="E12018" s="24">
        <f t="shared" si="37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74"/>
        <v>0</v>
      </c>
      <c r="E12019" s="24">
        <f t="shared" si="37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74"/>
        <v>0</v>
      </c>
      <c r="E12020" s="24">
        <f t="shared" si="37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74"/>
        <v>0</v>
      </c>
      <c r="E12021" s="24">
        <f t="shared" si="37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74"/>
        <v>0</v>
      </c>
      <c r="E12022" s="24">
        <f t="shared" si="375"/>
        <v>0</v>
      </c>
      <c r="F12022" s="104"/>
      <c r="G12022" s="104"/>
      <c r="H12022" s="105"/>
      <c r="I12022" s="105"/>
      <c r="J12022" s="31"/>
      <c r="K12022" s="32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74"/>
        <v>0</v>
      </c>
      <c r="E12023" s="24">
        <f t="shared" si="37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74"/>
        <v>0</v>
      </c>
      <c r="E12024" s="24">
        <f t="shared" si="37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74"/>
        <v>0</v>
      </c>
      <c r="E12025" s="24">
        <f t="shared" si="37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74"/>
        <v>0</v>
      </c>
      <c r="E12026" s="24">
        <f t="shared" si="37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74"/>
        <v>0</v>
      </c>
      <c r="E12027" s="24">
        <f t="shared" si="375"/>
        <v>0</v>
      </c>
      <c r="F12027" s="104"/>
      <c r="G12027" s="104"/>
      <c r="H12027" s="113"/>
      <c r="I12027" s="113"/>
      <c r="J12027" s="106"/>
      <c r="K12027" s="107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74"/>
        <v>0</v>
      </c>
      <c r="E12028" s="24">
        <f t="shared" si="375"/>
        <v>0</v>
      </c>
      <c r="F12028" s="104"/>
      <c r="G12028" s="104"/>
      <c r="H12028" s="105"/>
      <c r="I12028" s="105"/>
      <c r="J12028" s="31"/>
      <c r="K12028" s="32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74"/>
        <v>0</v>
      </c>
      <c r="E12029" s="24">
        <f t="shared" si="37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74"/>
        <v>0</v>
      </c>
      <c r="E12030" s="24">
        <f t="shared" si="37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74"/>
        <v>0</v>
      </c>
      <c r="E12031" s="24">
        <f t="shared" si="37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74"/>
        <v>0</v>
      </c>
      <c r="E12032" s="24">
        <f t="shared" si="37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74"/>
        <v>0</v>
      </c>
      <c r="E12033" s="24">
        <f t="shared" si="37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74"/>
        <v>0</v>
      </c>
      <c r="E12034" s="24">
        <f t="shared" si="37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ref="D12035:D12098" si="376">F12035+H12035+J12036+L12035+N12035+P12035+R12035+T12035+V12035+X12035+Z12035+AB12035</f>
        <v>0</v>
      </c>
      <c r="E12035" s="24">
        <f t="shared" ref="E12035:E12098" si="377">G12035+I12035+K12036+M12035+O12035+Q12035+S12035+U12035+W12035+Y12035+AA12035+AC12035</f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76"/>
        <v>0</v>
      </c>
      <c r="E12036" s="24">
        <f t="shared" si="377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76"/>
        <v>0</v>
      </c>
      <c r="E12037" s="24">
        <f t="shared" si="377"/>
        <v>0</v>
      </c>
      <c r="F12037" s="104"/>
      <c r="G12037" s="104"/>
      <c r="H12037" s="113"/>
      <c r="I12037" s="113"/>
      <c r="J12037" s="106"/>
      <c r="K12037" s="107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76"/>
        <v>0</v>
      </c>
      <c r="E12038" s="24">
        <f t="shared" si="377"/>
        <v>0</v>
      </c>
      <c r="F12038" s="104"/>
      <c r="G12038" s="104"/>
      <c r="H12038" s="105"/>
      <c r="I12038" s="105"/>
      <c r="J12038" s="31"/>
      <c r="K12038" s="32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76"/>
        <v>0</v>
      </c>
      <c r="E12039" s="24">
        <f t="shared" si="377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76"/>
        <v>0</v>
      </c>
      <c r="E12040" s="24">
        <f t="shared" si="377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76"/>
        <v>0</v>
      </c>
      <c r="E12041" s="24">
        <f t="shared" si="377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76"/>
        <v>0</v>
      </c>
      <c r="E12042" s="24">
        <f t="shared" si="377"/>
        <v>0</v>
      </c>
      <c r="F12042" s="104"/>
      <c r="G12042" s="104"/>
      <c r="H12042" s="113"/>
      <c r="I12042" s="113"/>
      <c r="J12042" s="106"/>
      <c r="K12042" s="107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76"/>
        <v>0</v>
      </c>
      <c r="E12043" s="24">
        <f t="shared" si="377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76"/>
        <v>0</v>
      </c>
      <c r="E12044" s="24">
        <f t="shared" si="377"/>
        <v>0</v>
      </c>
      <c r="F12044" s="104"/>
      <c r="G12044" s="104"/>
      <c r="H12044" s="105"/>
      <c r="I12044" s="105"/>
      <c r="J12044" s="31"/>
      <c r="K12044" s="32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76"/>
        <v>0</v>
      </c>
      <c r="E12045" s="24">
        <f t="shared" si="377"/>
        <v>0</v>
      </c>
      <c r="F12045" s="104"/>
      <c r="G12045" s="104"/>
      <c r="H12045" s="113"/>
      <c r="I12045" s="113"/>
      <c r="J12045" s="106"/>
      <c r="K12045" s="107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76"/>
        <v>0</v>
      </c>
      <c r="E12046" s="24">
        <f t="shared" si="377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76"/>
        <v>0</v>
      </c>
      <c r="E12047" s="24">
        <f t="shared" si="377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76"/>
        <v>0</v>
      </c>
      <c r="E12048" s="24">
        <f t="shared" si="377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76"/>
        <v>0</v>
      </c>
      <c r="E12049" s="24">
        <f t="shared" si="377"/>
        <v>0</v>
      </c>
      <c r="F12049" s="104"/>
      <c r="G12049" s="104"/>
      <c r="H12049" s="105"/>
      <c r="I12049" s="105"/>
      <c r="J12049" s="31"/>
      <c r="K12049" s="32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76"/>
        <v>0</v>
      </c>
      <c r="E12050" s="24">
        <f t="shared" si="377"/>
        <v>0</v>
      </c>
      <c r="F12050" s="104"/>
      <c r="G12050" s="104"/>
      <c r="H12050" s="113"/>
      <c r="I12050" s="113"/>
      <c r="J12050" s="106"/>
      <c r="K12050" s="107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76"/>
        <v>0</v>
      </c>
      <c r="E12051" s="24">
        <f t="shared" si="377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76"/>
        <v>0</v>
      </c>
      <c r="E12052" s="24">
        <f t="shared" si="377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76"/>
        <v>0</v>
      </c>
      <c r="E12053" s="24">
        <f t="shared" si="377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76"/>
        <v>0</v>
      </c>
      <c r="E12054" s="24">
        <f t="shared" si="377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76"/>
        <v>0</v>
      </c>
      <c r="E12055" s="24">
        <f t="shared" si="377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76"/>
        <v>0</v>
      </c>
      <c r="E12056" s="24">
        <f t="shared" si="377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76"/>
        <v>0</v>
      </c>
      <c r="E12057" s="24">
        <f t="shared" si="377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76"/>
        <v>0</v>
      </c>
      <c r="E12058" s="24">
        <f t="shared" si="377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76"/>
        <v>0</v>
      </c>
      <c r="E12059" s="24">
        <f t="shared" si="377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76"/>
        <v>0</v>
      </c>
      <c r="E12060" s="24">
        <f t="shared" si="377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76"/>
        <v>0</v>
      </c>
      <c r="E12061" s="24">
        <f t="shared" si="377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76"/>
        <v>0</v>
      </c>
      <c r="E12062" s="24">
        <f t="shared" si="377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76"/>
        <v>0</v>
      </c>
      <c r="E12063" s="24">
        <f t="shared" si="377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76"/>
        <v>0</v>
      </c>
      <c r="E12064" s="24">
        <f t="shared" si="377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76"/>
        <v>0</v>
      </c>
      <c r="E12065" s="24">
        <f t="shared" si="377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76"/>
        <v>0</v>
      </c>
      <c r="E12066" s="24">
        <f t="shared" si="377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76"/>
        <v>0</v>
      </c>
      <c r="E12067" s="24">
        <f t="shared" si="377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76"/>
        <v>0</v>
      </c>
      <c r="E12068" s="24">
        <f t="shared" si="377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si="376"/>
        <v>0</v>
      </c>
      <c r="E12069" s="24">
        <f t="shared" si="377"/>
        <v>0</v>
      </c>
      <c r="F12069" s="104"/>
      <c r="G12069" s="104"/>
      <c r="H12069" s="105"/>
      <c r="I12069" s="105"/>
      <c r="J12069" s="31"/>
      <c r="K12069" s="32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76"/>
        <v>0</v>
      </c>
      <c r="E12070" s="24">
        <f t="shared" si="377"/>
        <v>0</v>
      </c>
      <c r="F12070" s="104"/>
      <c r="G12070" s="104"/>
      <c r="H12070" s="113"/>
      <c r="I12070" s="113"/>
      <c r="J12070" s="106"/>
      <c r="K12070" s="107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76"/>
        <v>0</v>
      </c>
      <c r="E12071" s="24">
        <f t="shared" si="37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76"/>
        <v>0</v>
      </c>
      <c r="E12072" s="24">
        <f t="shared" si="37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76"/>
        <v>0</v>
      </c>
      <c r="E12073" s="24">
        <f t="shared" si="37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76"/>
        <v>0</v>
      </c>
      <c r="E12074" s="24">
        <f t="shared" si="377"/>
        <v>0</v>
      </c>
      <c r="F12074" s="104"/>
      <c r="G12074" s="104"/>
      <c r="H12074" s="105"/>
      <c r="I12074" s="105"/>
      <c r="J12074" s="31"/>
      <c r="K12074" s="32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76"/>
        <v>0</v>
      </c>
      <c r="E12075" s="24">
        <f t="shared" si="37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76"/>
        <v>0</v>
      </c>
      <c r="E12076" s="24">
        <f t="shared" si="37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76"/>
        <v>0</v>
      </c>
      <c r="E12077" s="24">
        <f t="shared" si="37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76"/>
        <v>0</v>
      </c>
      <c r="E12078" s="24">
        <f t="shared" si="37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76"/>
        <v>0</v>
      </c>
      <c r="E12079" s="24">
        <f t="shared" si="37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76"/>
        <v>0</v>
      </c>
      <c r="E12080" s="24">
        <f t="shared" si="377"/>
        <v>0</v>
      </c>
      <c r="F12080" s="104"/>
      <c r="G12080" s="104"/>
      <c r="H12080" s="113"/>
      <c r="I12080" s="113"/>
      <c r="J12080" s="106"/>
      <c r="K12080" s="107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76"/>
        <v>0</v>
      </c>
      <c r="E12081" s="24">
        <f t="shared" si="37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76"/>
        <v>0</v>
      </c>
      <c r="E12082" s="24">
        <f t="shared" si="37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76"/>
        <v>0</v>
      </c>
      <c r="E12083" s="24">
        <f t="shared" si="37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76"/>
        <v>0</v>
      </c>
      <c r="E12084" s="24">
        <f t="shared" si="377"/>
        <v>0</v>
      </c>
      <c r="F12084" s="104"/>
      <c r="G12084" s="104"/>
      <c r="H12084" s="105"/>
      <c r="I12084" s="105"/>
      <c r="J12084" s="31"/>
      <c r="K12084" s="32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76"/>
        <v>0</v>
      </c>
      <c r="E12085" s="24">
        <f t="shared" si="377"/>
        <v>0</v>
      </c>
      <c r="F12085" s="104"/>
      <c r="G12085" s="104"/>
      <c r="H12085" s="113"/>
      <c r="I12085" s="113"/>
      <c r="J12085" s="106"/>
      <c r="K12085" s="107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76"/>
        <v>0</v>
      </c>
      <c r="E12086" s="24">
        <f t="shared" si="37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76"/>
        <v>0</v>
      </c>
      <c r="E12087" s="24">
        <f t="shared" si="377"/>
        <v>0</v>
      </c>
      <c r="F12087" s="104"/>
      <c r="G12087" s="104"/>
      <c r="H12087" s="105"/>
      <c r="I12087" s="105"/>
      <c r="J12087" s="31"/>
      <c r="K12087" s="32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76"/>
        <v>0</v>
      </c>
      <c r="E12088" s="24">
        <f t="shared" si="377"/>
        <v>0</v>
      </c>
      <c r="F12088" s="104"/>
      <c r="G12088" s="104"/>
      <c r="H12088" s="113"/>
      <c r="I12088" s="113"/>
      <c r="J12088" s="106"/>
      <c r="K12088" s="107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76"/>
        <v>0</v>
      </c>
      <c r="E12089" s="24">
        <f t="shared" si="377"/>
        <v>0</v>
      </c>
      <c r="F12089" s="104"/>
      <c r="G12089" s="104"/>
      <c r="H12089" s="105"/>
      <c r="I12089" s="105"/>
      <c r="J12089" s="31"/>
      <c r="K12089" s="32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76"/>
        <v>0</v>
      </c>
      <c r="E12090" s="24">
        <f t="shared" si="377"/>
        <v>0</v>
      </c>
      <c r="F12090" s="104"/>
      <c r="G12090" s="104"/>
      <c r="H12090" s="113"/>
      <c r="I12090" s="113"/>
      <c r="J12090" s="106"/>
      <c r="K12090" s="107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76"/>
        <v>0</v>
      </c>
      <c r="E12091" s="24">
        <f t="shared" si="37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76"/>
        <v>0</v>
      </c>
      <c r="E12092" s="24">
        <f t="shared" si="377"/>
        <v>0</v>
      </c>
      <c r="F12092" s="104"/>
      <c r="G12092" s="104"/>
      <c r="H12092" s="105"/>
      <c r="I12092" s="105"/>
      <c r="J12092" s="31"/>
      <c r="K12092" s="32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76"/>
        <v>0</v>
      </c>
      <c r="E12093" s="24">
        <f t="shared" si="377"/>
        <v>0</v>
      </c>
      <c r="F12093" s="104"/>
      <c r="G12093" s="104"/>
      <c r="H12093" s="113"/>
      <c r="I12093" s="113"/>
      <c r="J12093" s="106"/>
      <c r="K12093" s="107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76"/>
        <v>0</v>
      </c>
      <c r="E12094" s="24">
        <f t="shared" si="377"/>
        <v>0</v>
      </c>
      <c r="F12094" s="104"/>
      <c r="G12094" s="104"/>
      <c r="H12094" s="105"/>
      <c r="I12094" s="105"/>
      <c r="J12094" s="31"/>
      <c r="K12094" s="32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76"/>
        <v>0</v>
      </c>
      <c r="E12095" s="24">
        <f t="shared" si="377"/>
        <v>0</v>
      </c>
      <c r="F12095" s="104"/>
      <c r="G12095" s="104"/>
      <c r="H12095" s="113"/>
      <c r="I12095" s="113"/>
      <c r="J12095" s="106"/>
      <c r="K12095" s="107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76"/>
        <v>0</v>
      </c>
      <c r="E12096" s="24">
        <f t="shared" si="37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76"/>
        <v>0</v>
      </c>
      <c r="E12097" s="24">
        <f t="shared" si="37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76"/>
        <v>0</v>
      </c>
      <c r="E12098" s="24">
        <f t="shared" si="37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ref="D12099:D12162" si="378">F12099+H12099+J12100+L12099+N12099+P12099+R12099+T12099+V12099+X12099+Z12099+AB12099</f>
        <v>0</v>
      </c>
      <c r="E12099" s="24">
        <f t="shared" ref="E12099:E12162" si="379">G12099+I12099+K12100+M12099+O12099+Q12099+S12099+U12099+W12099+Y12099+AA12099+AC12099</f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78"/>
        <v>0</v>
      </c>
      <c r="E12100" s="24">
        <f t="shared" si="379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78"/>
        <v>0</v>
      </c>
      <c r="E12101" s="24">
        <f t="shared" si="379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78"/>
        <v>0</v>
      </c>
      <c r="E12102" s="24">
        <f t="shared" si="379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78"/>
        <v>0</v>
      </c>
      <c r="E12103" s="24">
        <f t="shared" si="379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78"/>
        <v>0</v>
      </c>
      <c r="E12104" s="24">
        <f t="shared" si="379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78"/>
        <v>0</v>
      </c>
      <c r="E12105" s="24">
        <f t="shared" si="379"/>
        <v>0</v>
      </c>
      <c r="F12105" s="104"/>
      <c r="G12105" s="104"/>
      <c r="H12105" s="105"/>
      <c r="I12105" s="105"/>
      <c r="J12105" s="31"/>
      <c r="K12105" s="32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78"/>
        <v>0</v>
      </c>
      <c r="E12106" s="24">
        <f t="shared" si="379"/>
        <v>0</v>
      </c>
      <c r="F12106" s="104"/>
      <c r="G12106" s="104"/>
      <c r="H12106" s="113"/>
      <c r="I12106" s="113"/>
      <c r="J12106" s="106"/>
      <c r="K12106" s="107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78"/>
        <v>0</v>
      </c>
      <c r="E12107" s="24">
        <f t="shared" si="379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78"/>
        <v>0</v>
      </c>
      <c r="E12108" s="24">
        <f t="shared" si="379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78"/>
        <v>0</v>
      </c>
      <c r="E12109" s="24">
        <f t="shared" si="379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78"/>
        <v>0</v>
      </c>
      <c r="E12110" s="24">
        <f t="shared" si="379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78"/>
        <v>0</v>
      </c>
      <c r="E12111" s="24">
        <f t="shared" si="379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78"/>
        <v>0</v>
      </c>
      <c r="E12112" s="24">
        <f t="shared" si="379"/>
        <v>0</v>
      </c>
      <c r="F12112" s="104"/>
      <c r="G12112" s="104"/>
      <c r="H12112" s="105"/>
      <c r="I12112" s="105"/>
      <c r="J12112" s="31"/>
      <c r="K12112" s="32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78"/>
        <v>0</v>
      </c>
      <c r="E12113" s="24">
        <f t="shared" si="379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78"/>
        <v>0</v>
      </c>
      <c r="E12114" s="24">
        <f t="shared" si="379"/>
        <v>0</v>
      </c>
      <c r="F12114" s="104"/>
      <c r="G12114" s="104"/>
      <c r="H12114" s="113"/>
      <c r="I12114" s="113"/>
      <c r="J12114" s="106"/>
      <c r="K12114" s="107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78"/>
        <v>0</v>
      </c>
      <c r="E12115" s="24">
        <f t="shared" si="379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78"/>
        <v>0</v>
      </c>
      <c r="E12116" s="24">
        <f t="shared" si="379"/>
        <v>0</v>
      </c>
      <c r="F12116" s="104"/>
      <c r="G12116" s="104"/>
      <c r="H12116" s="105"/>
      <c r="I12116" s="105"/>
      <c r="J12116" s="31"/>
      <c r="K12116" s="32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78"/>
        <v>0</v>
      </c>
      <c r="E12117" s="24">
        <f t="shared" si="379"/>
        <v>0</v>
      </c>
      <c r="F12117" s="104"/>
      <c r="G12117" s="104"/>
      <c r="H12117" s="113"/>
      <c r="I12117" s="113"/>
      <c r="J12117" s="106"/>
      <c r="K12117" s="107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78"/>
        <v>0</v>
      </c>
      <c r="E12118" s="24">
        <f t="shared" si="379"/>
        <v>0</v>
      </c>
      <c r="F12118" s="104"/>
      <c r="G12118" s="104"/>
      <c r="H12118" s="105"/>
      <c r="I12118" s="105"/>
      <c r="J12118" s="31"/>
      <c r="K12118" s="32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78"/>
        <v>0</v>
      </c>
      <c r="E12119" s="24">
        <f t="shared" si="379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78"/>
        <v>0</v>
      </c>
      <c r="E12120" s="24">
        <f t="shared" si="379"/>
        <v>0</v>
      </c>
      <c r="F12120" s="104"/>
      <c r="G12120" s="104"/>
      <c r="H12120" s="113"/>
      <c r="I12120" s="113"/>
      <c r="J12120" s="106"/>
      <c r="K12120" s="107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78"/>
        <v>0</v>
      </c>
      <c r="E12121" s="24">
        <f t="shared" si="379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78"/>
        <v>0</v>
      </c>
      <c r="E12122" s="24">
        <f t="shared" si="379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78"/>
        <v>0</v>
      </c>
      <c r="E12123" s="24">
        <f t="shared" si="379"/>
        <v>0</v>
      </c>
      <c r="F12123" s="104"/>
      <c r="G12123" s="104"/>
      <c r="H12123" s="105"/>
      <c r="I12123" s="105"/>
      <c r="J12123" s="31"/>
      <c r="K12123" s="32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78"/>
        <v>0</v>
      </c>
      <c r="E12124" s="24">
        <f t="shared" si="379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78"/>
        <v>0</v>
      </c>
      <c r="E12125" s="24">
        <f t="shared" si="379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78"/>
        <v>0</v>
      </c>
      <c r="E12126" s="24">
        <f t="shared" si="379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78"/>
        <v>0</v>
      </c>
      <c r="E12127" s="24">
        <f t="shared" si="379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78"/>
        <v>0</v>
      </c>
      <c r="E12128" s="24">
        <f t="shared" si="379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78"/>
        <v>0</v>
      </c>
      <c r="E12129" s="24">
        <f t="shared" si="379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78"/>
        <v>0</v>
      </c>
      <c r="E12130" s="24">
        <f t="shared" si="379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78"/>
        <v>0</v>
      </c>
      <c r="E12131" s="24">
        <f t="shared" si="379"/>
        <v>0</v>
      </c>
      <c r="F12131" s="104"/>
      <c r="G12131" s="104"/>
      <c r="H12131" s="113"/>
      <c r="I12131" s="113"/>
      <c r="J12131" s="106"/>
      <c r="K12131" s="107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78"/>
        <v>0</v>
      </c>
      <c r="E12132" s="24">
        <f t="shared" si="379"/>
        <v>0</v>
      </c>
      <c r="F12132" s="104"/>
      <c r="G12132" s="104"/>
      <c r="H12132" s="105"/>
      <c r="I12132" s="105"/>
      <c r="J12132" s="31"/>
      <c r="K12132" s="32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si="378"/>
        <v>0</v>
      </c>
      <c r="E12133" s="24">
        <f t="shared" si="379"/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78"/>
        <v>0</v>
      </c>
      <c r="E12134" s="24">
        <f t="shared" si="379"/>
        <v>0</v>
      </c>
      <c r="F12134" s="104"/>
      <c r="G12134" s="104"/>
      <c r="H12134" s="113"/>
      <c r="I12134" s="113"/>
      <c r="J12134" s="106"/>
      <c r="K12134" s="107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78"/>
        <v>0</v>
      </c>
      <c r="E12135" s="24">
        <f t="shared" si="379"/>
        <v>0</v>
      </c>
      <c r="F12135" s="104"/>
      <c r="G12135" s="104"/>
      <c r="H12135" s="105"/>
      <c r="I12135" s="105"/>
      <c r="J12135" s="31"/>
      <c r="K12135" s="32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78"/>
        <v>0</v>
      </c>
      <c r="E12136" s="24">
        <f t="shared" si="37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78"/>
        <v>0</v>
      </c>
      <c r="E12137" s="24">
        <f t="shared" si="37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78"/>
        <v>0</v>
      </c>
      <c r="E12138" s="24">
        <f t="shared" si="379"/>
        <v>0</v>
      </c>
      <c r="F12138" s="104"/>
      <c r="G12138" s="104"/>
      <c r="H12138" s="113"/>
      <c r="I12138" s="113"/>
      <c r="J12138" s="106"/>
      <c r="K12138" s="107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78"/>
        <v>0</v>
      </c>
      <c r="E12139" s="24">
        <f t="shared" si="37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78"/>
        <v>0</v>
      </c>
      <c r="E12140" s="24">
        <f t="shared" si="379"/>
        <v>0</v>
      </c>
      <c r="F12140" s="104"/>
      <c r="G12140" s="104"/>
      <c r="H12140" s="105"/>
      <c r="I12140" s="105"/>
      <c r="J12140" s="31"/>
      <c r="K12140" s="32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78"/>
        <v>0</v>
      </c>
      <c r="E12141" s="24">
        <f t="shared" si="379"/>
        <v>0</v>
      </c>
      <c r="F12141" s="104"/>
      <c r="G12141" s="104"/>
      <c r="H12141" s="113"/>
      <c r="I12141" s="113"/>
      <c r="J12141" s="106"/>
      <c r="K12141" s="107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78"/>
        <v>0</v>
      </c>
      <c r="E12142" s="24">
        <f t="shared" si="379"/>
        <v>0</v>
      </c>
      <c r="F12142" s="104"/>
      <c r="G12142" s="104"/>
      <c r="H12142" s="105"/>
      <c r="I12142" s="105"/>
      <c r="J12142" s="31"/>
      <c r="K12142" s="32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78"/>
        <v>0</v>
      </c>
      <c r="E12143" s="24">
        <f t="shared" si="379"/>
        <v>0</v>
      </c>
      <c r="F12143" s="104"/>
      <c r="G12143" s="104"/>
      <c r="H12143" s="113"/>
      <c r="I12143" s="113"/>
      <c r="J12143" s="106"/>
      <c r="K12143" s="107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78"/>
        <v>0</v>
      </c>
      <c r="E12144" s="24">
        <f t="shared" si="37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78"/>
        <v>0</v>
      </c>
      <c r="E12145" s="24">
        <f t="shared" si="37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78"/>
        <v>0</v>
      </c>
      <c r="E12146" s="24">
        <f t="shared" si="379"/>
        <v>0</v>
      </c>
      <c r="F12146" s="104"/>
      <c r="G12146" s="104"/>
      <c r="H12146" s="105"/>
      <c r="I12146" s="105"/>
      <c r="J12146" s="31"/>
      <c r="K12146" s="32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78"/>
        <v>0</v>
      </c>
      <c r="E12147" s="24">
        <f t="shared" si="379"/>
        <v>0</v>
      </c>
      <c r="F12147" s="104"/>
      <c r="G12147" s="104"/>
      <c r="H12147" s="113"/>
      <c r="I12147" s="113"/>
      <c r="J12147" s="106"/>
      <c r="K12147" s="107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78"/>
        <v>0</v>
      </c>
      <c r="E12148" s="24">
        <f t="shared" si="37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78"/>
        <v>0</v>
      </c>
      <c r="E12149" s="24">
        <f t="shared" si="37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78"/>
        <v>0</v>
      </c>
      <c r="E12150" s="24">
        <f t="shared" si="37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78"/>
        <v>0</v>
      </c>
      <c r="E12151" s="24">
        <f t="shared" si="37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78"/>
        <v>0</v>
      </c>
      <c r="E12152" s="24">
        <f t="shared" si="37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78"/>
        <v>0</v>
      </c>
      <c r="E12153" s="24">
        <f t="shared" si="37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78"/>
        <v>0</v>
      </c>
      <c r="E12154" s="24">
        <f t="shared" si="37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78"/>
        <v>0</v>
      </c>
      <c r="E12155" s="24">
        <f t="shared" si="37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78"/>
        <v>0</v>
      </c>
      <c r="E12156" s="24">
        <f t="shared" si="37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78"/>
        <v>0</v>
      </c>
      <c r="E12157" s="24">
        <f t="shared" si="37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78"/>
        <v>0</v>
      </c>
      <c r="E12158" s="24">
        <f t="shared" si="37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78"/>
        <v>0</v>
      </c>
      <c r="E12159" s="24">
        <f t="shared" si="37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78"/>
        <v>0</v>
      </c>
      <c r="E12160" s="24">
        <f t="shared" si="37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78"/>
        <v>0</v>
      </c>
      <c r="E12161" s="24">
        <f t="shared" si="379"/>
        <v>0</v>
      </c>
      <c r="F12161" s="104"/>
      <c r="G12161" s="104"/>
      <c r="H12161" s="105"/>
      <c r="I12161" s="105"/>
      <c r="J12161" s="31"/>
      <c r="K12161" s="32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78"/>
        <v>0</v>
      </c>
      <c r="E12162" s="24">
        <f t="shared" si="37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ref="D12163:D12226" si="380">F12163+H12163+J12164+L12163+N12163+P12163+R12163+T12163+V12163+X12163+Z12163+AB12163</f>
        <v>0</v>
      </c>
      <c r="E12163" s="24">
        <f t="shared" ref="E12163:E12226" si="381">G12163+I12163+K12164+M12163+O12163+Q12163+S12163+U12163+W12163+Y12163+AA12163+AC12163</f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80"/>
        <v>0</v>
      </c>
      <c r="E12164" s="24">
        <f t="shared" si="381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80"/>
        <v>0</v>
      </c>
      <c r="E12165" s="24">
        <f t="shared" si="381"/>
        <v>0</v>
      </c>
      <c r="F12165" s="104"/>
      <c r="G12165" s="104"/>
      <c r="H12165" s="113"/>
      <c r="I12165" s="113"/>
      <c r="J12165" s="106"/>
      <c r="K12165" s="107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80"/>
        <v>0</v>
      </c>
      <c r="E12166" s="24">
        <f t="shared" si="381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80"/>
        <v>0</v>
      </c>
      <c r="E12167" s="24">
        <f t="shared" si="381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80"/>
        <v>0</v>
      </c>
      <c r="E12168" s="24">
        <f t="shared" si="381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80"/>
        <v>0</v>
      </c>
      <c r="E12169" s="24">
        <f t="shared" si="381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80"/>
        <v>0</v>
      </c>
      <c r="E12170" s="24">
        <f t="shared" si="381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80"/>
        <v>0</v>
      </c>
      <c r="E12171" s="24">
        <f t="shared" si="381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80"/>
        <v>0</v>
      </c>
      <c r="E12172" s="24">
        <f t="shared" si="381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80"/>
        <v>0</v>
      </c>
      <c r="E12173" s="24">
        <f t="shared" si="381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80"/>
        <v>0</v>
      </c>
      <c r="E12174" s="24">
        <f t="shared" si="381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80"/>
        <v>0</v>
      </c>
      <c r="E12175" s="24">
        <f t="shared" si="381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80"/>
        <v>0</v>
      </c>
      <c r="E12176" s="24">
        <f t="shared" si="381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80"/>
        <v>0</v>
      </c>
      <c r="E12177" s="24">
        <f t="shared" si="381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80"/>
        <v>0</v>
      </c>
      <c r="E12178" s="24">
        <f t="shared" si="381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80"/>
        <v>0</v>
      </c>
      <c r="E12179" s="24">
        <f t="shared" si="381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80"/>
        <v>0</v>
      </c>
      <c r="E12180" s="24">
        <f t="shared" si="381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80"/>
        <v>0</v>
      </c>
      <c r="E12181" s="24">
        <f t="shared" si="381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80"/>
        <v>0</v>
      </c>
      <c r="E12182" s="24">
        <f t="shared" si="381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80"/>
        <v>0</v>
      </c>
      <c r="E12183" s="24">
        <f t="shared" si="381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80"/>
        <v>0</v>
      </c>
      <c r="E12184" s="24">
        <f t="shared" si="381"/>
        <v>0</v>
      </c>
      <c r="F12184" s="104"/>
      <c r="G12184" s="104"/>
      <c r="H12184" s="105"/>
      <c r="I12184" s="105"/>
      <c r="J12184" s="31"/>
      <c r="K12184" s="32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80"/>
        <v>0</v>
      </c>
      <c r="E12185" s="24">
        <f t="shared" si="381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80"/>
        <v>0</v>
      </c>
      <c r="E12186" s="24">
        <f t="shared" si="381"/>
        <v>0</v>
      </c>
      <c r="F12186" s="104"/>
      <c r="G12186" s="104"/>
      <c r="H12186" s="113"/>
      <c r="I12186" s="113"/>
      <c r="J12186" s="106"/>
      <c r="K12186" s="107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80"/>
        <v>0</v>
      </c>
      <c r="E12187" s="24">
        <f t="shared" si="381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80"/>
        <v>0</v>
      </c>
      <c r="E12188" s="24">
        <f t="shared" si="381"/>
        <v>0</v>
      </c>
      <c r="F12188" s="104"/>
      <c r="G12188" s="104"/>
      <c r="H12188" s="105"/>
      <c r="I12188" s="105"/>
      <c r="J12188" s="31"/>
      <c r="K12188" s="32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80"/>
        <v>0</v>
      </c>
      <c r="E12189" s="24">
        <f t="shared" si="381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80"/>
        <v>0</v>
      </c>
      <c r="E12190" s="24">
        <f t="shared" si="381"/>
        <v>0</v>
      </c>
      <c r="F12190" s="104"/>
      <c r="G12190" s="104"/>
      <c r="H12190" s="113"/>
      <c r="I12190" s="113"/>
      <c r="J12190" s="106"/>
      <c r="K12190" s="107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80"/>
        <v>0</v>
      </c>
      <c r="E12191" s="24">
        <f t="shared" si="381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80"/>
        <v>0</v>
      </c>
      <c r="E12192" s="24">
        <f t="shared" si="381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80"/>
        <v>0</v>
      </c>
      <c r="E12193" s="24">
        <f t="shared" si="381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80"/>
        <v>0</v>
      </c>
      <c r="E12194" s="24">
        <f t="shared" si="381"/>
        <v>0</v>
      </c>
      <c r="F12194" s="104"/>
      <c r="G12194" s="104"/>
      <c r="H12194" s="105"/>
      <c r="I12194" s="105"/>
      <c r="J12194" s="31"/>
      <c r="K12194" s="32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80"/>
        <v>0</v>
      </c>
      <c r="E12195" s="24">
        <f t="shared" si="381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80"/>
        <v>0</v>
      </c>
      <c r="E12196" s="24">
        <f t="shared" si="381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si="380"/>
        <v>0</v>
      </c>
      <c r="E12197" s="24">
        <f t="shared" si="381"/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80"/>
        <v>0</v>
      </c>
      <c r="E12198" s="24">
        <f t="shared" si="38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80"/>
        <v>0</v>
      </c>
      <c r="E12199" s="24">
        <f t="shared" si="38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80"/>
        <v>0</v>
      </c>
      <c r="E12200" s="24">
        <f t="shared" si="38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80"/>
        <v>0</v>
      </c>
      <c r="E12201" s="24">
        <f t="shared" si="38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80"/>
        <v>0</v>
      </c>
      <c r="E12202" s="24">
        <f t="shared" si="38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80"/>
        <v>0</v>
      </c>
      <c r="E12203" s="24">
        <f t="shared" si="38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80"/>
        <v>0</v>
      </c>
      <c r="E12204" s="24">
        <f t="shared" si="381"/>
        <v>0</v>
      </c>
      <c r="F12204" s="104"/>
      <c r="G12204" s="104"/>
      <c r="H12204" s="113"/>
      <c r="I12204" s="113"/>
      <c r="J12204" s="106"/>
      <c r="K12204" s="107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80"/>
        <v>0</v>
      </c>
      <c r="E12205" s="24">
        <f t="shared" si="38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80"/>
        <v>0</v>
      </c>
      <c r="E12206" s="24">
        <f t="shared" si="38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80"/>
        <v>0</v>
      </c>
      <c r="E12207" s="24">
        <f t="shared" si="38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80"/>
        <v>0</v>
      </c>
      <c r="E12208" s="24">
        <f t="shared" si="381"/>
        <v>0</v>
      </c>
      <c r="F12208" s="104"/>
      <c r="G12208" s="104"/>
      <c r="H12208" s="105"/>
      <c r="I12208" s="105"/>
      <c r="J12208" s="31"/>
      <c r="K12208" s="32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80"/>
        <v>0</v>
      </c>
      <c r="E12209" s="24">
        <f t="shared" si="38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80"/>
        <v>0</v>
      </c>
      <c r="E12210" s="24">
        <f t="shared" si="38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80"/>
        <v>0</v>
      </c>
      <c r="E12211" s="24">
        <f t="shared" si="381"/>
        <v>0</v>
      </c>
      <c r="F12211" s="104"/>
      <c r="G12211" s="104"/>
      <c r="H12211" s="113"/>
      <c r="I12211" s="113"/>
      <c r="J12211" s="106"/>
      <c r="K12211" s="107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80"/>
        <v>0</v>
      </c>
      <c r="E12212" s="24">
        <f t="shared" si="38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80"/>
        <v>0</v>
      </c>
      <c r="E12213" s="24">
        <f t="shared" si="38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80"/>
        <v>0</v>
      </c>
      <c r="E12214" s="24">
        <f t="shared" si="381"/>
        <v>0</v>
      </c>
      <c r="F12214" s="104"/>
      <c r="G12214" s="104"/>
      <c r="H12214" s="105"/>
      <c r="I12214" s="105"/>
      <c r="J12214" s="31"/>
      <c r="K12214" s="32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80"/>
        <v>0</v>
      </c>
      <c r="E12215" s="24">
        <f t="shared" si="381"/>
        <v>0</v>
      </c>
      <c r="F12215" s="104"/>
      <c r="G12215" s="104"/>
      <c r="H12215" s="113"/>
      <c r="I12215" s="113"/>
      <c r="J12215" s="106"/>
      <c r="K12215" s="107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80"/>
        <v>0</v>
      </c>
      <c r="E12216" s="24">
        <f t="shared" si="381"/>
        <v>0</v>
      </c>
      <c r="F12216" s="104"/>
      <c r="G12216" s="104"/>
      <c r="H12216" s="105"/>
      <c r="I12216" s="105"/>
      <c r="J12216" s="31"/>
      <c r="K12216" s="32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80"/>
        <v>0</v>
      </c>
      <c r="E12217" s="24">
        <f t="shared" si="381"/>
        <v>0</v>
      </c>
      <c r="F12217" s="104"/>
      <c r="G12217" s="104"/>
      <c r="H12217" s="113"/>
      <c r="I12217" s="113"/>
      <c r="J12217" s="106"/>
      <c r="K12217" s="107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80"/>
        <v>0</v>
      </c>
      <c r="E12218" s="24">
        <f t="shared" si="381"/>
        <v>0</v>
      </c>
      <c r="F12218" s="104"/>
      <c r="G12218" s="104"/>
      <c r="H12218" s="105"/>
      <c r="I12218" s="105"/>
      <c r="J12218" s="31"/>
      <c r="K12218" s="32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80"/>
        <v>0</v>
      </c>
      <c r="E12219" s="24">
        <f t="shared" si="381"/>
        <v>0</v>
      </c>
      <c r="F12219" s="104"/>
      <c r="G12219" s="104"/>
      <c r="H12219" s="113"/>
      <c r="I12219" s="113"/>
      <c r="J12219" s="106"/>
      <c r="K12219" s="107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80"/>
        <v>0</v>
      </c>
      <c r="E12220" s="24">
        <f t="shared" si="381"/>
        <v>0</v>
      </c>
      <c r="F12220" s="104"/>
      <c r="G12220" s="104"/>
      <c r="H12220" s="105"/>
      <c r="I12220" s="105"/>
      <c r="J12220" s="31"/>
      <c r="K12220" s="32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80"/>
        <v>0</v>
      </c>
      <c r="E12221" s="24">
        <f t="shared" si="38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80"/>
        <v>0</v>
      </c>
      <c r="E12222" s="24">
        <f t="shared" si="38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80"/>
        <v>0</v>
      </c>
      <c r="E12223" s="24">
        <f t="shared" si="38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80"/>
        <v>0</v>
      </c>
      <c r="E12224" s="24">
        <f t="shared" si="38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80"/>
        <v>0</v>
      </c>
      <c r="E12225" s="24">
        <f t="shared" si="38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80"/>
        <v>0</v>
      </c>
      <c r="E12226" s="24">
        <f t="shared" si="381"/>
        <v>0</v>
      </c>
      <c r="F12226" s="104"/>
      <c r="G12226" s="104"/>
      <c r="H12226" s="113"/>
      <c r="I12226" s="113"/>
      <c r="J12226" s="106"/>
      <c r="K12226" s="107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ref="D12227:D12290" si="382">F12227+H12227+J12228+L12227+N12227+P12227+R12227+T12227+V12227+X12227+Z12227+AB12227</f>
        <v>0</v>
      </c>
      <c r="E12227" s="24">
        <f t="shared" ref="E12227:E12290" si="383">G12227+I12227+K12228+M12227+O12227+Q12227+S12227+U12227+W12227+Y12227+AA12227+AC12227</f>
        <v>0</v>
      </c>
      <c r="F12227" s="104"/>
      <c r="G12227" s="104"/>
      <c r="H12227" s="105"/>
      <c r="I12227" s="105"/>
      <c r="J12227" s="31"/>
      <c r="K12227" s="32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82"/>
        <v>0</v>
      </c>
      <c r="E12228" s="24">
        <f t="shared" si="383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82"/>
        <v>0</v>
      </c>
      <c r="E12229" s="24">
        <f t="shared" si="383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82"/>
        <v>0</v>
      </c>
      <c r="E12230" s="24">
        <f t="shared" si="383"/>
        <v>0</v>
      </c>
      <c r="F12230" s="104"/>
      <c r="G12230" s="104"/>
      <c r="H12230" s="113"/>
      <c r="I12230" s="113"/>
      <c r="J12230" s="106"/>
      <c r="K12230" s="107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82"/>
        <v>0</v>
      </c>
      <c r="E12231" s="24">
        <f t="shared" si="383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82"/>
        <v>0</v>
      </c>
      <c r="E12232" s="24">
        <f t="shared" si="383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82"/>
        <v>0</v>
      </c>
      <c r="E12233" s="24">
        <f t="shared" si="383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82"/>
        <v>0</v>
      </c>
      <c r="E12234" s="24">
        <f t="shared" si="383"/>
        <v>0</v>
      </c>
      <c r="F12234" s="104"/>
      <c r="G12234" s="104"/>
      <c r="H12234" s="105"/>
      <c r="I12234" s="105"/>
      <c r="J12234" s="31"/>
      <c r="K12234" s="32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82"/>
        <v>0</v>
      </c>
      <c r="E12235" s="24">
        <f t="shared" si="383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82"/>
        <v>0</v>
      </c>
      <c r="E12236" s="24">
        <f t="shared" si="383"/>
        <v>0</v>
      </c>
      <c r="F12236" s="104"/>
      <c r="G12236" s="104"/>
      <c r="H12236" s="113"/>
      <c r="I12236" s="113"/>
      <c r="J12236" s="106"/>
      <c r="K12236" s="107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82"/>
        <v>0</v>
      </c>
      <c r="E12237" s="24">
        <f t="shared" si="383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82"/>
        <v>0</v>
      </c>
      <c r="E12238" s="24">
        <f t="shared" si="383"/>
        <v>0</v>
      </c>
      <c r="F12238" s="104"/>
      <c r="G12238" s="104"/>
      <c r="H12238" s="105"/>
      <c r="I12238" s="105"/>
      <c r="J12238" s="31"/>
      <c r="K12238" s="32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82"/>
        <v>0</v>
      </c>
      <c r="E12239" s="24">
        <f t="shared" si="383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82"/>
        <v>0</v>
      </c>
      <c r="E12240" s="24">
        <f t="shared" si="383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82"/>
        <v>0</v>
      </c>
      <c r="E12241" s="24">
        <f t="shared" si="383"/>
        <v>0</v>
      </c>
      <c r="F12241" s="104"/>
      <c r="G12241" s="104"/>
      <c r="H12241" s="113"/>
      <c r="I12241" s="113"/>
      <c r="J12241" s="106"/>
      <c r="K12241" s="107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82"/>
        <v>0</v>
      </c>
      <c r="E12242" s="24">
        <f t="shared" si="383"/>
        <v>0</v>
      </c>
      <c r="F12242" s="104"/>
      <c r="G12242" s="104"/>
      <c r="H12242" s="105"/>
      <c r="I12242" s="105"/>
      <c r="J12242" s="31"/>
      <c r="K12242" s="32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82"/>
        <v>0</v>
      </c>
      <c r="E12243" s="24">
        <f t="shared" si="383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82"/>
        <v>0</v>
      </c>
      <c r="E12244" s="24">
        <f t="shared" si="383"/>
        <v>0</v>
      </c>
      <c r="F12244" s="104"/>
      <c r="G12244" s="104"/>
      <c r="H12244" s="113"/>
      <c r="I12244" s="113"/>
      <c r="J12244" s="106"/>
      <c r="K12244" s="107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82"/>
        <v>0</v>
      </c>
      <c r="E12245" s="24">
        <f t="shared" si="383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82"/>
        <v>0</v>
      </c>
      <c r="E12246" s="24">
        <f t="shared" si="383"/>
        <v>0</v>
      </c>
      <c r="F12246" s="104"/>
      <c r="G12246" s="104"/>
      <c r="H12246" s="105"/>
      <c r="I12246" s="105"/>
      <c r="J12246" s="31"/>
      <c r="K12246" s="32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82"/>
        <v>0</v>
      </c>
      <c r="E12247" s="24">
        <f t="shared" si="383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82"/>
        <v>0</v>
      </c>
      <c r="E12248" s="24">
        <f t="shared" si="383"/>
        <v>0</v>
      </c>
      <c r="F12248" s="104"/>
      <c r="G12248" s="104"/>
      <c r="H12248" s="113"/>
      <c r="I12248" s="113"/>
      <c r="J12248" s="106"/>
      <c r="K12248" s="107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82"/>
        <v>0</v>
      </c>
      <c r="E12249" s="24">
        <f t="shared" si="383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82"/>
        <v>0</v>
      </c>
      <c r="E12250" s="24">
        <f t="shared" si="383"/>
        <v>0</v>
      </c>
      <c r="F12250" s="104"/>
      <c r="G12250" s="104"/>
      <c r="H12250" s="105"/>
      <c r="I12250" s="105"/>
      <c r="J12250" s="31"/>
      <c r="K12250" s="32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82"/>
        <v>0</v>
      </c>
      <c r="E12251" s="24">
        <f t="shared" si="383"/>
        <v>0</v>
      </c>
      <c r="F12251" s="104"/>
      <c r="G12251" s="104"/>
      <c r="H12251" s="113"/>
      <c r="I12251" s="113"/>
      <c r="J12251" s="106"/>
      <c r="K12251" s="107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82"/>
        <v>0</v>
      </c>
      <c r="E12252" s="24">
        <f t="shared" si="383"/>
        <v>0</v>
      </c>
      <c r="F12252" s="104"/>
      <c r="G12252" s="104"/>
      <c r="H12252" s="105"/>
      <c r="I12252" s="105"/>
      <c r="J12252" s="31"/>
      <c r="K12252" s="32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82"/>
        <v>0</v>
      </c>
      <c r="E12253" s="24">
        <f t="shared" si="383"/>
        <v>0</v>
      </c>
      <c r="F12253" s="104"/>
      <c r="G12253" s="104"/>
      <c r="H12253" s="113"/>
      <c r="I12253" s="113"/>
      <c r="J12253" s="106"/>
      <c r="K12253" s="107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82"/>
        <v>0</v>
      </c>
      <c r="E12254" s="24">
        <f t="shared" si="383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82"/>
        <v>0</v>
      </c>
      <c r="E12255" s="24">
        <f t="shared" si="383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82"/>
        <v>0</v>
      </c>
      <c r="E12256" s="24">
        <f t="shared" si="383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82"/>
        <v>0</v>
      </c>
      <c r="E12257" s="24">
        <f t="shared" si="383"/>
        <v>0</v>
      </c>
      <c r="F12257" s="104"/>
      <c r="G12257" s="104"/>
      <c r="H12257" s="105"/>
      <c r="I12257" s="105"/>
      <c r="J12257" s="31"/>
      <c r="K12257" s="32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82"/>
        <v>0</v>
      </c>
      <c r="E12258" s="24">
        <f t="shared" si="383"/>
        <v>0</v>
      </c>
      <c r="F12258" s="104"/>
      <c r="G12258" s="104"/>
      <c r="H12258" s="113"/>
      <c r="I12258" s="113"/>
      <c r="J12258" s="106"/>
      <c r="K12258" s="107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82"/>
        <v>0</v>
      </c>
      <c r="E12259" s="24">
        <f t="shared" si="383"/>
        <v>0</v>
      </c>
      <c r="F12259" s="104"/>
      <c r="G12259" s="104"/>
      <c r="H12259" s="105"/>
      <c r="I12259" s="105"/>
      <c r="J12259" s="31"/>
      <c r="K12259" s="32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82"/>
        <v>0</v>
      </c>
      <c r="E12260" s="24">
        <f t="shared" si="383"/>
        <v>0</v>
      </c>
      <c r="F12260" s="104"/>
      <c r="G12260" s="104"/>
      <c r="H12260" s="113"/>
      <c r="I12260" s="113"/>
      <c r="J12260" s="106"/>
      <c r="K12260" s="107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si="382"/>
        <v>0</v>
      </c>
      <c r="E12261" s="24">
        <f t="shared" si="383"/>
        <v>0</v>
      </c>
      <c r="F12261" s="104"/>
      <c r="G12261" s="104"/>
      <c r="H12261" s="105"/>
      <c r="I12261" s="105"/>
      <c r="J12261" s="31"/>
      <c r="K12261" s="32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82"/>
        <v>0</v>
      </c>
      <c r="E12262" s="24">
        <f t="shared" si="383"/>
        <v>0</v>
      </c>
      <c r="F12262" s="104"/>
      <c r="G12262" s="104"/>
      <c r="H12262" s="113"/>
      <c r="I12262" s="113"/>
      <c r="J12262" s="106"/>
      <c r="K12262" s="107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82"/>
        <v>0</v>
      </c>
      <c r="E12263" s="24">
        <f t="shared" si="38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82"/>
        <v>0</v>
      </c>
      <c r="E12264" s="24">
        <f t="shared" si="38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82"/>
        <v>0</v>
      </c>
      <c r="E12265" s="24">
        <f t="shared" si="38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82"/>
        <v>0</v>
      </c>
      <c r="E12266" s="24">
        <f t="shared" si="38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82"/>
        <v>0</v>
      </c>
      <c r="E12267" s="24">
        <f t="shared" si="383"/>
        <v>0</v>
      </c>
      <c r="F12267" s="104"/>
      <c r="G12267" s="104"/>
      <c r="H12267" s="105"/>
      <c r="I12267" s="105"/>
      <c r="J12267" s="31"/>
      <c r="K12267" s="32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82"/>
        <v>0</v>
      </c>
      <c r="E12268" s="24">
        <f t="shared" si="383"/>
        <v>0</v>
      </c>
      <c r="F12268" s="104"/>
      <c r="G12268" s="104"/>
      <c r="H12268" s="113"/>
      <c r="I12268" s="113"/>
      <c r="J12268" s="106"/>
      <c r="K12268" s="107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82"/>
        <v>0</v>
      </c>
      <c r="E12269" s="24">
        <f t="shared" si="38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82"/>
        <v>0</v>
      </c>
      <c r="E12270" s="24">
        <f t="shared" si="38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82"/>
        <v>0</v>
      </c>
      <c r="E12271" s="24">
        <f t="shared" si="38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82"/>
        <v>0</v>
      </c>
      <c r="E12272" s="24">
        <f t="shared" si="38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82"/>
        <v>0</v>
      </c>
      <c r="E12273" s="24">
        <f t="shared" si="38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82"/>
        <v>0</v>
      </c>
      <c r="E12274" s="24">
        <f t="shared" si="38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82"/>
        <v>0</v>
      </c>
      <c r="E12275" s="24">
        <f t="shared" si="38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82"/>
        <v>0</v>
      </c>
      <c r="E12276" s="24">
        <f t="shared" si="38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82"/>
        <v>0</v>
      </c>
      <c r="E12277" s="24">
        <f t="shared" si="38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82"/>
        <v>0</v>
      </c>
      <c r="E12278" s="24">
        <f t="shared" si="38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82"/>
        <v>0</v>
      </c>
      <c r="E12279" s="24">
        <f t="shared" si="38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82"/>
        <v>0</v>
      </c>
      <c r="E12280" s="24">
        <f t="shared" si="38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82"/>
        <v>0</v>
      </c>
      <c r="E12281" s="24">
        <f t="shared" si="38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82"/>
        <v>0</v>
      </c>
      <c r="E12282" s="24">
        <f t="shared" si="38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82"/>
        <v>0</v>
      </c>
      <c r="E12283" s="24">
        <f t="shared" si="38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82"/>
        <v>0</v>
      </c>
      <c r="E12284" s="24">
        <f t="shared" si="38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82"/>
        <v>0</v>
      </c>
      <c r="E12285" s="24">
        <f t="shared" si="38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82"/>
        <v>0</v>
      </c>
      <c r="E12286" s="24">
        <f t="shared" si="38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82"/>
        <v>0</v>
      </c>
      <c r="E12287" s="24">
        <f t="shared" si="38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82"/>
        <v>0</v>
      </c>
      <c r="E12288" s="24">
        <f t="shared" si="38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82"/>
        <v>0</v>
      </c>
      <c r="E12289" s="24">
        <f t="shared" si="38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82"/>
        <v>0</v>
      </c>
      <c r="E12290" s="24">
        <f t="shared" si="38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ref="D12291:D12354" si="384">F12291+H12291+J12292+L12291+N12291+P12291+R12291+T12291+V12291+X12291+Z12291+AB12291</f>
        <v>0</v>
      </c>
      <c r="E12291" s="24">
        <f t="shared" ref="E12291:E12354" si="385">G12291+I12291+K12292+M12291+O12291+Q12291+S12291+U12291+W12291+Y12291+AA12291+AC12291</f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84"/>
        <v>0</v>
      </c>
      <c r="E12292" s="24">
        <f t="shared" si="385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84"/>
        <v>0</v>
      </c>
      <c r="E12293" s="24">
        <f t="shared" si="385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84"/>
        <v>0</v>
      </c>
      <c r="E12294" s="24">
        <f t="shared" si="385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84"/>
        <v>0</v>
      </c>
      <c r="E12295" s="24">
        <f t="shared" si="385"/>
        <v>0</v>
      </c>
      <c r="F12295" s="104"/>
      <c r="G12295" s="104"/>
      <c r="H12295" s="105"/>
      <c r="I12295" s="105"/>
      <c r="J12295" s="31"/>
      <c r="K12295" s="32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84"/>
        <v>0</v>
      </c>
      <c r="E12296" s="24">
        <f t="shared" si="385"/>
        <v>0</v>
      </c>
      <c r="F12296" s="104"/>
      <c r="G12296" s="104"/>
      <c r="H12296" s="113"/>
      <c r="I12296" s="113"/>
      <c r="J12296" s="106"/>
      <c r="K12296" s="107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84"/>
        <v>0</v>
      </c>
      <c r="E12297" s="24">
        <f t="shared" si="385"/>
        <v>0</v>
      </c>
      <c r="F12297" s="104"/>
      <c r="G12297" s="104"/>
      <c r="H12297" s="105"/>
      <c r="I12297" s="105"/>
      <c r="J12297" s="31"/>
      <c r="K12297" s="32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84"/>
        <v>0</v>
      </c>
      <c r="E12298" s="24">
        <f t="shared" si="385"/>
        <v>0</v>
      </c>
      <c r="F12298" s="104"/>
      <c r="G12298" s="104"/>
      <c r="H12298" s="113"/>
      <c r="I12298" s="113"/>
      <c r="J12298" s="106"/>
      <c r="K12298" s="107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84"/>
        <v>0</v>
      </c>
      <c r="E12299" s="24">
        <f t="shared" si="385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84"/>
        <v>0</v>
      </c>
      <c r="E12300" s="24">
        <f t="shared" si="385"/>
        <v>0</v>
      </c>
      <c r="F12300" s="104"/>
      <c r="G12300" s="104"/>
      <c r="H12300" s="105"/>
      <c r="I12300" s="105"/>
      <c r="J12300" s="31"/>
      <c r="K12300" s="32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84"/>
        <v>0</v>
      </c>
      <c r="E12301" s="24">
        <f t="shared" si="385"/>
        <v>0</v>
      </c>
      <c r="F12301" s="104"/>
      <c r="G12301" s="104"/>
      <c r="H12301" s="113"/>
      <c r="I12301" s="113"/>
      <c r="J12301" s="106"/>
      <c r="K12301" s="107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84"/>
        <v>0</v>
      </c>
      <c r="E12302" s="24">
        <f t="shared" si="385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84"/>
        <v>0</v>
      </c>
      <c r="E12303" s="24">
        <f t="shared" si="385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84"/>
        <v>0</v>
      </c>
      <c r="E12304" s="24">
        <f t="shared" si="385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84"/>
        <v>0</v>
      </c>
      <c r="E12305" s="24">
        <f t="shared" si="385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84"/>
        <v>0</v>
      </c>
      <c r="E12306" s="24">
        <f t="shared" si="385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84"/>
        <v>0</v>
      </c>
      <c r="E12307" s="24">
        <f t="shared" si="385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84"/>
        <v>0</v>
      </c>
      <c r="E12308" s="24">
        <f t="shared" si="385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84"/>
        <v>0</v>
      </c>
      <c r="E12309" s="24">
        <f t="shared" si="385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84"/>
        <v>0</v>
      </c>
      <c r="E12310" s="24">
        <f t="shared" si="385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84"/>
        <v>0</v>
      </c>
      <c r="E12311" s="24">
        <f t="shared" si="385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84"/>
        <v>0</v>
      </c>
      <c r="E12312" s="24">
        <f t="shared" si="385"/>
        <v>0</v>
      </c>
      <c r="F12312" s="104"/>
      <c r="G12312" s="104"/>
      <c r="H12312" s="105"/>
      <c r="I12312" s="105"/>
      <c r="J12312" s="31"/>
      <c r="K12312" s="32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84"/>
        <v>0</v>
      </c>
      <c r="E12313" s="24">
        <f t="shared" si="385"/>
        <v>0</v>
      </c>
      <c r="F12313" s="104"/>
      <c r="G12313" s="104"/>
      <c r="H12313" s="113"/>
      <c r="I12313" s="113"/>
      <c r="J12313" s="106"/>
      <c r="K12313" s="107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84"/>
        <v>0</v>
      </c>
      <c r="E12314" s="24">
        <f t="shared" si="385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84"/>
        <v>0</v>
      </c>
      <c r="E12315" s="24">
        <f t="shared" si="385"/>
        <v>0</v>
      </c>
      <c r="F12315" s="104"/>
      <c r="G12315" s="104"/>
      <c r="H12315" s="105"/>
      <c r="I12315" s="105"/>
      <c r="J12315" s="31"/>
      <c r="K12315" s="32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84"/>
        <v>0</v>
      </c>
      <c r="E12316" s="24">
        <f t="shared" si="385"/>
        <v>0</v>
      </c>
      <c r="F12316" s="104"/>
      <c r="G12316" s="104"/>
      <c r="H12316" s="113"/>
      <c r="I12316" s="113"/>
      <c r="J12316" s="106"/>
      <c r="K12316" s="107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84"/>
        <v>0</v>
      </c>
      <c r="E12317" s="24">
        <f t="shared" si="385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84"/>
        <v>0</v>
      </c>
      <c r="E12318" s="24">
        <f t="shared" si="385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84"/>
        <v>0</v>
      </c>
      <c r="E12319" s="24">
        <f t="shared" si="385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84"/>
        <v>0</v>
      </c>
      <c r="E12320" s="24">
        <f t="shared" si="385"/>
        <v>0</v>
      </c>
      <c r="F12320" s="104"/>
      <c r="G12320" s="104"/>
      <c r="H12320" s="105"/>
      <c r="I12320" s="105"/>
      <c r="J12320" s="31"/>
      <c r="K12320" s="32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84"/>
        <v>0</v>
      </c>
      <c r="E12321" s="24">
        <f t="shared" si="385"/>
        <v>0</v>
      </c>
      <c r="F12321" s="104"/>
      <c r="G12321" s="104"/>
      <c r="H12321" s="113"/>
      <c r="I12321" s="113"/>
      <c r="J12321" s="106"/>
      <c r="K12321" s="107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84"/>
        <v>0</v>
      </c>
      <c r="E12322" s="24">
        <f t="shared" si="385"/>
        <v>0</v>
      </c>
      <c r="F12322" s="104"/>
      <c r="G12322" s="104"/>
      <c r="H12322" s="105"/>
      <c r="I12322" s="105"/>
      <c r="J12322" s="31"/>
      <c r="K12322" s="32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84"/>
        <v>0</v>
      </c>
      <c r="E12323" s="24">
        <f t="shared" si="385"/>
        <v>0</v>
      </c>
      <c r="F12323" s="104"/>
      <c r="G12323" s="104"/>
      <c r="H12323" s="113"/>
      <c r="I12323" s="113"/>
      <c r="J12323" s="106"/>
      <c r="K12323" s="107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84"/>
        <v>0</v>
      </c>
      <c r="E12324" s="24">
        <f t="shared" si="385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si="384"/>
        <v>0</v>
      </c>
      <c r="E12325" s="24">
        <f t="shared" si="385"/>
        <v>0</v>
      </c>
      <c r="F12325" s="104"/>
      <c r="G12325" s="104"/>
      <c r="H12325" s="105"/>
      <c r="I12325" s="105"/>
      <c r="J12325" s="31"/>
      <c r="K12325" s="32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84"/>
        <v>0</v>
      </c>
      <c r="E12326" s="24">
        <f t="shared" si="38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84"/>
        <v>0</v>
      </c>
      <c r="E12327" s="24">
        <f t="shared" si="38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84"/>
        <v>0</v>
      </c>
      <c r="E12328" s="24">
        <f t="shared" si="38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84"/>
        <v>0</v>
      </c>
      <c r="E12329" s="24">
        <f t="shared" si="385"/>
        <v>0</v>
      </c>
      <c r="F12329" s="104"/>
      <c r="G12329" s="104"/>
      <c r="H12329" s="113"/>
      <c r="I12329" s="113"/>
      <c r="J12329" s="106"/>
      <c r="K12329" s="107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84"/>
        <v>0</v>
      </c>
      <c r="E12330" s="24">
        <f t="shared" si="385"/>
        <v>0</v>
      </c>
      <c r="F12330" s="104"/>
      <c r="G12330" s="104"/>
      <c r="H12330" s="105"/>
      <c r="I12330" s="105"/>
      <c r="J12330" s="31"/>
      <c r="K12330" s="32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84"/>
        <v>0</v>
      </c>
      <c r="E12331" s="24">
        <f t="shared" si="38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84"/>
        <v>0</v>
      </c>
      <c r="E12332" s="24">
        <f t="shared" si="385"/>
        <v>0</v>
      </c>
      <c r="F12332" s="104"/>
      <c r="G12332" s="104"/>
      <c r="H12332" s="113"/>
      <c r="I12332" s="113"/>
      <c r="J12332" s="106"/>
      <c r="K12332" s="107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84"/>
        <v>0</v>
      </c>
      <c r="E12333" s="24">
        <f t="shared" si="38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84"/>
        <v>0</v>
      </c>
      <c r="E12334" s="24">
        <f t="shared" si="38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84"/>
        <v>0</v>
      </c>
      <c r="E12335" s="24">
        <f t="shared" si="38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84"/>
        <v>0</v>
      </c>
      <c r="E12336" s="24">
        <f t="shared" si="38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84"/>
        <v>0</v>
      </c>
      <c r="E12337" s="24">
        <f t="shared" si="385"/>
        <v>0</v>
      </c>
      <c r="F12337" s="104"/>
      <c r="G12337" s="104"/>
      <c r="H12337" s="105"/>
      <c r="I12337" s="105"/>
      <c r="J12337" s="31"/>
      <c r="K12337" s="32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84"/>
        <v>0</v>
      </c>
      <c r="E12338" s="24">
        <f t="shared" si="38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84"/>
        <v>0</v>
      </c>
      <c r="E12339" s="24">
        <f t="shared" si="38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84"/>
        <v>0</v>
      </c>
      <c r="E12340" s="24">
        <f t="shared" si="38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84"/>
        <v>0</v>
      </c>
      <c r="E12341" s="24">
        <f t="shared" si="38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84"/>
        <v>0</v>
      </c>
      <c r="E12342" s="24">
        <f t="shared" si="38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84"/>
        <v>0</v>
      </c>
      <c r="E12343" s="24">
        <f t="shared" si="38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84"/>
        <v>0</v>
      </c>
      <c r="E12344" s="24">
        <f t="shared" si="38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84"/>
        <v>0</v>
      </c>
      <c r="E12345" s="24">
        <f t="shared" si="38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84"/>
        <v>0</v>
      </c>
      <c r="E12346" s="24">
        <f t="shared" si="38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84"/>
        <v>0</v>
      </c>
      <c r="E12347" s="24">
        <f t="shared" si="385"/>
        <v>0</v>
      </c>
      <c r="F12347" s="104"/>
      <c r="G12347" s="104"/>
      <c r="H12347" s="113"/>
      <c r="I12347" s="113"/>
      <c r="J12347" s="106"/>
      <c r="K12347" s="107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84"/>
        <v>0</v>
      </c>
      <c r="E12348" s="24">
        <f t="shared" si="38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84"/>
        <v>0</v>
      </c>
      <c r="E12349" s="24">
        <f t="shared" si="38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84"/>
        <v>0</v>
      </c>
      <c r="E12350" s="24">
        <f t="shared" si="38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84"/>
        <v>0</v>
      </c>
      <c r="E12351" s="24">
        <f t="shared" si="38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84"/>
        <v>0</v>
      </c>
      <c r="E12352" s="24">
        <f t="shared" si="38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84"/>
        <v>0</v>
      </c>
      <c r="E12353" s="24">
        <f t="shared" si="385"/>
        <v>0</v>
      </c>
      <c r="F12353" s="104"/>
      <c r="G12353" s="104"/>
      <c r="H12353" s="105"/>
      <c r="I12353" s="105"/>
      <c r="J12353" s="31"/>
      <c r="K12353" s="32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84"/>
        <v>0</v>
      </c>
      <c r="E12354" s="24">
        <f t="shared" si="385"/>
        <v>0</v>
      </c>
      <c r="F12354" s="104"/>
      <c r="G12354" s="104"/>
      <c r="H12354" s="113"/>
      <c r="I12354" s="113"/>
      <c r="J12354" s="106"/>
      <c r="K12354" s="107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ref="D12355:D12418" si="386">F12355+H12355+J12356+L12355+N12355+P12355+R12355+T12355+V12355+X12355+Z12355+AB12355</f>
        <v>0</v>
      </c>
      <c r="E12355" s="24">
        <f t="shared" ref="E12355:E12418" si="387">G12355+I12355+K12356+M12355+O12355+Q12355+S12355+U12355+W12355+Y12355+AA12355+AC12355</f>
        <v>0</v>
      </c>
      <c r="F12355" s="104"/>
      <c r="G12355" s="104"/>
      <c r="H12355" s="105"/>
      <c r="I12355" s="105"/>
      <c r="J12355" s="31"/>
      <c r="K12355" s="32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86"/>
        <v>0</v>
      </c>
      <c r="E12356" s="24">
        <f t="shared" si="387"/>
        <v>0</v>
      </c>
      <c r="F12356" s="104"/>
      <c r="G12356" s="104"/>
      <c r="H12356" s="113"/>
      <c r="I12356" s="113"/>
      <c r="J12356" s="106"/>
      <c r="K12356" s="107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86"/>
        <v>0</v>
      </c>
      <c r="E12357" s="24">
        <f t="shared" si="387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86"/>
        <v>0</v>
      </c>
      <c r="E12358" s="24">
        <f t="shared" si="387"/>
        <v>0</v>
      </c>
      <c r="F12358" s="104"/>
      <c r="G12358" s="104"/>
      <c r="H12358" s="105"/>
      <c r="I12358" s="105"/>
      <c r="J12358" s="31"/>
      <c r="K12358" s="32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86"/>
        <v>0</v>
      </c>
      <c r="E12359" s="24">
        <f t="shared" si="387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86"/>
        <v>0</v>
      </c>
      <c r="E12360" s="24">
        <f t="shared" si="387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86"/>
        <v>0</v>
      </c>
      <c r="E12361" s="24">
        <f t="shared" si="387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86"/>
        <v>0</v>
      </c>
      <c r="E12362" s="24">
        <f t="shared" si="387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86"/>
        <v>0</v>
      </c>
      <c r="E12363" s="24">
        <f t="shared" si="387"/>
        <v>0</v>
      </c>
      <c r="F12363" s="104"/>
      <c r="G12363" s="104"/>
      <c r="H12363" s="113"/>
      <c r="I12363" s="113"/>
      <c r="J12363" s="106"/>
      <c r="K12363" s="107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86"/>
        <v>0</v>
      </c>
      <c r="E12364" s="24">
        <f t="shared" si="387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86"/>
        <v>0</v>
      </c>
      <c r="E12365" s="24">
        <f t="shared" si="387"/>
        <v>0</v>
      </c>
      <c r="F12365" s="104"/>
      <c r="G12365" s="104"/>
      <c r="H12365" s="105"/>
      <c r="I12365" s="105"/>
      <c r="J12365" s="31"/>
      <c r="K12365" s="32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86"/>
        <v>0</v>
      </c>
      <c r="E12366" s="24">
        <f t="shared" si="387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86"/>
        <v>0</v>
      </c>
      <c r="E12367" s="24">
        <f t="shared" si="387"/>
        <v>0</v>
      </c>
      <c r="F12367" s="104"/>
      <c r="G12367" s="104"/>
      <c r="H12367" s="113"/>
      <c r="I12367" s="113"/>
      <c r="J12367" s="106"/>
      <c r="K12367" s="107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86"/>
        <v>0</v>
      </c>
      <c r="E12368" s="24">
        <f t="shared" si="387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86"/>
        <v>0</v>
      </c>
      <c r="E12369" s="24">
        <f t="shared" si="387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86"/>
        <v>0</v>
      </c>
      <c r="E12370" s="24">
        <f t="shared" si="387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86"/>
        <v>0</v>
      </c>
      <c r="E12371" s="24">
        <f t="shared" si="387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86"/>
        <v>0</v>
      </c>
      <c r="E12372" s="24">
        <f t="shared" si="387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86"/>
        <v>0</v>
      </c>
      <c r="E12373" s="24">
        <f t="shared" si="387"/>
        <v>0</v>
      </c>
      <c r="F12373" s="104"/>
      <c r="G12373" s="104"/>
      <c r="H12373" s="105"/>
      <c r="I12373" s="105"/>
      <c r="J12373" s="31"/>
      <c r="K12373" s="32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86"/>
        <v>0</v>
      </c>
      <c r="E12374" s="24">
        <f t="shared" si="387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86"/>
        <v>0</v>
      </c>
      <c r="E12375" s="24">
        <f t="shared" si="387"/>
        <v>0</v>
      </c>
      <c r="F12375" s="104"/>
      <c r="G12375" s="104"/>
      <c r="H12375" s="113"/>
      <c r="I12375" s="113"/>
      <c r="J12375" s="106"/>
      <c r="K12375" s="107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86"/>
        <v>0</v>
      </c>
      <c r="E12376" s="24">
        <f t="shared" si="387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86"/>
        <v>0</v>
      </c>
      <c r="E12377" s="24">
        <f t="shared" si="387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86"/>
        <v>0</v>
      </c>
      <c r="E12378" s="24">
        <f t="shared" si="387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86"/>
        <v>0</v>
      </c>
      <c r="E12379" s="24">
        <f t="shared" si="387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86"/>
        <v>0</v>
      </c>
      <c r="E12380" s="24">
        <f t="shared" si="387"/>
        <v>0</v>
      </c>
      <c r="F12380" s="104"/>
      <c r="G12380" s="104"/>
      <c r="H12380" s="105"/>
      <c r="I12380" s="105"/>
      <c r="J12380" s="31"/>
      <c r="K12380" s="32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86"/>
        <v>0</v>
      </c>
      <c r="E12381" s="24">
        <f t="shared" si="387"/>
        <v>0</v>
      </c>
      <c r="F12381" s="104"/>
      <c r="G12381" s="104"/>
      <c r="H12381" s="113"/>
      <c r="I12381" s="113"/>
      <c r="J12381" s="106"/>
      <c r="K12381" s="107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86"/>
        <v>0</v>
      </c>
      <c r="E12382" s="24">
        <f t="shared" si="387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86"/>
        <v>0</v>
      </c>
      <c r="E12383" s="24">
        <f t="shared" si="387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86"/>
        <v>0</v>
      </c>
      <c r="E12384" s="24">
        <f t="shared" si="387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86"/>
        <v>0</v>
      </c>
      <c r="E12385" s="24">
        <f t="shared" si="387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86"/>
        <v>0</v>
      </c>
      <c r="E12386" s="24">
        <f t="shared" si="387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86"/>
        <v>0</v>
      </c>
      <c r="E12387" s="24">
        <f t="shared" si="387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86"/>
        <v>0</v>
      </c>
      <c r="E12388" s="24">
        <f t="shared" si="387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si="386"/>
        <v>0</v>
      </c>
      <c r="E12389" s="24">
        <f t="shared" si="387"/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86"/>
        <v>0</v>
      </c>
      <c r="E12390" s="24">
        <f t="shared" si="38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86"/>
        <v>0</v>
      </c>
      <c r="E12391" s="24">
        <f t="shared" si="38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86"/>
        <v>0</v>
      </c>
      <c r="E12392" s="24">
        <f t="shared" si="38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86"/>
        <v>0</v>
      </c>
      <c r="E12393" s="24">
        <f t="shared" si="38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86"/>
        <v>0</v>
      </c>
      <c r="E12394" s="24">
        <f t="shared" si="38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86"/>
        <v>0</v>
      </c>
      <c r="E12395" s="24">
        <f t="shared" si="38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86"/>
        <v>0</v>
      </c>
      <c r="E12396" s="24">
        <f t="shared" si="387"/>
        <v>0</v>
      </c>
      <c r="F12396" s="104"/>
      <c r="G12396" s="104"/>
      <c r="H12396" s="105"/>
      <c r="I12396" s="105"/>
      <c r="J12396" s="31"/>
      <c r="K12396" s="32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86"/>
        <v>0</v>
      </c>
      <c r="E12397" s="24">
        <f t="shared" si="387"/>
        <v>0</v>
      </c>
      <c r="F12397" s="104"/>
      <c r="G12397" s="104"/>
      <c r="H12397" s="113"/>
      <c r="I12397" s="113"/>
      <c r="J12397" s="106"/>
      <c r="K12397" s="107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86"/>
        <v>0</v>
      </c>
      <c r="E12398" s="24">
        <f t="shared" si="38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86"/>
        <v>0</v>
      </c>
      <c r="E12399" s="24">
        <f t="shared" si="38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86"/>
        <v>0</v>
      </c>
      <c r="E12400" s="24">
        <f t="shared" si="38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86"/>
        <v>0</v>
      </c>
      <c r="E12401" s="24">
        <f t="shared" si="38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86"/>
        <v>0</v>
      </c>
      <c r="E12402" s="24">
        <f t="shared" si="38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86"/>
        <v>0</v>
      </c>
      <c r="E12403" s="24">
        <f t="shared" si="38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86"/>
        <v>0</v>
      </c>
      <c r="E12404" s="24">
        <f t="shared" si="38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86"/>
        <v>0</v>
      </c>
      <c r="E12405" s="24">
        <f t="shared" si="387"/>
        <v>0</v>
      </c>
      <c r="F12405" s="104"/>
      <c r="G12405" s="104"/>
      <c r="H12405" s="105"/>
      <c r="I12405" s="105"/>
      <c r="J12405" s="31"/>
      <c r="K12405" s="32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86"/>
        <v>0</v>
      </c>
      <c r="E12406" s="24">
        <f t="shared" si="387"/>
        <v>0</v>
      </c>
      <c r="F12406" s="104"/>
      <c r="G12406" s="104"/>
      <c r="H12406" s="113"/>
      <c r="I12406" s="113"/>
      <c r="J12406" s="106"/>
      <c r="K12406" s="107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86"/>
        <v>0</v>
      </c>
      <c r="E12407" s="24">
        <f t="shared" si="387"/>
        <v>0</v>
      </c>
      <c r="F12407" s="104"/>
      <c r="G12407" s="104"/>
      <c r="H12407" s="105"/>
      <c r="I12407" s="105"/>
      <c r="J12407" s="31"/>
      <c r="K12407" s="32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86"/>
        <v>0</v>
      </c>
      <c r="E12408" s="24">
        <f t="shared" si="38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86"/>
        <v>0</v>
      </c>
      <c r="E12409" s="24">
        <f t="shared" si="38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86"/>
        <v>0</v>
      </c>
      <c r="E12410" s="24">
        <f t="shared" si="38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86"/>
        <v>0</v>
      </c>
      <c r="E12411" s="24">
        <f t="shared" si="38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86"/>
        <v>0</v>
      </c>
      <c r="E12412" s="24">
        <f t="shared" si="38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86"/>
        <v>0</v>
      </c>
      <c r="E12413" s="24">
        <f t="shared" si="387"/>
        <v>0</v>
      </c>
      <c r="F12413" s="104"/>
      <c r="G12413" s="104"/>
      <c r="H12413" s="113"/>
      <c r="I12413" s="113"/>
      <c r="J12413" s="106"/>
      <c r="K12413" s="107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86"/>
        <v>0</v>
      </c>
      <c r="E12414" s="24">
        <f t="shared" si="38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86"/>
        <v>0</v>
      </c>
      <c r="E12415" s="24">
        <f t="shared" si="38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86"/>
        <v>0</v>
      </c>
      <c r="E12416" s="24">
        <f t="shared" si="387"/>
        <v>0</v>
      </c>
      <c r="F12416" s="104"/>
      <c r="G12416" s="104"/>
      <c r="H12416" s="105"/>
      <c r="I12416" s="105"/>
      <c r="J12416" s="31"/>
      <c r="K12416" s="32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86"/>
        <v>0</v>
      </c>
      <c r="E12417" s="24">
        <f t="shared" si="387"/>
        <v>0</v>
      </c>
      <c r="F12417" s="104"/>
      <c r="G12417" s="104"/>
      <c r="H12417" s="113"/>
      <c r="I12417" s="113"/>
      <c r="J12417" s="106"/>
      <c r="K12417" s="107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86"/>
        <v>0</v>
      </c>
      <c r="E12418" s="24">
        <f t="shared" si="38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ref="D12419:D12482" si="388">F12419+H12419+J12420+L12419+N12419+P12419+R12419+T12419+V12419+X12419+Z12419+AB12419</f>
        <v>0</v>
      </c>
      <c r="E12419" s="24">
        <f t="shared" ref="E12419:E12482" si="389">G12419+I12419+K12420+M12419+O12419+Q12419+S12419+U12419+W12419+Y12419+AA12419+AC12419</f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88"/>
        <v>0</v>
      </c>
      <c r="E12420" s="24">
        <f t="shared" si="389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88"/>
        <v>0</v>
      </c>
      <c r="E12421" s="24">
        <f t="shared" si="389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88"/>
        <v>0</v>
      </c>
      <c r="E12422" s="24">
        <f t="shared" si="389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88"/>
        <v>0</v>
      </c>
      <c r="E12423" s="24">
        <f t="shared" si="389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88"/>
        <v>0</v>
      </c>
      <c r="E12424" s="24">
        <f t="shared" si="389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88"/>
        <v>0</v>
      </c>
      <c r="E12425" s="24">
        <f t="shared" si="389"/>
        <v>0</v>
      </c>
      <c r="F12425" s="104"/>
      <c r="G12425" s="104"/>
      <c r="H12425" s="105"/>
      <c r="I12425" s="105"/>
      <c r="J12425" s="31"/>
      <c r="K12425" s="32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88"/>
        <v>0</v>
      </c>
      <c r="E12426" s="24">
        <f t="shared" si="389"/>
        <v>0</v>
      </c>
      <c r="F12426" s="104"/>
      <c r="G12426" s="104"/>
      <c r="H12426" s="113"/>
      <c r="I12426" s="113"/>
      <c r="J12426" s="106"/>
      <c r="K12426" s="107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88"/>
        <v>0</v>
      </c>
      <c r="E12427" s="24">
        <f t="shared" si="389"/>
        <v>0</v>
      </c>
      <c r="F12427" s="104"/>
      <c r="G12427" s="104"/>
      <c r="H12427" s="105"/>
      <c r="I12427" s="105"/>
      <c r="J12427" s="31"/>
      <c r="K12427" s="32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88"/>
        <v>0</v>
      </c>
      <c r="E12428" s="24">
        <f t="shared" si="389"/>
        <v>0</v>
      </c>
      <c r="F12428" s="104"/>
      <c r="G12428" s="104"/>
      <c r="H12428" s="113"/>
      <c r="I12428" s="113"/>
      <c r="J12428" s="106"/>
      <c r="K12428" s="107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88"/>
        <v>0</v>
      </c>
      <c r="E12429" s="24">
        <f t="shared" si="389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88"/>
        <v>0</v>
      </c>
      <c r="E12430" s="24">
        <f t="shared" si="389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88"/>
        <v>0</v>
      </c>
      <c r="E12431" s="24">
        <f t="shared" si="389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88"/>
        <v>0</v>
      </c>
      <c r="E12432" s="24">
        <f t="shared" si="389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88"/>
        <v>0</v>
      </c>
      <c r="E12433" s="24">
        <f t="shared" si="389"/>
        <v>0</v>
      </c>
      <c r="F12433" s="104"/>
      <c r="G12433" s="104"/>
      <c r="H12433" s="105"/>
      <c r="I12433" s="105"/>
      <c r="J12433" s="31"/>
      <c r="K12433" s="32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88"/>
        <v>0</v>
      </c>
      <c r="E12434" s="24">
        <f t="shared" si="389"/>
        <v>0</v>
      </c>
      <c r="F12434" s="104"/>
      <c r="G12434" s="104"/>
      <c r="H12434" s="113"/>
      <c r="I12434" s="113"/>
      <c r="J12434" s="106"/>
      <c r="K12434" s="107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88"/>
        <v>0</v>
      </c>
      <c r="E12435" s="24">
        <f t="shared" si="389"/>
        <v>0</v>
      </c>
      <c r="F12435" s="104"/>
      <c r="G12435" s="104"/>
      <c r="H12435" s="105"/>
      <c r="I12435" s="105"/>
      <c r="J12435" s="31"/>
      <c r="K12435" s="32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88"/>
        <v>0</v>
      </c>
      <c r="E12436" s="24">
        <f t="shared" si="389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88"/>
        <v>0</v>
      </c>
      <c r="E12437" s="24">
        <f t="shared" si="389"/>
        <v>0</v>
      </c>
      <c r="F12437" s="104"/>
      <c r="G12437" s="104"/>
      <c r="H12437" s="113"/>
      <c r="I12437" s="113"/>
      <c r="J12437" s="106"/>
      <c r="K12437" s="107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88"/>
        <v>0</v>
      </c>
      <c r="E12438" s="24">
        <f t="shared" si="389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88"/>
        <v>0</v>
      </c>
      <c r="E12439" s="24">
        <f t="shared" si="389"/>
        <v>0</v>
      </c>
      <c r="F12439" s="104"/>
      <c r="G12439" s="104"/>
      <c r="H12439" s="105"/>
      <c r="I12439" s="105"/>
      <c r="J12439" s="31"/>
      <c r="K12439" s="32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88"/>
        <v>0</v>
      </c>
      <c r="E12440" s="24">
        <f t="shared" si="389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88"/>
        <v>0</v>
      </c>
      <c r="E12441" s="24">
        <f t="shared" si="389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88"/>
        <v>0</v>
      </c>
      <c r="E12442" s="24">
        <f t="shared" si="389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88"/>
        <v>0</v>
      </c>
      <c r="E12443" s="24">
        <f t="shared" si="389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88"/>
        <v>0</v>
      </c>
      <c r="E12444" s="24">
        <f t="shared" si="389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88"/>
        <v>0</v>
      </c>
      <c r="E12445" s="24">
        <f t="shared" si="389"/>
        <v>0</v>
      </c>
      <c r="F12445" s="104"/>
      <c r="G12445" s="104"/>
      <c r="H12445" s="113"/>
      <c r="I12445" s="113"/>
      <c r="J12445" s="106"/>
      <c r="K12445" s="107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88"/>
        <v>0</v>
      </c>
      <c r="E12446" s="24">
        <f t="shared" si="389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88"/>
        <v>0</v>
      </c>
      <c r="E12447" s="24">
        <f t="shared" si="389"/>
        <v>0</v>
      </c>
      <c r="F12447" s="104"/>
      <c r="G12447" s="104"/>
      <c r="H12447" s="105"/>
      <c r="I12447" s="105"/>
      <c r="J12447" s="31"/>
      <c r="K12447" s="32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88"/>
        <v>0</v>
      </c>
      <c r="E12448" s="24">
        <f t="shared" si="389"/>
        <v>0</v>
      </c>
      <c r="F12448" s="104"/>
      <c r="G12448" s="104"/>
      <c r="H12448" s="113"/>
      <c r="I12448" s="113"/>
      <c r="J12448" s="106"/>
      <c r="K12448" s="107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88"/>
        <v>0</v>
      </c>
      <c r="E12449" s="24">
        <f t="shared" si="389"/>
        <v>0</v>
      </c>
      <c r="F12449" s="104"/>
      <c r="G12449" s="104"/>
      <c r="H12449" s="105"/>
      <c r="I12449" s="105"/>
      <c r="J12449" s="31"/>
      <c r="K12449" s="32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88"/>
        <v>0</v>
      </c>
      <c r="E12450" s="24">
        <f t="shared" si="389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88"/>
        <v>0</v>
      </c>
      <c r="E12451" s="24">
        <f t="shared" si="389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88"/>
        <v>0</v>
      </c>
      <c r="E12452" s="24">
        <f t="shared" si="389"/>
        <v>0</v>
      </c>
      <c r="F12452" s="104"/>
      <c r="G12452" s="104"/>
      <c r="H12452" s="113"/>
      <c r="I12452" s="113"/>
      <c r="J12452" s="106"/>
      <c r="K12452" s="107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si="388"/>
        <v>0</v>
      </c>
      <c r="E12453" s="24">
        <f t="shared" si="389"/>
        <v>0</v>
      </c>
      <c r="F12453" s="104"/>
      <c r="G12453" s="104"/>
      <c r="H12453" s="105"/>
      <c r="I12453" s="105"/>
      <c r="J12453" s="31"/>
      <c r="K12453" s="32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88"/>
        <v>0</v>
      </c>
      <c r="E12454" s="24">
        <f t="shared" si="389"/>
        <v>0</v>
      </c>
      <c r="F12454" s="104"/>
      <c r="G12454" s="104"/>
      <c r="H12454" s="113"/>
      <c r="I12454" s="113"/>
      <c r="J12454" s="106"/>
      <c r="K12454" s="107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88"/>
        <v>0</v>
      </c>
      <c r="E12455" s="24">
        <f t="shared" si="389"/>
        <v>0</v>
      </c>
      <c r="F12455" s="104"/>
      <c r="G12455" s="104"/>
      <c r="H12455" s="105"/>
      <c r="I12455" s="105"/>
      <c r="J12455" s="31"/>
      <c r="K12455" s="32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88"/>
        <v>0</v>
      </c>
      <c r="E12456" s="24">
        <f t="shared" si="389"/>
        <v>0</v>
      </c>
      <c r="F12456" s="104"/>
      <c r="G12456" s="104"/>
      <c r="H12456" s="113"/>
      <c r="I12456" s="113"/>
      <c r="J12456" s="106"/>
      <c r="K12456" s="107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88"/>
        <v>0</v>
      </c>
      <c r="E12457" s="24">
        <f t="shared" si="38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88"/>
        <v>0</v>
      </c>
      <c r="E12458" s="24">
        <f t="shared" si="38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88"/>
        <v>0</v>
      </c>
      <c r="E12459" s="24">
        <f t="shared" si="38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88"/>
        <v>0</v>
      </c>
      <c r="E12460" s="24">
        <f t="shared" si="38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88"/>
        <v>0</v>
      </c>
      <c r="E12461" s="24">
        <f t="shared" si="38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88"/>
        <v>0</v>
      </c>
      <c r="E12462" s="24">
        <f t="shared" si="38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88"/>
        <v>0</v>
      </c>
      <c r="E12463" s="24">
        <f t="shared" si="38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88"/>
        <v>0</v>
      </c>
      <c r="E12464" s="24">
        <f t="shared" si="389"/>
        <v>0</v>
      </c>
      <c r="F12464" s="104"/>
      <c r="G12464" s="104"/>
      <c r="H12464" s="105"/>
      <c r="I12464" s="105"/>
      <c r="J12464" s="31"/>
      <c r="K12464" s="32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88"/>
        <v>0</v>
      </c>
      <c r="E12465" s="24">
        <f t="shared" si="389"/>
        <v>0</v>
      </c>
      <c r="F12465" s="104"/>
      <c r="G12465" s="104"/>
      <c r="H12465" s="113"/>
      <c r="I12465" s="113"/>
      <c r="J12465" s="106"/>
      <c r="K12465" s="107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88"/>
        <v>0</v>
      </c>
      <c r="E12466" s="24">
        <f t="shared" si="38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88"/>
        <v>0</v>
      </c>
      <c r="E12467" s="24">
        <f t="shared" si="389"/>
        <v>0</v>
      </c>
      <c r="F12467" s="104"/>
      <c r="G12467" s="104"/>
      <c r="H12467" s="105"/>
      <c r="I12467" s="105"/>
      <c r="J12467" s="31"/>
      <c r="K12467" s="32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88"/>
        <v>0</v>
      </c>
      <c r="E12468" s="24">
        <f t="shared" si="38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88"/>
        <v>0</v>
      </c>
      <c r="E12469" s="24">
        <f t="shared" si="38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88"/>
        <v>0</v>
      </c>
      <c r="E12470" s="24">
        <f t="shared" si="389"/>
        <v>0</v>
      </c>
      <c r="F12470" s="104"/>
      <c r="G12470" s="104"/>
      <c r="H12470" s="113"/>
      <c r="I12470" s="113"/>
      <c r="J12470" s="106"/>
      <c r="K12470" s="107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88"/>
        <v>0</v>
      </c>
      <c r="E12471" s="24">
        <f t="shared" si="38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88"/>
        <v>0</v>
      </c>
      <c r="E12472" s="24">
        <f t="shared" si="38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88"/>
        <v>0</v>
      </c>
      <c r="E12473" s="24">
        <f t="shared" si="38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88"/>
        <v>0</v>
      </c>
      <c r="E12474" s="24">
        <f t="shared" si="389"/>
        <v>0</v>
      </c>
      <c r="F12474" s="104"/>
      <c r="G12474" s="104"/>
      <c r="H12474" s="105"/>
      <c r="I12474" s="105"/>
      <c r="J12474" s="31"/>
      <c r="K12474" s="32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88"/>
        <v>0</v>
      </c>
      <c r="E12475" s="24">
        <f t="shared" si="38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88"/>
        <v>0</v>
      </c>
      <c r="E12476" s="24">
        <f t="shared" si="389"/>
        <v>0</v>
      </c>
      <c r="F12476" s="104"/>
      <c r="G12476" s="104"/>
      <c r="H12476" s="113"/>
      <c r="I12476" s="113"/>
      <c r="J12476" s="106"/>
      <c r="K12476" s="107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88"/>
        <v>0</v>
      </c>
      <c r="E12477" s="24">
        <f t="shared" si="38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88"/>
        <v>0</v>
      </c>
      <c r="E12478" s="24">
        <f t="shared" si="38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88"/>
        <v>0</v>
      </c>
      <c r="E12479" s="24">
        <f t="shared" si="389"/>
        <v>0</v>
      </c>
      <c r="F12479" s="104"/>
      <c r="G12479" s="104"/>
      <c r="H12479" s="105"/>
      <c r="I12479" s="105"/>
      <c r="J12479" s="31"/>
      <c r="K12479" s="32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88"/>
        <v>0</v>
      </c>
      <c r="E12480" s="24">
        <f t="shared" si="38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88"/>
        <v>0</v>
      </c>
      <c r="E12481" s="24">
        <f t="shared" si="38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88"/>
        <v>0</v>
      </c>
      <c r="E12482" s="24">
        <f t="shared" si="38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ref="D12483:D12546" si="390">F12483+H12483+J12484+L12483+N12483+P12483+R12483+T12483+V12483+X12483+Z12483+AB12483</f>
        <v>0</v>
      </c>
      <c r="E12483" s="24">
        <f t="shared" ref="E12483:E12546" si="391">G12483+I12483+K12484+M12483+O12483+Q12483+S12483+U12483+W12483+Y12483+AA12483+AC12483</f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90"/>
        <v>0</v>
      </c>
      <c r="E12484" s="24">
        <f t="shared" si="391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90"/>
        <v>0</v>
      </c>
      <c r="E12485" s="24">
        <f t="shared" si="391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90"/>
        <v>0</v>
      </c>
      <c r="E12486" s="24">
        <f t="shared" si="391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90"/>
        <v>0</v>
      </c>
      <c r="E12487" s="24">
        <f t="shared" si="391"/>
        <v>0</v>
      </c>
      <c r="F12487" s="104"/>
      <c r="G12487" s="104"/>
      <c r="H12487" s="113"/>
      <c r="I12487" s="113"/>
      <c r="J12487" s="106"/>
      <c r="K12487" s="107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90"/>
        <v>0</v>
      </c>
      <c r="E12488" s="24">
        <f t="shared" si="391"/>
        <v>0</v>
      </c>
      <c r="F12488" s="104"/>
      <c r="G12488" s="104"/>
      <c r="H12488" s="105"/>
      <c r="I12488" s="105"/>
      <c r="J12488" s="31"/>
      <c r="K12488" s="32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90"/>
        <v>0</v>
      </c>
      <c r="E12489" s="24">
        <f t="shared" si="391"/>
        <v>0</v>
      </c>
      <c r="F12489" s="104"/>
      <c r="G12489" s="104"/>
      <c r="H12489" s="113"/>
      <c r="I12489" s="113"/>
      <c r="J12489" s="106"/>
      <c r="K12489" s="107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90"/>
        <v>0</v>
      </c>
      <c r="E12490" s="24">
        <f t="shared" si="391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90"/>
        <v>0</v>
      </c>
      <c r="E12491" s="24">
        <f t="shared" si="391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90"/>
        <v>0</v>
      </c>
      <c r="E12492" s="24">
        <f t="shared" si="391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90"/>
        <v>0</v>
      </c>
      <c r="E12493" s="24">
        <f t="shared" si="391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90"/>
        <v>0</v>
      </c>
      <c r="E12494" s="24">
        <f t="shared" si="391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90"/>
        <v>0</v>
      </c>
      <c r="E12495" s="24">
        <f t="shared" si="391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90"/>
        <v>0</v>
      </c>
      <c r="E12496" s="24">
        <f t="shared" si="391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90"/>
        <v>0</v>
      </c>
      <c r="E12497" s="24">
        <f t="shared" si="391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90"/>
        <v>0</v>
      </c>
      <c r="E12498" s="24">
        <f t="shared" si="391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90"/>
        <v>0</v>
      </c>
      <c r="E12499" s="24">
        <f t="shared" si="391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90"/>
        <v>0</v>
      </c>
      <c r="E12500" s="24">
        <f t="shared" si="391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90"/>
        <v>0</v>
      </c>
      <c r="E12501" s="24">
        <f t="shared" si="391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90"/>
        <v>0</v>
      </c>
      <c r="E12502" s="24">
        <f t="shared" si="391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90"/>
        <v>0</v>
      </c>
      <c r="E12503" s="24">
        <f t="shared" si="391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90"/>
        <v>0</v>
      </c>
      <c r="E12504" s="24">
        <f t="shared" si="391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90"/>
        <v>0</v>
      </c>
      <c r="E12505" s="24">
        <f t="shared" si="391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90"/>
        <v>0</v>
      </c>
      <c r="E12506" s="24">
        <f t="shared" si="391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90"/>
        <v>0</v>
      </c>
      <c r="E12507" s="24">
        <f t="shared" si="391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90"/>
        <v>0</v>
      </c>
      <c r="E12508" s="24">
        <f t="shared" si="391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90"/>
        <v>0</v>
      </c>
      <c r="E12509" s="24">
        <f t="shared" si="391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90"/>
        <v>0</v>
      </c>
      <c r="E12510" s="24">
        <f t="shared" si="391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90"/>
        <v>0</v>
      </c>
      <c r="E12511" s="24">
        <f t="shared" si="391"/>
        <v>0</v>
      </c>
      <c r="F12511" s="104"/>
      <c r="G12511" s="104"/>
      <c r="H12511" s="105"/>
      <c r="I12511" s="105"/>
      <c r="J12511" s="31"/>
      <c r="K12511" s="32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90"/>
        <v>0</v>
      </c>
      <c r="E12512" s="24">
        <f t="shared" si="391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90"/>
        <v>0</v>
      </c>
      <c r="E12513" s="24">
        <f t="shared" si="391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90"/>
        <v>0</v>
      </c>
      <c r="E12514" s="24">
        <f t="shared" si="391"/>
        <v>0</v>
      </c>
      <c r="F12514" s="104"/>
      <c r="G12514" s="104"/>
      <c r="H12514" s="113"/>
      <c r="I12514" s="113"/>
      <c r="J12514" s="106"/>
      <c r="K12514" s="107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90"/>
        <v>0</v>
      </c>
      <c r="E12515" s="24">
        <f t="shared" si="391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90"/>
        <v>0</v>
      </c>
      <c r="E12516" s="24">
        <f t="shared" si="391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si="390"/>
        <v>0</v>
      </c>
      <c r="E12517" s="24">
        <f t="shared" si="391"/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90"/>
        <v>0</v>
      </c>
      <c r="E12518" s="24">
        <f t="shared" si="39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90"/>
        <v>0</v>
      </c>
      <c r="E12519" s="24">
        <f t="shared" si="39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90"/>
        <v>0</v>
      </c>
      <c r="E12520" s="24">
        <f t="shared" si="391"/>
        <v>0</v>
      </c>
      <c r="F12520" s="104"/>
      <c r="G12520" s="104"/>
      <c r="H12520" s="105"/>
      <c r="I12520" s="105"/>
      <c r="J12520" s="31"/>
      <c r="K12520" s="32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90"/>
        <v>0</v>
      </c>
      <c r="E12521" s="24">
        <f t="shared" si="391"/>
        <v>0</v>
      </c>
      <c r="F12521" s="104"/>
      <c r="G12521" s="104"/>
      <c r="H12521" s="113"/>
      <c r="I12521" s="113"/>
      <c r="J12521" s="106"/>
      <c r="K12521" s="107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90"/>
        <v>0</v>
      </c>
      <c r="E12522" s="24">
        <f t="shared" si="391"/>
        <v>0</v>
      </c>
      <c r="F12522" s="104"/>
      <c r="G12522" s="104"/>
      <c r="H12522" s="105"/>
      <c r="I12522" s="105"/>
      <c r="J12522" s="31"/>
      <c r="K12522" s="32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90"/>
        <v>0</v>
      </c>
      <c r="E12523" s="24">
        <f t="shared" si="391"/>
        <v>0</v>
      </c>
      <c r="F12523" s="104"/>
      <c r="G12523" s="104"/>
      <c r="H12523" s="113"/>
      <c r="I12523" s="113"/>
      <c r="J12523" s="106"/>
      <c r="K12523" s="107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90"/>
        <v>0</v>
      </c>
      <c r="E12524" s="24">
        <f t="shared" si="39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90"/>
        <v>0</v>
      </c>
      <c r="E12525" s="24">
        <f t="shared" si="39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90"/>
        <v>0</v>
      </c>
      <c r="E12526" s="24">
        <f t="shared" si="391"/>
        <v>0</v>
      </c>
      <c r="F12526" s="104"/>
      <c r="G12526" s="104"/>
      <c r="H12526" s="105"/>
      <c r="I12526" s="105"/>
      <c r="J12526" s="31"/>
      <c r="K12526" s="32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90"/>
        <v>0</v>
      </c>
      <c r="E12527" s="24">
        <f t="shared" si="39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90"/>
        <v>0</v>
      </c>
      <c r="E12528" s="24">
        <f t="shared" si="39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90"/>
        <v>0</v>
      </c>
      <c r="E12529" s="24">
        <f t="shared" si="39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90"/>
        <v>0</v>
      </c>
      <c r="E12530" s="24">
        <f t="shared" si="391"/>
        <v>0</v>
      </c>
      <c r="F12530" s="104"/>
      <c r="G12530" s="104"/>
      <c r="H12530" s="113"/>
      <c r="I12530" s="113"/>
      <c r="J12530" s="106"/>
      <c r="K12530" s="107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90"/>
        <v>0</v>
      </c>
      <c r="E12531" s="24">
        <f t="shared" si="39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90"/>
        <v>0</v>
      </c>
      <c r="E12532" s="24">
        <f t="shared" si="39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90"/>
        <v>0</v>
      </c>
      <c r="E12533" s="24">
        <f t="shared" si="39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90"/>
        <v>0</v>
      </c>
      <c r="E12534" s="24">
        <f t="shared" si="39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90"/>
        <v>0</v>
      </c>
      <c r="E12535" s="24">
        <f t="shared" si="39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90"/>
        <v>0</v>
      </c>
      <c r="E12536" s="24">
        <f t="shared" si="39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90"/>
        <v>0</v>
      </c>
      <c r="E12537" s="24">
        <f t="shared" si="39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90"/>
        <v>0</v>
      </c>
      <c r="E12538" s="24">
        <f t="shared" si="39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90"/>
        <v>0</v>
      </c>
      <c r="E12539" s="24">
        <f t="shared" si="39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90"/>
        <v>0</v>
      </c>
      <c r="E12540" s="24">
        <f t="shared" si="39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90"/>
        <v>0</v>
      </c>
      <c r="E12541" s="24">
        <f t="shared" si="39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90"/>
        <v>0</v>
      </c>
      <c r="E12542" s="24">
        <f t="shared" si="39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90"/>
        <v>0</v>
      </c>
      <c r="E12543" s="24">
        <f t="shared" si="39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90"/>
        <v>0</v>
      </c>
      <c r="E12544" s="24">
        <f t="shared" si="39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90"/>
        <v>0</v>
      </c>
      <c r="E12545" s="24">
        <f t="shared" si="39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90"/>
        <v>0</v>
      </c>
      <c r="E12546" s="24">
        <f t="shared" si="39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ref="D12547:D12610" si="392">F12547+H12547+J12548+L12547+N12547+P12547+R12547+T12547+V12547+X12547+Z12547+AB12547</f>
        <v>0</v>
      </c>
      <c r="E12547" s="24">
        <f t="shared" ref="E12547:E12610" si="393">G12547+I12547+K12548+M12547+O12547+Q12547+S12547+U12547+W12547+Y12547+AA12547+AC12547</f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92"/>
        <v>0</v>
      </c>
      <c r="E12548" s="24">
        <f t="shared" si="393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92"/>
        <v>0</v>
      </c>
      <c r="E12549" s="24">
        <f t="shared" si="393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92"/>
        <v>0</v>
      </c>
      <c r="E12550" s="24">
        <f t="shared" si="393"/>
        <v>0</v>
      </c>
      <c r="F12550" s="104"/>
      <c r="G12550" s="104"/>
      <c r="H12550" s="105"/>
      <c r="I12550" s="105"/>
      <c r="J12550" s="31"/>
      <c r="K12550" s="32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92"/>
        <v>0</v>
      </c>
      <c r="E12551" s="24">
        <f t="shared" si="393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92"/>
        <v>0</v>
      </c>
      <c r="E12552" s="24">
        <f t="shared" si="393"/>
        <v>0</v>
      </c>
      <c r="F12552" s="104"/>
      <c r="G12552" s="104"/>
      <c r="H12552" s="113"/>
      <c r="I12552" s="113"/>
      <c r="J12552" s="106"/>
      <c r="K12552" s="107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92"/>
        <v>0</v>
      </c>
      <c r="E12553" s="24">
        <f t="shared" si="393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92"/>
        <v>0</v>
      </c>
      <c r="E12554" s="24">
        <f t="shared" si="393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92"/>
        <v>0</v>
      </c>
      <c r="E12555" s="24">
        <f t="shared" si="393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92"/>
        <v>0</v>
      </c>
      <c r="E12556" s="24">
        <f t="shared" si="393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92"/>
        <v>0</v>
      </c>
      <c r="E12557" s="24">
        <f t="shared" si="393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92"/>
        <v>0</v>
      </c>
      <c r="E12558" s="24">
        <f t="shared" si="393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92"/>
        <v>0</v>
      </c>
      <c r="E12559" s="24">
        <f t="shared" si="393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92"/>
        <v>0</v>
      </c>
      <c r="E12560" s="24">
        <f t="shared" si="393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92"/>
        <v>0</v>
      </c>
      <c r="E12561" s="24">
        <f t="shared" si="393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92"/>
        <v>0</v>
      </c>
      <c r="E12562" s="24">
        <f t="shared" si="393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92"/>
        <v>0</v>
      </c>
      <c r="E12563" s="24">
        <f t="shared" si="393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92"/>
        <v>0</v>
      </c>
      <c r="E12564" s="24">
        <f t="shared" si="393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92"/>
        <v>0</v>
      </c>
      <c r="E12565" s="24">
        <f t="shared" si="393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92"/>
        <v>0</v>
      </c>
      <c r="E12566" s="24">
        <f t="shared" si="393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92"/>
        <v>0</v>
      </c>
      <c r="E12567" s="24">
        <f t="shared" si="393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92"/>
        <v>0</v>
      </c>
      <c r="E12568" s="24">
        <f t="shared" si="393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92"/>
        <v>0</v>
      </c>
      <c r="E12569" s="24">
        <f t="shared" si="393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92"/>
        <v>0</v>
      </c>
      <c r="E12570" s="24">
        <f t="shared" si="393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92"/>
        <v>0</v>
      </c>
      <c r="E12571" s="24">
        <f t="shared" si="393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92"/>
        <v>0</v>
      </c>
      <c r="E12572" s="24">
        <f t="shared" si="393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92"/>
        <v>0</v>
      </c>
      <c r="E12573" s="24">
        <f t="shared" si="393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92"/>
        <v>0</v>
      </c>
      <c r="E12574" s="24">
        <f t="shared" si="393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92"/>
        <v>0</v>
      </c>
      <c r="E12575" s="24">
        <f t="shared" si="393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92"/>
        <v>0</v>
      </c>
      <c r="E12576" s="24">
        <f t="shared" si="393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92"/>
        <v>0</v>
      </c>
      <c r="E12577" s="24">
        <f t="shared" si="393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92"/>
        <v>0</v>
      </c>
      <c r="E12578" s="24">
        <f t="shared" si="393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92"/>
        <v>0</v>
      </c>
      <c r="E12579" s="24">
        <f t="shared" si="393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92"/>
        <v>0</v>
      </c>
      <c r="E12580" s="24">
        <f t="shared" si="393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si="392"/>
        <v>0</v>
      </c>
      <c r="E12581" s="24">
        <f t="shared" si="393"/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92"/>
        <v>0</v>
      </c>
      <c r="E12582" s="24">
        <f t="shared" si="39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92"/>
        <v>0</v>
      </c>
      <c r="E12583" s="24">
        <f t="shared" si="39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92"/>
        <v>0</v>
      </c>
      <c r="E12584" s="24">
        <f t="shared" si="393"/>
        <v>0</v>
      </c>
      <c r="F12584" s="104"/>
      <c r="G12584" s="104"/>
      <c r="H12584" s="105"/>
      <c r="I12584" s="105"/>
      <c r="J12584" s="31"/>
      <c r="K12584" s="32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92"/>
        <v>0</v>
      </c>
      <c r="E12585" s="24">
        <f t="shared" si="393"/>
        <v>0</v>
      </c>
      <c r="F12585" s="104"/>
      <c r="G12585" s="104"/>
      <c r="H12585" s="113"/>
      <c r="I12585" s="113"/>
      <c r="J12585" s="106"/>
      <c r="K12585" s="107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92"/>
        <v>0</v>
      </c>
      <c r="E12586" s="24">
        <f t="shared" si="39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92"/>
        <v>0</v>
      </c>
      <c r="E12587" s="24">
        <f t="shared" si="39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92"/>
        <v>0</v>
      </c>
      <c r="E12588" s="24">
        <f t="shared" si="39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92"/>
        <v>0</v>
      </c>
      <c r="E12589" s="24">
        <f t="shared" si="39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92"/>
        <v>0</v>
      </c>
      <c r="E12590" s="24">
        <f t="shared" si="39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92"/>
        <v>0</v>
      </c>
      <c r="E12591" s="24">
        <f t="shared" si="39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92"/>
        <v>0</v>
      </c>
      <c r="E12592" s="24">
        <f t="shared" si="39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92"/>
        <v>0</v>
      </c>
      <c r="E12593" s="24">
        <f t="shared" si="39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92"/>
        <v>0</v>
      </c>
      <c r="E12594" s="24">
        <f t="shared" si="39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92"/>
        <v>0</v>
      </c>
      <c r="E12595" s="24">
        <f t="shared" si="393"/>
        <v>0</v>
      </c>
      <c r="F12595" s="104"/>
      <c r="G12595" s="104"/>
      <c r="H12595" s="105"/>
      <c r="I12595" s="105"/>
      <c r="J12595" s="31"/>
      <c r="K12595" s="32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92"/>
        <v>0</v>
      </c>
      <c r="E12596" s="24">
        <f t="shared" si="393"/>
        <v>0</v>
      </c>
      <c r="F12596" s="104"/>
      <c r="G12596" s="104"/>
      <c r="H12596" s="113"/>
      <c r="I12596" s="113"/>
      <c r="J12596" s="106"/>
      <c r="K12596" s="107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92"/>
        <v>0</v>
      </c>
      <c r="E12597" s="24">
        <f t="shared" si="39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92"/>
        <v>0</v>
      </c>
      <c r="E12598" s="24">
        <f t="shared" si="39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92"/>
        <v>0</v>
      </c>
      <c r="E12599" s="24">
        <f t="shared" si="39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92"/>
        <v>0</v>
      </c>
      <c r="E12600" s="24">
        <f t="shared" si="39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92"/>
        <v>0</v>
      </c>
      <c r="E12601" s="24">
        <f t="shared" si="39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92"/>
        <v>0</v>
      </c>
      <c r="E12602" s="24">
        <f t="shared" si="39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92"/>
        <v>0</v>
      </c>
      <c r="E12603" s="24">
        <f t="shared" si="393"/>
        <v>0</v>
      </c>
      <c r="F12603" s="104"/>
      <c r="G12603" s="104"/>
      <c r="H12603" s="105"/>
      <c r="I12603" s="105"/>
      <c r="J12603" s="31"/>
      <c r="K12603" s="32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92"/>
        <v>0</v>
      </c>
      <c r="E12604" s="24">
        <f t="shared" si="393"/>
        <v>0</v>
      </c>
      <c r="F12604" s="104"/>
      <c r="G12604" s="104"/>
      <c r="H12604" s="113"/>
      <c r="I12604" s="113"/>
      <c r="J12604" s="106"/>
      <c r="K12604" s="107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92"/>
        <v>0</v>
      </c>
      <c r="E12605" s="24">
        <f t="shared" si="39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92"/>
        <v>0</v>
      </c>
      <c r="E12606" s="24">
        <f t="shared" si="39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92"/>
        <v>0</v>
      </c>
      <c r="E12607" s="24">
        <f t="shared" si="39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92"/>
        <v>0</v>
      </c>
      <c r="E12608" s="24">
        <f t="shared" si="39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92"/>
        <v>0</v>
      </c>
      <c r="E12609" s="24">
        <f t="shared" si="39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92"/>
        <v>0</v>
      </c>
      <c r="E12610" s="24">
        <f t="shared" si="39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ref="D12611:D12674" si="394">F12611+H12611+J12612+L12611+N12611+P12611+R12611+T12611+V12611+X12611+Z12611+AB12611</f>
        <v>0</v>
      </c>
      <c r="E12611" s="24">
        <f t="shared" ref="E12611:E12674" si="395">G12611+I12611+K12612+M12611+O12611+Q12611+S12611+U12611+W12611+Y12611+AA12611+AC12611</f>
        <v>0</v>
      </c>
      <c r="F12611" s="104"/>
      <c r="G12611" s="104"/>
      <c r="H12611" s="105"/>
      <c r="I12611" s="105"/>
      <c r="J12611" s="31"/>
      <c r="K12611" s="32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94"/>
        <v>0</v>
      </c>
      <c r="E12612" s="24">
        <f t="shared" si="395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94"/>
        <v>0</v>
      </c>
      <c r="E12613" s="24">
        <f t="shared" si="395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94"/>
        <v>0</v>
      </c>
      <c r="E12614" s="24">
        <f t="shared" si="395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94"/>
        <v>0</v>
      </c>
      <c r="E12615" s="24">
        <f t="shared" si="395"/>
        <v>0</v>
      </c>
      <c r="F12615" s="104"/>
      <c r="G12615" s="104"/>
      <c r="H12615" s="113"/>
      <c r="I12615" s="113"/>
      <c r="J12615" s="106"/>
      <c r="K12615" s="107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94"/>
        <v>0</v>
      </c>
      <c r="E12616" s="24">
        <f t="shared" si="395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94"/>
        <v>0</v>
      </c>
      <c r="E12617" s="24">
        <f t="shared" si="395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94"/>
        <v>0</v>
      </c>
      <c r="E12618" s="24">
        <f t="shared" si="395"/>
        <v>0</v>
      </c>
      <c r="F12618" s="104"/>
      <c r="G12618" s="104"/>
      <c r="H12618" s="105"/>
      <c r="I12618" s="105"/>
      <c r="J12618" s="31"/>
      <c r="K12618" s="32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94"/>
        <v>0</v>
      </c>
      <c r="E12619" s="24">
        <f t="shared" si="395"/>
        <v>0</v>
      </c>
      <c r="F12619" s="104"/>
      <c r="G12619" s="104"/>
      <c r="H12619" s="113"/>
      <c r="I12619" s="113"/>
      <c r="J12619" s="106"/>
      <c r="K12619" s="107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94"/>
        <v>0</v>
      </c>
      <c r="E12620" s="24">
        <f t="shared" si="395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94"/>
        <v>0</v>
      </c>
      <c r="E12621" s="24">
        <f t="shared" si="395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94"/>
        <v>0</v>
      </c>
      <c r="E12622" s="24">
        <f t="shared" si="395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94"/>
        <v>0</v>
      </c>
      <c r="E12623" s="24">
        <f t="shared" si="395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94"/>
        <v>0</v>
      </c>
      <c r="E12624" s="24">
        <f t="shared" si="395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94"/>
        <v>0</v>
      </c>
      <c r="E12625" s="24">
        <f t="shared" si="395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94"/>
        <v>0</v>
      </c>
      <c r="E12626" s="24">
        <f t="shared" si="395"/>
        <v>0</v>
      </c>
      <c r="F12626" s="104"/>
      <c r="G12626" s="104"/>
      <c r="H12626" s="105"/>
      <c r="I12626" s="105"/>
      <c r="J12626" s="31"/>
      <c r="K12626" s="32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94"/>
        <v>0</v>
      </c>
      <c r="E12627" s="24">
        <f t="shared" si="395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94"/>
        <v>0</v>
      </c>
      <c r="E12628" s="24">
        <f t="shared" si="395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94"/>
        <v>0</v>
      </c>
      <c r="E12629" s="24">
        <f t="shared" si="395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94"/>
        <v>0</v>
      </c>
      <c r="E12630" s="24">
        <f t="shared" si="395"/>
        <v>0</v>
      </c>
      <c r="F12630" s="104"/>
      <c r="G12630" s="104"/>
      <c r="H12630" s="113"/>
      <c r="I12630" s="113"/>
      <c r="J12630" s="106"/>
      <c r="K12630" s="107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94"/>
        <v>0</v>
      </c>
      <c r="E12631" s="24">
        <f t="shared" si="395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94"/>
        <v>0</v>
      </c>
      <c r="E12632" s="24">
        <f t="shared" si="395"/>
        <v>0</v>
      </c>
      <c r="F12632" s="104"/>
      <c r="G12632" s="104"/>
      <c r="H12632" s="105"/>
      <c r="I12632" s="105"/>
      <c r="J12632" s="31"/>
      <c r="K12632" s="32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94"/>
        <v>0</v>
      </c>
      <c r="E12633" s="24">
        <f t="shared" si="395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94"/>
        <v>0</v>
      </c>
      <c r="E12634" s="24">
        <f t="shared" si="395"/>
        <v>0</v>
      </c>
      <c r="F12634" s="104"/>
      <c r="G12634" s="104"/>
      <c r="H12634" s="113"/>
      <c r="I12634" s="113"/>
      <c r="J12634" s="106"/>
      <c r="K12634" s="107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94"/>
        <v>0</v>
      </c>
      <c r="E12635" s="24">
        <f t="shared" si="395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94"/>
        <v>0</v>
      </c>
      <c r="E12636" s="24">
        <f t="shared" si="395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94"/>
        <v>0</v>
      </c>
      <c r="E12637" s="24">
        <f t="shared" si="395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94"/>
        <v>0</v>
      </c>
      <c r="E12638" s="24">
        <f t="shared" si="395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94"/>
        <v>0</v>
      </c>
      <c r="E12639" s="24">
        <f t="shared" si="395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94"/>
        <v>0</v>
      </c>
      <c r="E12640" s="24">
        <f t="shared" si="395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94"/>
        <v>0</v>
      </c>
      <c r="E12641" s="24">
        <f t="shared" si="395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94"/>
        <v>0</v>
      </c>
      <c r="E12642" s="24">
        <f t="shared" si="395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94"/>
        <v>0</v>
      </c>
      <c r="E12643" s="24">
        <f t="shared" si="395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94"/>
        <v>0</v>
      </c>
      <c r="E12644" s="24">
        <f t="shared" si="395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si="394"/>
        <v>0</v>
      </c>
      <c r="E12645" s="24">
        <f t="shared" si="395"/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94"/>
        <v>0</v>
      </c>
      <c r="E12646" s="24">
        <f t="shared" si="395"/>
        <v>0</v>
      </c>
      <c r="F12646" s="104"/>
      <c r="G12646" s="104"/>
      <c r="H12646" s="105"/>
      <c r="I12646" s="105"/>
      <c r="J12646" s="31"/>
      <c r="K12646" s="32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94"/>
        <v>0</v>
      </c>
      <c r="E12647" s="24">
        <f t="shared" si="39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94"/>
        <v>0</v>
      </c>
      <c r="E12648" s="24">
        <f t="shared" si="39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94"/>
        <v>0</v>
      </c>
      <c r="E12649" s="24">
        <f t="shared" si="395"/>
        <v>0</v>
      </c>
      <c r="F12649" s="104"/>
      <c r="G12649" s="104"/>
      <c r="H12649" s="113"/>
      <c r="I12649" s="113"/>
      <c r="J12649" s="106"/>
      <c r="K12649" s="107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94"/>
        <v>0</v>
      </c>
      <c r="E12650" s="24">
        <f t="shared" si="39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94"/>
        <v>0</v>
      </c>
      <c r="E12651" s="24">
        <f t="shared" si="39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94"/>
        <v>0</v>
      </c>
      <c r="E12652" s="24">
        <f t="shared" si="39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94"/>
        <v>0</v>
      </c>
      <c r="E12653" s="24">
        <f t="shared" si="395"/>
        <v>0</v>
      </c>
      <c r="F12653" s="104"/>
      <c r="G12653" s="104"/>
      <c r="H12653" s="105"/>
      <c r="I12653" s="105"/>
      <c r="J12653" s="31"/>
      <c r="K12653" s="32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94"/>
        <v>0</v>
      </c>
      <c r="E12654" s="24">
        <f t="shared" si="39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94"/>
        <v>0</v>
      </c>
      <c r="E12655" s="24">
        <f t="shared" si="39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94"/>
        <v>0</v>
      </c>
      <c r="E12656" s="24">
        <f t="shared" si="39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94"/>
        <v>0</v>
      </c>
      <c r="E12657" s="24">
        <f t="shared" si="39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94"/>
        <v>0</v>
      </c>
      <c r="E12658" s="24">
        <f t="shared" si="395"/>
        <v>0</v>
      </c>
      <c r="F12658" s="104"/>
      <c r="G12658" s="104"/>
      <c r="H12658" s="113"/>
      <c r="I12658" s="113"/>
      <c r="J12658" s="106"/>
      <c r="K12658" s="107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94"/>
        <v>0</v>
      </c>
      <c r="E12659" s="24">
        <f t="shared" si="395"/>
        <v>0</v>
      </c>
      <c r="F12659" s="104"/>
      <c r="G12659" s="104"/>
      <c r="H12659" s="105"/>
      <c r="I12659" s="105"/>
      <c r="J12659" s="31"/>
      <c r="K12659" s="32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94"/>
        <v>0</v>
      </c>
      <c r="E12660" s="24">
        <f t="shared" si="39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94"/>
        <v>0</v>
      </c>
      <c r="E12661" s="24">
        <f t="shared" si="395"/>
        <v>0</v>
      </c>
      <c r="F12661" s="104"/>
      <c r="G12661" s="104"/>
      <c r="H12661" s="113"/>
      <c r="I12661" s="113"/>
      <c r="J12661" s="106"/>
      <c r="K12661" s="107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94"/>
        <v>0</v>
      </c>
      <c r="E12662" s="24">
        <f t="shared" si="395"/>
        <v>0</v>
      </c>
      <c r="F12662" s="104"/>
      <c r="G12662" s="104"/>
      <c r="H12662" s="105"/>
      <c r="I12662" s="105"/>
      <c r="J12662" s="31"/>
      <c r="K12662" s="32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94"/>
        <v>0</v>
      </c>
      <c r="E12663" s="24">
        <f t="shared" si="39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94"/>
        <v>0</v>
      </c>
      <c r="E12664" s="24">
        <f t="shared" si="395"/>
        <v>0</v>
      </c>
      <c r="F12664" s="104"/>
      <c r="G12664" s="104"/>
      <c r="H12664" s="113"/>
      <c r="I12664" s="113"/>
      <c r="J12664" s="106"/>
      <c r="K12664" s="107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94"/>
        <v>0</v>
      </c>
      <c r="E12665" s="24">
        <f t="shared" si="39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94"/>
        <v>0</v>
      </c>
      <c r="E12666" s="24">
        <f t="shared" si="395"/>
        <v>0</v>
      </c>
      <c r="F12666" s="104"/>
      <c r="G12666" s="104"/>
      <c r="H12666" s="105"/>
      <c r="I12666" s="105"/>
      <c r="J12666" s="31"/>
      <c r="K12666" s="32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94"/>
        <v>0</v>
      </c>
      <c r="E12667" s="24">
        <f t="shared" si="395"/>
        <v>0</v>
      </c>
      <c r="F12667" s="104"/>
      <c r="G12667" s="104"/>
      <c r="H12667" s="113"/>
      <c r="I12667" s="113"/>
      <c r="J12667" s="106"/>
      <c r="K12667" s="107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94"/>
        <v>0</v>
      </c>
      <c r="E12668" s="24">
        <f t="shared" si="395"/>
        <v>0</v>
      </c>
      <c r="F12668" s="104"/>
      <c r="G12668" s="104"/>
      <c r="H12668" s="105"/>
      <c r="I12668" s="105"/>
      <c r="J12668" s="31"/>
      <c r="K12668" s="32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94"/>
        <v>0</v>
      </c>
      <c r="E12669" s="24">
        <f t="shared" si="39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94"/>
        <v>0</v>
      </c>
      <c r="E12670" s="24">
        <f t="shared" si="39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94"/>
        <v>0</v>
      </c>
      <c r="E12671" s="24">
        <f t="shared" si="39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94"/>
        <v>0</v>
      </c>
      <c r="E12672" s="24">
        <f t="shared" si="39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94"/>
        <v>0</v>
      </c>
      <c r="E12673" s="24">
        <f t="shared" si="395"/>
        <v>0</v>
      </c>
      <c r="F12673" s="104"/>
      <c r="G12673" s="104"/>
      <c r="H12673" s="113"/>
      <c r="I12673" s="113"/>
      <c r="J12673" s="106"/>
      <c r="K12673" s="107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94"/>
        <v>0</v>
      </c>
      <c r="E12674" s="24">
        <f t="shared" si="39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ref="D12675:D12738" si="396">F12675+H12675+J12676+L12675+N12675+P12675+R12675+T12675+V12675+X12675+Z12675+AB12675</f>
        <v>0</v>
      </c>
      <c r="E12675" s="24">
        <f t="shared" ref="E12675:E12738" si="397">G12675+I12675+K12676+M12675+O12675+Q12675+S12675+U12675+W12675+Y12675+AA12675+AC12675</f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96"/>
        <v>0</v>
      </c>
      <c r="E12676" s="24">
        <f t="shared" si="397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96"/>
        <v>0</v>
      </c>
      <c r="E12677" s="24">
        <f t="shared" si="397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96"/>
        <v>0</v>
      </c>
      <c r="E12678" s="24">
        <f t="shared" si="397"/>
        <v>0</v>
      </c>
      <c r="F12678" s="104"/>
      <c r="G12678" s="104"/>
      <c r="H12678" s="105"/>
      <c r="I12678" s="105"/>
      <c r="J12678" s="31"/>
      <c r="K12678" s="32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96"/>
        <v>0</v>
      </c>
      <c r="E12679" s="24">
        <f t="shared" si="397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96"/>
        <v>0</v>
      </c>
      <c r="E12680" s="24">
        <f t="shared" si="397"/>
        <v>0</v>
      </c>
      <c r="F12680" s="104"/>
      <c r="G12680" s="104"/>
      <c r="H12680" s="113"/>
      <c r="I12680" s="113"/>
      <c r="J12680" s="106"/>
      <c r="K12680" s="107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96"/>
        <v>0</v>
      </c>
      <c r="E12681" s="24">
        <f t="shared" si="397"/>
        <v>0</v>
      </c>
      <c r="F12681" s="104"/>
      <c r="G12681" s="104"/>
      <c r="H12681" s="105"/>
      <c r="I12681" s="105"/>
      <c r="J12681" s="31"/>
      <c r="K12681" s="32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96"/>
        <v>0</v>
      </c>
      <c r="E12682" s="24">
        <f t="shared" si="397"/>
        <v>0</v>
      </c>
      <c r="F12682" s="104"/>
      <c r="G12682" s="104"/>
      <c r="H12682" s="113"/>
      <c r="I12682" s="113"/>
      <c r="J12682" s="106"/>
      <c r="K12682" s="107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96"/>
        <v>0</v>
      </c>
      <c r="E12683" s="24">
        <f t="shared" si="397"/>
        <v>0</v>
      </c>
      <c r="F12683" s="104"/>
      <c r="G12683" s="104"/>
      <c r="H12683" s="105"/>
      <c r="I12683" s="105"/>
      <c r="J12683" s="31"/>
      <c r="K12683" s="32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96"/>
        <v>0</v>
      </c>
      <c r="E12684" s="24">
        <f t="shared" si="397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96"/>
        <v>0</v>
      </c>
      <c r="E12685" s="24">
        <f t="shared" si="397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96"/>
        <v>0</v>
      </c>
      <c r="E12686" s="24">
        <f t="shared" si="397"/>
        <v>0</v>
      </c>
      <c r="F12686" s="104"/>
      <c r="G12686" s="104"/>
      <c r="H12686" s="113"/>
      <c r="I12686" s="113"/>
      <c r="J12686" s="106"/>
      <c r="K12686" s="107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96"/>
        <v>0</v>
      </c>
      <c r="E12687" s="24">
        <f t="shared" si="397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96"/>
        <v>0</v>
      </c>
      <c r="E12688" s="24">
        <f t="shared" si="397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96"/>
        <v>0</v>
      </c>
      <c r="E12689" s="24">
        <f t="shared" si="397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96"/>
        <v>0</v>
      </c>
      <c r="E12690" s="24">
        <f t="shared" si="397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96"/>
        <v>0</v>
      </c>
      <c r="E12691" s="24">
        <f t="shared" si="397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96"/>
        <v>0</v>
      </c>
      <c r="E12692" s="24">
        <f t="shared" si="397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96"/>
        <v>0</v>
      </c>
      <c r="E12693" s="24">
        <f t="shared" si="397"/>
        <v>0</v>
      </c>
      <c r="F12693" s="104"/>
      <c r="G12693" s="104"/>
      <c r="H12693" s="105"/>
      <c r="I12693" s="105"/>
      <c r="J12693" s="31"/>
      <c r="K12693" s="32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96"/>
        <v>0</v>
      </c>
      <c r="E12694" s="24">
        <f t="shared" si="397"/>
        <v>0</v>
      </c>
      <c r="F12694" s="104"/>
      <c r="G12694" s="104"/>
      <c r="H12694" s="113"/>
      <c r="I12694" s="113"/>
      <c r="J12694" s="106"/>
      <c r="K12694" s="107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96"/>
        <v>0</v>
      </c>
      <c r="E12695" s="24">
        <f t="shared" si="397"/>
        <v>0</v>
      </c>
      <c r="F12695" s="104"/>
      <c r="G12695" s="104"/>
      <c r="H12695" s="105"/>
      <c r="I12695" s="105"/>
      <c r="J12695" s="31"/>
      <c r="K12695" s="32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96"/>
        <v>0</v>
      </c>
      <c r="E12696" s="24">
        <f t="shared" si="397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96"/>
        <v>0</v>
      </c>
      <c r="E12697" s="24">
        <f t="shared" si="397"/>
        <v>0</v>
      </c>
      <c r="F12697" s="104"/>
      <c r="G12697" s="104"/>
      <c r="H12697" s="113"/>
      <c r="I12697" s="113"/>
      <c r="J12697" s="106"/>
      <c r="K12697" s="107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96"/>
        <v>0</v>
      </c>
      <c r="E12698" s="24">
        <f t="shared" si="397"/>
        <v>0</v>
      </c>
      <c r="F12698" s="104"/>
      <c r="G12698" s="104"/>
      <c r="H12698" s="105"/>
      <c r="I12698" s="105"/>
      <c r="J12698" s="31"/>
      <c r="K12698" s="32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96"/>
        <v>0</v>
      </c>
      <c r="E12699" s="24">
        <f t="shared" si="397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96"/>
        <v>0</v>
      </c>
      <c r="E12700" s="24">
        <f t="shared" si="397"/>
        <v>0</v>
      </c>
      <c r="F12700" s="104"/>
      <c r="G12700" s="104"/>
      <c r="H12700" s="113"/>
      <c r="I12700" s="113"/>
      <c r="J12700" s="106"/>
      <c r="K12700" s="107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96"/>
        <v>0</v>
      </c>
      <c r="E12701" s="24">
        <f t="shared" si="397"/>
        <v>0</v>
      </c>
      <c r="F12701" s="104"/>
      <c r="G12701" s="104"/>
      <c r="H12701" s="105"/>
      <c r="I12701" s="105"/>
      <c r="J12701" s="31"/>
      <c r="K12701" s="32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96"/>
        <v>0</v>
      </c>
      <c r="E12702" s="24">
        <f t="shared" si="397"/>
        <v>0</v>
      </c>
      <c r="F12702" s="104"/>
      <c r="G12702" s="104"/>
      <c r="H12702" s="113"/>
      <c r="I12702" s="113"/>
      <c r="J12702" s="106"/>
      <c r="K12702" s="107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96"/>
        <v>0</v>
      </c>
      <c r="E12703" s="24">
        <f t="shared" si="397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96"/>
        <v>0</v>
      </c>
      <c r="E12704" s="24">
        <f t="shared" si="397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96"/>
        <v>0</v>
      </c>
      <c r="E12705" s="24">
        <f t="shared" si="397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96"/>
        <v>0</v>
      </c>
      <c r="E12706" s="24">
        <f t="shared" si="397"/>
        <v>0</v>
      </c>
      <c r="F12706" s="104"/>
      <c r="G12706" s="104"/>
      <c r="H12706" s="105"/>
      <c r="I12706" s="105"/>
      <c r="J12706" s="31"/>
      <c r="K12706" s="32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96"/>
        <v>0</v>
      </c>
      <c r="E12707" s="24">
        <f t="shared" si="397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96"/>
        <v>0</v>
      </c>
      <c r="E12708" s="24">
        <f t="shared" si="397"/>
        <v>0</v>
      </c>
      <c r="F12708" s="104"/>
      <c r="G12708" s="104"/>
      <c r="H12708" s="113"/>
      <c r="I12708" s="113"/>
      <c r="J12708" s="106"/>
      <c r="K12708" s="107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si="396"/>
        <v>0</v>
      </c>
      <c r="E12709" s="24">
        <f t="shared" si="397"/>
        <v>0</v>
      </c>
      <c r="F12709" s="104"/>
      <c r="G12709" s="104"/>
      <c r="H12709" s="105"/>
      <c r="I12709" s="105"/>
      <c r="J12709" s="31"/>
      <c r="K12709" s="32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96"/>
        <v>0</v>
      </c>
      <c r="E12710" s="24">
        <f t="shared" si="39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96"/>
        <v>0</v>
      </c>
      <c r="E12711" s="24">
        <f t="shared" si="39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96"/>
        <v>0</v>
      </c>
      <c r="E12712" s="24">
        <f t="shared" si="397"/>
        <v>0</v>
      </c>
      <c r="F12712" s="104"/>
      <c r="G12712" s="104"/>
      <c r="H12712" s="113"/>
      <c r="I12712" s="113"/>
      <c r="J12712" s="106"/>
      <c r="K12712" s="107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96"/>
        <v>0</v>
      </c>
      <c r="E12713" s="24">
        <f t="shared" si="39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96"/>
        <v>0</v>
      </c>
      <c r="E12714" s="24">
        <f t="shared" si="39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96"/>
        <v>0</v>
      </c>
      <c r="E12715" s="24">
        <f t="shared" si="39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96"/>
        <v>0</v>
      </c>
      <c r="E12716" s="24">
        <f t="shared" si="39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96"/>
        <v>0</v>
      </c>
      <c r="E12717" s="24">
        <f t="shared" si="397"/>
        <v>0</v>
      </c>
      <c r="F12717" s="104"/>
      <c r="G12717" s="104"/>
      <c r="H12717" s="105"/>
      <c r="I12717" s="105"/>
      <c r="J12717" s="31"/>
      <c r="K12717" s="32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96"/>
        <v>0</v>
      </c>
      <c r="E12718" s="24">
        <f t="shared" si="397"/>
        <v>0</v>
      </c>
      <c r="F12718" s="104"/>
      <c r="G12718" s="104"/>
      <c r="H12718" s="113"/>
      <c r="I12718" s="113"/>
      <c r="J12718" s="106"/>
      <c r="K12718" s="107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96"/>
        <v>0</v>
      </c>
      <c r="E12719" s="24">
        <f t="shared" si="397"/>
        <v>0</v>
      </c>
      <c r="F12719" s="104"/>
      <c r="G12719" s="104"/>
      <c r="H12719" s="105"/>
      <c r="I12719" s="105"/>
      <c r="J12719" s="31"/>
      <c r="K12719" s="32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96"/>
        <v>0</v>
      </c>
      <c r="E12720" s="24">
        <f t="shared" si="397"/>
        <v>0</v>
      </c>
      <c r="F12720" s="104"/>
      <c r="G12720" s="104"/>
      <c r="H12720" s="113"/>
      <c r="I12720" s="113"/>
      <c r="J12720" s="106"/>
      <c r="K12720" s="107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96"/>
        <v>0</v>
      </c>
      <c r="E12721" s="24">
        <f t="shared" si="39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96"/>
        <v>0</v>
      </c>
      <c r="E12722" s="24">
        <f t="shared" si="39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96"/>
        <v>0</v>
      </c>
      <c r="E12723" s="24">
        <f t="shared" si="397"/>
        <v>0</v>
      </c>
      <c r="F12723" s="104"/>
      <c r="G12723" s="104"/>
      <c r="H12723" s="105"/>
      <c r="I12723" s="105"/>
      <c r="J12723" s="31"/>
      <c r="K12723" s="32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96"/>
        <v>0</v>
      </c>
      <c r="E12724" s="24">
        <f t="shared" si="397"/>
        <v>0</v>
      </c>
      <c r="F12724" s="104"/>
      <c r="G12724" s="104"/>
      <c r="H12724" s="113"/>
      <c r="I12724" s="113"/>
      <c r="J12724" s="106"/>
      <c r="K12724" s="107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96"/>
        <v>0</v>
      </c>
      <c r="E12725" s="24">
        <f t="shared" si="397"/>
        <v>0</v>
      </c>
      <c r="F12725" s="104"/>
      <c r="G12725" s="104"/>
      <c r="H12725" s="105"/>
      <c r="I12725" s="105"/>
      <c r="J12725" s="31"/>
      <c r="K12725" s="32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96"/>
        <v>0</v>
      </c>
      <c r="E12726" s="24">
        <f t="shared" si="397"/>
        <v>0</v>
      </c>
      <c r="F12726" s="104"/>
      <c r="G12726" s="104"/>
      <c r="H12726" s="113"/>
      <c r="I12726" s="113"/>
      <c r="J12726" s="106"/>
      <c r="K12726" s="107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96"/>
        <v>0</v>
      </c>
      <c r="E12727" s="24">
        <f t="shared" si="39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96"/>
        <v>0</v>
      </c>
      <c r="E12728" s="24">
        <f t="shared" si="39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96"/>
        <v>0</v>
      </c>
      <c r="E12729" s="24">
        <f t="shared" si="39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96"/>
        <v>0</v>
      </c>
      <c r="E12730" s="24">
        <f t="shared" si="39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96"/>
        <v>0</v>
      </c>
      <c r="E12731" s="24">
        <f t="shared" si="39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96"/>
        <v>0</v>
      </c>
      <c r="E12732" s="24">
        <f t="shared" si="397"/>
        <v>0</v>
      </c>
      <c r="F12732" s="104"/>
      <c r="G12732" s="104"/>
      <c r="H12732" s="105"/>
      <c r="I12732" s="105"/>
      <c r="J12732" s="31"/>
      <c r="K12732" s="32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96"/>
        <v>0</v>
      </c>
      <c r="E12733" s="24">
        <f t="shared" si="397"/>
        <v>0</v>
      </c>
      <c r="F12733" s="104"/>
      <c r="G12733" s="104"/>
      <c r="H12733" s="113"/>
      <c r="I12733" s="113"/>
      <c r="J12733" s="106"/>
      <c r="K12733" s="107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96"/>
        <v>0</v>
      </c>
      <c r="E12734" s="24">
        <f t="shared" si="397"/>
        <v>0</v>
      </c>
      <c r="F12734" s="104"/>
      <c r="G12734" s="104"/>
      <c r="H12734" s="105"/>
      <c r="I12734" s="105"/>
      <c r="J12734" s="31"/>
      <c r="K12734" s="32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96"/>
        <v>0</v>
      </c>
      <c r="E12735" s="24">
        <f t="shared" si="397"/>
        <v>0</v>
      </c>
      <c r="F12735" s="104"/>
      <c r="G12735" s="104"/>
      <c r="H12735" s="113"/>
      <c r="I12735" s="113"/>
      <c r="J12735" s="106"/>
      <c r="K12735" s="107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96"/>
        <v>0</v>
      </c>
      <c r="E12736" s="24">
        <f t="shared" si="39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96"/>
        <v>0</v>
      </c>
      <c r="E12737" s="24">
        <f t="shared" si="39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96"/>
        <v>0</v>
      </c>
      <c r="E12738" s="24">
        <f t="shared" si="39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ref="D12739:D12802" si="398">F12739+H12739+J12740+L12739+N12739+P12739+R12739+T12739+V12739+X12739+Z12739+AB12739</f>
        <v>0</v>
      </c>
      <c r="E12739" s="24">
        <f t="shared" ref="E12739:E12802" si="399">G12739+I12739+K12740+M12739+O12739+Q12739+S12739+U12739+W12739+Y12739+AA12739+AC12739</f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98"/>
        <v>0</v>
      </c>
      <c r="E12740" s="24">
        <f t="shared" si="399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98"/>
        <v>0</v>
      </c>
      <c r="E12741" s="24">
        <f t="shared" si="399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98"/>
        <v>0</v>
      </c>
      <c r="E12742" s="24">
        <f t="shared" si="399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98"/>
        <v>0</v>
      </c>
      <c r="E12743" s="24">
        <f t="shared" si="399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98"/>
        <v>0</v>
      </c>
      <c r="E12744" s="24">
        <f t="shared" si="399"/>
        <v>0</v>
      </c>
      <c r="F12744" s="104"/>
      <c r="G12744" s="104"/>
      <c r="H12744" s="105"/>
      <c r="I12744" s="105"/>
      <c r="J12744" s="31"/>
      <c r="K12744" s="32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98"/>
        <v>0</v>
      </c>
      <c r="E12745" s="24">
        <f t="shared" si="399"/>
        <v>0</v>
      </c>
      <c r="F12745" s="104"/>
      <c r="G12745" s="104"/>
      <c r="H12745" s="113"/>
      <c r="I12745" s="113"/>
      <c r="J12745" s="106"/>
      <c r="K12745" s="107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98"/>
        <v>0</v>
      </c>
      <c r="E12746" s="24">
        <f t="shared" si="399"/>
        <v>0</v>
      </c>
      <c r="F12746" s="104"/>
      <c r="G12746" s="104"/>
      <c r="H12746" s="105"/>
      <c r="I12746" s="105"/>
      <c r="J12746" s="31"/>
      <c r="K12746" s="32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98"/>
        <v>0</v>
      </c>
      <c r="E12747" s="24">
        <f t="shared" si="399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98"/>
        <v>0</v>
      </c>
      <c r="E12748" s="24">
        <f t="shared" si="399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98"/>
        <v>0</v>
      </c>
      <c r="E12749" s="24">
        <f t="shared" si="399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98"/>
        <v>0</v>
      </c>
      <c r="E12750" s="24">
        <f t="shared" si="399"/>
        <v>0</v>
      </c>
      <c r="F12750" s="104"/>
      <c r="G12750" s="104"/>
      <c r="H12750" s="113"/>
      <c r="I12750" s="113"/>
      <c r="J12750" s="106"/>
      <c r="K12750" s="107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98"/>
        <v>0</v>
      </c>
      <c r="E12751" s="24">
        <f t="shared" si="399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98"/>
        <v>0</v>
      </c>
      <c r="E12752" s="24">
        <f t="shared" si="399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98"/>
        <v>0</v>
      </c>
      <c r="E12753" s="24">
        <f t="shared" si="399"/>
        <v>0</v>
      </c>
      <c r="F12753" s="104"/>
      <c r="G12753" s="104"/>
      <c r="H12753" s="105"/>
      <c r="I12753" s="105"/>
      <c r="J12753" s="31"/>
      <c r="K12753" s="32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98"/>
        <v>0</v>
      </c>
      <c r="E12754" s="24">
        <f t="shared" si="399"/>
        <v>0</v>
      </c>
      <c r="F12754" s="104"/>
      <c r="G12754" s="104"/>
      <c r="H12754" s="113"/>
      <c r="I12754" s="113"/>
      <c r="J12754" s="106"/>
      <c r="K12754" s="107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98"/>
        <v>0</v>
      </c>
      <c r="E12755" s="24">
        <f t="shared" si="399"/>
        <v>0</v>
      </c>
      <c r="F12755" s="104"/>
      <c r="G12755" s="104"/>
      <c r="H12755" s="105"/>
      <c r="I12755" s="105"/>
      <c r="J12755" s="31"/>
      <c r="K12755" s="32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98"/>
        <v>0</v>
      </c>
      <c r="E12756" s="24">
        <f t="shared" si="399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98"/>
        <v>0</v>
      </c>
      <c r="E12757" s="24">
        <f t="shared" si="399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98"/>
        <v>0</v>
      </c>
      <c r="E12758" s="24">
        <f t="shared" si="399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98"/>
        <v>0</v>
      </c>
      <c r="E12759" s="24">
        <f t="shared" si="399"/>
        <v>0</v>
      </c>
      <c r="F12759" s="104"/>
      <c r="G12759" s="104"/>
      <c r="H12759" s="113"/>
      <c r="I12759" s="113"/>
      <c r="J12759" s="106"/>
      <c r="K12759" s="107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98"/>
        <v>0</v>
      </c>
      <c r="E12760" s="24">
        <f t="shared" si="399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98"/>
        <v>0</v>
      </c>
      <c r="E12761" s="24">
        <f t="shared" si="399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98"/>
        <v>0</v>
      </c>
      <c r="E12762" s="24">
        <f t="shared" si="399"/>
        <v>0</v>
      </c>
      <c r="F12762" s="104"/>
      <c r="G12762" s="104"/>
      <c r="H12762" s="105"/>
      <c r="I12762" s="105"/>
      <c r="J12762" s="31"/>
      <c r="K12762" s="32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98"/>
        <v>0</v>
      </c>
      <c r="E12763" s="24">
        <f t="shared" si="399"/>
        <v>0</v>
      </c>
      <c r="F12763" s="104"/>
      <c r="G12763" s="104"/>
      <c r="H12763" s="113"/>
      <c r="I12763" s="113"/>
      <c r="J12763" s="106"/>
      <c r="K12763" s="107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98"/>
        <v>0</v>
      </c>
      <c r="E12764" s="24">
        <f t="shared" si="399"/>
        <v>0</v>
      </c>
      <c r="F12764" s="104"/>
      <c r="G12764" s="104"/>
      <c r="H12764" s="105"/>
      <c r="I12764" s="105"/>
      <c r="J12764" s="31"/>
      <c r="K12764" s="32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98"/>
        <v>0</v>
      </c>
      <c r="E12765" s="24">
        <f t="shared" si="399"/>
        <v>0</v>
      </c>
      <c r="F12765" s="104"/>
      <c r="G12765" s="104"/>
      <c r="H12765" s="113"/>
      <c r="I12765" s="113"/>
      <c r="J12765" s="106"/>
      <c r="K12765" s="107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98"/>
        <v>0</v>
      </c>
      <c r="E12766" s="24">
        <f t="shared" si="399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98"/>
        <v>0</v>
      </c>
      <c r="E12767" s="24">
        <f t="shared" si="399"/>
        <v>0</v>
      </c>
      <c r="F12767" s="104"/>
      <c r="G12767" s="104"/>
      <c r="H12767" s="105"/>
      <c r="I12767" s="105"/>
      <c r="J12767" s="31"/>
      <c r="K12767" s="32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98"/>
        <v>0</v>
      </c>
      <c r="E12768" s="24">
        <f t="shared" si="399"/>
        <v>0</v>
      </c>
      <c r="F12768" s="104"/>
      <c r="G12768" s="104"/>
      <c r="H12768" s="113"/>
      <c r="I12768" s="113"/>
      <c r="J12768" s="106"/>
      <c r="K12768" s="107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98"/>
        <v>0</v>
      </c>
      <c r="E12769" s="24">
        <f t="shared" si="399"/>
        <v>0</v>
      </c>
      <c r="F12769" s="104"/>
      <c r="G12769" s="104"/>
      <c r="H12769" s="105"/>
      <c r="I12769" s="105"/>
      <c r="J12769" s="31"/>
      <c r="K12769" s="32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98"/>
        <v>0</v>
      </c>
      <c r="E12770" s="24">
        <f t="shared" si="399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98"/>
        <v>0</v>
      </c>
      <c r="E12771" s="24">
        <f t="shared" si="399"/>
        <v>0</v>
      </c>
      <c r="F12771" s="104"/>
      <c r="G12771" s="104"/>
      <c r="H12771" s="113"/>
      <c r="I12771" s="113"/>
      <c r="J12771" s="106"/>
      <c r="K12771" s="107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98"/>
        <v>0</v>
      </c>
      <c r="E12772" s="24">
        <f t="shared" si="399"/>
        <v>0</v>
      </c>
      <c r="F12772" s="104"/>
      <c r="G12772" s="104"/>
      <c r="H12772" s="105"/>
      <c r="I12772" s="105"/>
      <c r="J12772" s="31"/>
      <c r="K12772" s="32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si="398"/>
        <v>0</v>
      </c>
      <c r="E12773" s="24">
        <f t="shared" si="399"/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98"/>
        <v>0</v>
      </c>
      <c r="E12774" s="24">
        <f t="shared" si="399"/>
        <v>0</v>
      </c>
      <c r="F12774" s="104"/>
      <c r="G12774" s="104"/>
      <c r="H12774" s="113"/>
      <c r="I12774" s="113"/>
      <c r="J12774" s="106"/>
      <c r="K12774" s="107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98"/>
        <v>0</v>
      </c>
      <c r="E12775" s="24">
        <f t="shared" si="399"/>
        <v>0</v>
      </c>
      <c r="F12775" s="104"/>
      <c r="G12775" s="104"/>
      <c r="H12775" s="105"/>
      <c r="I12775" s="105"/>
      <c r="J12775" s="31"/>
      <c r="K12775" s="32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98"/>
        <v>0</v>
      </c>
      <c r="E12776" s="24">
        <f t="shared" si="39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98"/>
        <v>0</v>
      </c>
      <c r="E12777" s="24">
        <f t="shared" si="399"/>
        <v>0</v>
      </c>
      <c r="F12777" s="104"/>
      <c r="G12777" s="104"/>
      <c r="H12777" s="113"/>
      <c r="I12777" s="113"/>
      <c r="J12777" s="106"/>
      <c r="K12777" s="107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98"/>
        <v>0</v>
      </c>
      <c r="E12778" s="24">
        <f t="shared" si="399"/>
        <v>0</v>
      </c>
      <c r="F12778" s="104"/>
      <c r="G12778" s="104"/>
      <c r="H12778" s="105"/>
      <c r="I12778" s="105"/>
      <c r="J12778" s="31"/>
      <c r="K12778" s="32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98"/>
        <v>0</v>
      </c>
      <c r="E12779" s="24">
        <f t="shared" si="399"/>
        <v>0</v>
      </c>
      <c r="F12779" s="104"/>
      <c r="G12779" s="104"/>
      <c r="H12779" s="113"/>
      <c r="I12779" s="113"/>
      <c r="J12779" s="106"/>
      <c r="K12779" s="107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98"/>
        <v>0</v>
      </c>
      <c r="E12780" s="24">
        <f t="shared" si="39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98"/>
        <v>0</v>
      </c>
      <c r="E12781" s="24">
        <f t="shared" si="39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98"/>
        <v>0</v>
      </c>
      <c r="E12782" s="24">
        <f t="shared" si="39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98"/>
        <v>0</v>
      </c>
      <c r="E12783" s="24">
        <f t="shared" si="39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98"/>
        <v>0</v>
      </c>
      <c r="E12784" s="24">
        <f t="shared" si="39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98"/>
        <v>0</v>
      </c>
      <c r="E12785" s="24">
        <f t="shared" si="399"/>
        <v>0</v>
      </c>
      <c r="F12785" s="104"/>
      <c r="G12785" s="104"/>
      <c r="H12785" s="105"/>
      <c r="I12785" s="105"/>
      <c r="J12785" s="31"/>
      <c r="K12785" s="32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98"/>
        <v>0</v>
      </c>
      <c r="E12786" s="24">
        <f t="shared" si="399"/>
        <v>0</v>
      </c>
      <c r="F12786" s="104"/>
      <c r="G12786" s="104"/>
      <c r="H12786" s="113"/>
      <c r="I12786" s="113"/>
      <c r="J12786" s="106"/>
      <c r="K12786" s="107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98"/>
        <v>0</v>
      </c>
      <c r="E12787" s="24">
        <f t="shared" si="399"/>
        <v>0</v>
      </c>
      <c r="F12787" s="104"/>
      <c r="G12787" s="104"/>
      <c r="H12787" s="105"/>
      <c r="I12787" s="105"/>
      <c r="J12787" s="31"/>
      <c r="K12787" s="32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98"/>
        <v>0</v>
      </c>
      <c r="E12788" s="24">
        <f t="shared" si="399"/>
        <v>0</v>
      </c>
      <c r="F12788" s="104"/>
      <c r="G12788" s="104"/>
      <c r="H12788" s="113"/>
      <c r="I12788" s="113"/>
      <c r="J12788" s="106"/>
      <c r="K12788" s="107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98"/>
        <v>0</v>
      </c>
      <c r="E12789" s="24">
        <f t="shared" si="39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98"/>
        <v>0</v>
      </c>
      <c r="E12790" s="24">
        <f t="shared" si="39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98"/>
        <v>0</v>
      </c>
      <c r="E12791" s="24">
        <f t="shared" si="39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98"/>
        <v>0</v>
      </c>
      <c r="E12792" s="24">
        <f t="shared" si="39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98"/>
        <v>0</v>
      </c>
      <c r="E12793" s="24">
        <f t="shared" si="39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98"/>
        <v>0</v>
      </c>
      <c r="E12794" s="24">
        <f t="shared" si="399"/>
        <v>0</v>
      </c>
      <c r="F12794" s="104"/>
      <c r="G12794" s="104"/>
      <c r="H12794" s="105"/>
      <c r="I12794" s="105"/>
      <c r="J12794" s="31"/>
      <c r="K12794" s="32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98"/>
        <v>0</v>
      </c>
      <c r="E12795" s="24">
        <f t="shared" si="399"/>
        <v>0</v>
      </c>
      <c r="F12795" s="104"/>
      <c r="G12795" s="104"/>
      <c r="H12795" s="113"/>
      <c r="I12795" s="113"/>
      <c r="J12795" s="106"/>
      <c r="K12795" s="107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98"/>
        <v>0</v>
      </c>
      <c r="E12796" s="24">
        <f t="shared" si="399"/>
        <v>0</v>
      </c>
      <c r="F12796" s="104"/>
      <c r="G12796" s="104"/>
      <c r="H12796" s="105"/>
      <c r="I12796" s="105"/>
      <c r="J12796" s="31"/>
      <c r="K12796" s="32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98"/>
        <v>0</v>
      </c>
      <c r="E12797" s="24">
        <f t="shared" si="399"/>
        <v>0</v>
      </c>
      <c r="F12797" s="104"/>
      <c r="G12797" s="104"/>
      <c r="H12797" s="113"/>
      <c r="I12797" s="113"/>
      <c r="J12797" s="106"/>
      <c r="K12797" s="107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98"/>
        <v>0</v>
      </c>
      <c r="E12798" s="24">
        <f t="shared" si="39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98"/>
        <v>0</v>
      </c>
      <c r="E12799" s="24">
        <f t="shared" si="39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98"/>
        <v>0</v>
      </c>
      <c r="E12800" s="24">
        <f t="shared" si="39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98"/>
        <v>0</v>
      </c>
      <c r="E12801" s="24">
        <f t="shared" si="39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98"/>
        <v>0</v>
      </c>
      <c r="E12802" s="24">
        <f t="shared" si="39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ref="D12803:D12866" si="400">F12803+H12803+J12804+L12803+N12803+P12803+R12803+T12803+V12803+X12803+Z12803+AB12803</f>
        <v>0</v>
      </c>
      <c r="E12803" s="24">
        <f t="shared" ref="E12803:E12866" si="401">G12803+I12803+K12804+M12803+O12803+Q12803+S12803+U12803+W12803+Y12803+AA12803+AC12803</f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400"/>
        <v>0</v>
      </c>
      <c r="E12804" s="24">
        <f t="shared" si="401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400"/>
        <v>0</v>
      </c>
      <c r="E12805" s="24">
        <f t="shared" si="401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400"/>
        <v>0</v>
      </c>
      <c r="E12806" s="24">
        <f t="shared" si="401"/>
        <v>0</v>
      </c>
      <c r="F12806" s="104"/>
      <c r="G12806" s="104"/>
      <c r="H12806" s="105"/>
      <c r="I12806" s="105"/>
      <c r="J12806" s="31"/>
      <c r="K12806" s="32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400"/>
        <v>0</v>
      </c>
      <c r="E12807" s="24">
        <f t="shared" si="401"/>
        <v>0</v>
      </c>
      <c r="F12807" s="104"/>
      <c r="G12807" s="104"/>
      <c r="H12807" s="113"/>
      <c r="I12807" s="113"/>
      <c r="J12807" s="106"/>
      <c r="K12807" s="107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400"/>
        <v>0</v>
      </c>
      <c r="E12808" s="24">
        <f t="shared" si="401"/>
        <v>0</v>
      </c>
      <c r="F12808" s="104"/>
      <c r="G12808" s="104"/>
      <c r="H12808" s="105"/>
      <c r="I12808" s="105"/>
      <c r="J12808" s="31"/>
      <c r="K12808" s="32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400"/>
        <v>0</v>
      </c>
      <c r="E12809" s="24">
        <f t="shared" si="401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400"/>
        <v>0</v>
      </c>
      <c r="E12810" s="24">
        <f t="shared" si="401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400"/>
        <v>0</v>
      </c>
      <c r="E12811" s="24">
        <f t="shared" si="401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400"/>
        <v>0</v>
      </c>
      <c r="E12812" s="24">
        <f t="shared" si="401"/>
        <v>0</v>
      </c>
      <c r="F12812" s="104"/>
      <c r="G12812" s="104"/>
      <c r="H12812" s="113"/>
      <c r="I12812" s="113"/>
      <c r="J12812" s="106"/>
      <c r="K12812" s="107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400"/>
        <v>0</v>
      </c>
      <c r="E12813" s="24">
        <f t="shared" si="401"/>
        <v>0</v>
      </c>
      <c r="F12813" s="104"/>
      <c r="G12813" s="104"/>
      <c r="H12813" s="105"/>
      <c r="I12813" s="105"/>
      <c r="J12813" s="31"/>
      <c r="K12813" s="32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400"/>
        <v>0</v>
      </c>
      <c r="E12814" s="24">
        <f t="shared" si="401"/>
        <v>0</v>
      </c>
      <c r="F12814" s="104"/>
      <c r="G12814" s="104"/>
      <c r="H12814" s="113"/>
      <c r="I12814" s="113"/>
      <c r="J12814" s="106"/>
      <c r="K12814" s="107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400"/>
        <v>0</v>
      </c>
      <c r="E12815" s="24">
        <f t="shared" si="401"/>
        <v>0</v>
      </c>
      <c r="F12815" s="104"/>
      <c r="G12815" s="104"/>
      <c r="H12815" s="105"/>
      <c r="I12815" s="105"/>
      <c r="J12815" s="31"/>
      <c r="K12815" s="32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400"/>
        <v>0</v>
      </c>
      <c r="E12816" s="24">
        <f t="shared" si="401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400"/>
        <v>0</v>
      </c>
      <c r="E12817" s="24">
        <f t="shared" si="401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400"/>
        <v>0</v>
      </c>
      <c r="E12818" s="24">
        <f t="shared" si="401"/>
        <v>0</v>
      </c>
      <c r="F12818" s="104"/>
      <c r="G12818" s="104"/>
      <c r="H12818" s="113"/>
      <c r="I12818" s="113"/>
      <c r="J12818" s="106"/>
      <c r="K12818" s="107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400"/>
        <v>0</v>
      </c>
      <c r="E12819" s="24">
        <f t="shared" si="401"/>
        <v>0</v>
      </c>
      <c r="F12819" s="104"/>
      <c r="G12819" s="104"/>
      <c r="H12819" s="105"/>
      <c r="I12819" s="105"/>
      <c r="J12819" s="31"/>
      <c r="K12819" s="32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400"/>
        <v>0</v>
      </c>
      <c r="E12820" s="24">
        <f t="shared" si="401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400"/>
        <v>0</v>
      </c>
      <c r="E12821" s="24">
        <f t="shared" si="401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400"/>
        <v>0</v>
      </c>
      <c r="E12822" s="24">
        <f t="shared" si="401"/>
        <v>0</v>
      </c>
      <c r="F12822" s="104"/>
      <c r="G12822" s="104"/>
      <c r="H12822" s="113"/>
      <c r="I12822" s="113"/>
      <c r="J12822" s="106"/>
      <c r="K12822" s="107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400"/>
        <v>0</v>
      </c>
      <c r="E12823" s="24">
        <f t="shared" si="401"/>
        <v>0</v>
      </c>
      <c r="F12823" s="104"/>
      <c r="G12823" s="104"/>
      <c r="H12823" s="105"/>
      <c r="I12823" s="105"/>
      <c r="J12823" s="31"/>
      <c r="K12823" s="32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400"/>
        <v>0</v>
      </c>
      <c r="E12824" s="24">
        <f t="shared" si="401"/>
        <v>0</v>
      </c>
      <c r="F12824" s="104"/>
      <c r="G12824" s="104"/>
      <c r="H12824" s="113"/>
      <c r="I12824" s="113"/>
      <c r="J12824" s="106"/>
      <c r="K12824" s="107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400"/>
        <v>0</v>
      </c>
      <c r="E12825" s="24">
        <f t="shared" si="401"/>
        <v>0</v>
      </c>
      <c r="F12825" s="104"/>
      <c r="G12825" s="104"/>
      <c r="H12825" s="105"/>
      <c r="I12825" s="105"/>
      <c r="J12825" s="31"/>
      <c r="K12825" s="32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400"/>
        <v>0</v>
      </c>
      <c r="E12826" s="24">
        <f t="shared" si="401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400"/>
        <v>0</v>
      </c>
      <c r="E12827" s="24">
        <f t="shared" si="401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400"/>
        <v>0</v>
      </c>
      <c r="E12828" s="24">
        <f t="shared" si="401"/>
        <v>0</v>
      </c>
      <c r="F12828" s="104"/>
      <c r="G12828" s="104"/>
      <c r="H12828" s="113"/>
      <c r="I12828" s="113"/>
      <c r="J12828" s="106"/>
      <c r="K12828" s="107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400"/>
        <v>0</v>
      </c>
      <c r="E12829" s="24">
        <f t="shared" si="401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400"/>
        <v>0</v>
      </c>
      <c r="E12830" s="24">
        <f t="shared" si="401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400"/>
        <v>0</v>
      </c>
      <c r="E12831" s="24">
        <f t="shared" si="401"/>
        <v>0</v>
      </c>
      <c r="F12831" s="104"/>
      <c r="G12831" s="104"/>
      <c r="H12831" s="105"/>
      <c r="I12831" s="105"/>
      <c r="J12831" s="31"/>
      <c r="K12831" s="32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400"/>
        <v>0</v>
      </c>
      <c r="E12832" s="24">
        <f t="shared" si="401"/>
        <v>0</v>
      </c>
      <c r="F12832" s="104"/>
      <c r="G12832" s="104"/>
      <c r="H12832" s="113"/>
      <c r="I12832" s="113"/>
      <c r="J12832" s="106"/>
      <c r="K12832" s="107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400"/>
        <v>0</v>
      </c>
      <c r="E12833" s="24">
        <f t="shared" si="401"/>
        <v>0</v>
      </c>
      <c r="F12833" s="104"/>
      <c r="G12833" s="104"/>
      <c r="H12833" s="105"/>
      <c r="I12833" s="105"/>
      <c r="J12833" s="31"/>
      <c r="K12833" s="32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400"/>
        <v>0</v>
      </c>
      <c r="E12834" s="24">
        <f t="shared" si="401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400"/>
        <v>0</v>
      </c>
      <c r="E12835" s="24">
        <f t="shared" si="401"/>
        <v>0</v>
      </c>
      <c r="F12835" s="104"/>
      <c r="G12835" s="104"/>
      <c r="H12835" s="113"/>
      <c r="I12835" s="113"/>
      <c r="J12835" s="106"/>
      <c r="K12835" s="107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400"/>
        <v>0</v>
      </c>
      <c r="E12836" s="24">
        <f t="shared" si="401"/>
        <v>0</v>
      </c>
      <c r="F12836" s="104"/>
      <c r="G12836" s="104"/>
      <c r="H12836" s="105"/>
      <c r="I12836" s="105"/>
      <c r="J12836" s="31"/>
      <c r="K12836" s="32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si="400"/>
        <v>0</v>
      </c>
      <c r="E12837" s="24">
        <f t="shared" si="401"/>
        <v>0</v>
      </c>
      <c r="F12837" s="104"/>
      <c r="G12837" s="104"/>
      <c r="H12837" s="113"/>
      <c r="I12837" s="113"/>
      <c r="J12837" s="106"/>
      <c r="K12837" s="107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400"/>
        <v>0</v>
      </c>
      <c r="E12838" s="24">
        <f t="shared" si="40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400"/>
        <v>0</v>
      </c>
      <c r="E12839" s="24">
        <f t="shared" si="40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400"/>
        <v>0</v>
      </c>
      <c r="E12840" s="24">
        <f t="shared" si="40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400"/>
        <v>0</v>
      </c>
      <c r="E12841" s="24">
        <f t="shared" si="40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400"/>
        <v>0</v>
      </c>
      <c r="E12842" s="24">
        <f t="shared" si="40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400"/>
        <v>0</v>
      </c>
      <c r="E12843" s="24">
        <f t="shared" si="40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400"/>
        <v>0</v>
      </c>
      <c r="E12844" s="24">
        <f t="shared" si="40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400"/>
        <v>0</v>
      </c>
      <c r="E12845" s="24">
        <f t="shared" si="40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400"/>
        <v>0</v>
      </c>
      <c r="E12846" s="24">
        <f t="shared" si="40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400"/>
        <v>0</v>
      </c>
      <c r="E12847" s="24">
        <f t="shared" si="40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400"/>
        <v>0</v>
      </c>
      <c r="E12848" s="24">
        <f t="shared" si="40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400"/>
        <v>0</v>
      </c>
      <c r="E12849" s="24">
        <f t="shared" si="40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400"/>
        <v>0</v>
      </c>
      <c r="E12850" s="24">
        <f t="shared" si="40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400"/>
        <v>0</v>
      </c>
      <c r="E12851" s="24">
        <f t="shared" si="40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400"/>
        <v>0</v>
      </c>
      <c r="E12852" s="24">
        <f t="shared" si="40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400"/>
        <v>0</v>
      </c>
      <c r="E12853" s="24">
        <f t="shared" si="40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400"/>
        <v>0</v>
      </c>
      <c r="E12854" s="24">
        <f t="shared" si="40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400"/>
        <v>0</v>
      </c>
      <c r="E12855" s="24">
        <f t="shared" si="40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400"/>
        <v>0</v>
      </c>
      <c r="E12856" s="24">
        <f t="shared" si="40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400"/>
        <v>0</v>
      </c>
      <c r="E12857" s="24">
        <f t="shared" si="40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400"/>
        <v>0</v>
      </c>
      <c r="E12858" s="24">
        <f t="shared" si="40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400"/>
        <v>0</v>
      </c>
      <c r="E12859" s="24">
        <f t="shared" si="40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400"/>
        <v>0</v>
      </c>
      <c r="E12860" s="24">
        <f t="shared" si="40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400"/>
        <v>0</v>
      </c>
      <c r="E12861" s="24">
        <f t="shared" si="401"/>
        <v>0</v>
      </c>
      <c r="F12861" s="104"/>
      <c r="G12861" s="104"/>
      <c r="H12861" s="105"/>
      <c r="I12861" s="105"/>
      <c r="J12861" s="31"/>
      <c r="K12861" s="32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400"/>
        <v>0</v>
      </c>
      <c r="E12862" s="24">
        <f t="shared" si="40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400"/>
        <v>0</v>
      </c>
      <c r="E12863" s="24">
        <f t="shared" si="40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400"/>
        <v>0</v>
      </c>
      <c r="E12864" s="24">
        <f t="shared" si="40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400"/>
        <v>0</v>
      </c>
      <c r="E12865" s="24">
        <f t="shared" si="40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400"/>
        <v>0</v>
      </c>
      <c r="E12866" s="24">
        <f t="shared" si="40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ref="D12867:D12930" si="402">F12867+H12867+J12868+L12867+N12867+P12867+R12867+T12867+V12867+X12867+Z12867+AB12867</f>
        <v>0</v>
      </c>
      <c r="E12867" s="24">
        <f t="shared" ref="E12867:E12930" si="403">G12867+I12867+K12868+M12867+O12867+Q12867+S12867+U12867+W12867+Y12867+AA12867+AC12867</f>
        <v>0</v>
      </c>
      <c r="F12867" s="104"/>
      <c r="G12867" s="104"/>
      <c r="H12867" s="113"/>
      <c r="I12867" s="113"/>
      <c r="J12867" s="106"/>
      <c r="K12867" s="107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402"/>
        <v>0</v>
      </c>
      <c r="E12868" s="24">
        <f t="shared" si="403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402"/>
        <v>0</v>
      </c>
      <c r="E12869" s="24">
        <f t="shared" si="403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402"/>
        <v>0</v>
      </c>
      <c r="E12870" s="24">
        <f t="shared" si="403"/>
        <v>0</v>
      </c>
      <c r="F12870" s="104"/>
      <c r="G12870" s="104"/>
      <c r="H12870" s="105"/>
      <c r="I12870" s="105"/>
      <c r="J12870" s="31"/>
      <c r="K12870" s="32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402"/>
        <v>0</v>
      </c>
      <c r="E12871" s="24">
        <f t="shared" si="403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402"/>
        <v>0</v>
      </c>
      <c r="E12872" s="24">
        <f t="shared" si="403"/>
        <v>0</v>
      </c>
      <c r="F12872" s="104"/>
      <c r="G12872" s="104"/>
      <c r="H12872" s="113"/>
      <c r="I12872" s="113"/>
      <c r="J12872" s="106"/>
      <c r="K12872" s="107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402"/>
        <v>0</v>
      </c>
      <c r="E12873" s="24">
        <f t="shared" si="403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402"/>
        <v>0</v>
      </c>
      <c r="E12874" s="24">
        <f t="shared" si="403"/>
        <v>0</v>
      </c>
      <c r="F12874" s="104"/>
      <c r="G12874" s="104"/>
      <c r="H12874" s="105"/>
      <c r="I12874" s="105"/>
      <c r="J12874" s="31"/>
      <c r="K12874" s="32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402"/>
        <v>0</v>
      </c>
      <c r="E12875" s="24">
        <f t="shared" si="403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402"/>
        <v>0</v>
      </c>
      <c r="E12876" s="24">
        <f t="shared" si="403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402"/>
        <v>0</v>
      </c>
      <c r="E12877" s="24">
        <f t="shared" si="403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402"/>
        <v>0</v>
      </c>
      <c r="E12878" s="24">
        <f t="shared" si="403"/>
        <v>0</v>
      </c>
      <c r="F12878" s="104"/>
      <c r="G12878" s="104"/>
      <c r="H12878" s="113"/>
      <c r="I12878" s="113"/>
      <c r="J12878" s="106"/>
      <c r="K12878" s="107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402"/>
        <v>0</v>
      </c>
      <c r="E12879" s="24">
        <f t="shared" si="403"/>
        <v>0</v>
      </c>
      <c r="F12879" s="104"/>
      <c r="G12879" s="104"/>
      <c r="H12879" s="105"/>
      <c r="I12879" s="105"/>
      <c r="J12879" s="31"/>
      <c r="K12879" s="32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402"/>
        <v>0</v>
      </c>
      <c r="E12880" s="24">
        <f t="shared" si="403"/>
        <v>0</v>
      </c>
      <c r="F12880" s="104"/>
      <c r="G12880" s="104"/>
      <c r="H12880" s="113"/>
      <c r="I12880" s="113"/>
      <c r="J12880" s="106"/>
      <c r="K12880" s="107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402"/>
        <v>0</v>
      </c>
      <c r="E12881" s="24">
        <f t="shared" si="403"/>
        <v>0</v>
      </c>
      <c r="F12881" s="104"/>
      <c r="G12881" s="104"/>
      <c r="H12881" s="105"/>
      <c r="I12881" s="105"/>
      <c r="J12881" s="31"/>
      <c r="K12881" s="32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402"/>
        <v>0</v>
      </c>
      <c r="E12882" s="24">
        <f t="shared" si="403"/>
        <v>0</v>
      </c>
      <c r="F12882" s="104"/>
      <c r="G12882" s="104"/>
      <c r="H12882" s="113"/>
      <c r="I12882" s="113"/>
      <c r="J12882" s="106"/>
      <c r="K12882" s="107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402"/>
        <v>0</v>
      </c>
      <c r="E12883" s="24">
        <f t="shared" si="403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402"/>
        <v>0</v>
      </c>
      <c r="E12884" s="24">
        <f t="shared" si="403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402"/>
        <v>0</v>
      </c>
      <c r="E12885" s="24">
        <f t="shared" si="403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402"/>
        <v>0</v>
      </c>
      <c r="E12886" s="24">
        <f t="shared" si="403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402"/>
        <v>0</v>
      </c>
      <c r="E12887" s="24">
        <f t="shared" si="403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402"/>
        <v>0</v>
      </c>
      <c r="E12888" s="24">
        <f t="shared" si="403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402"/>
        <v>0</v>
      </c>
      <c r="E12889" s="24">
        <f t="shared" si="403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402"/>
        <v>0</v>
      </c>
      <c r="E12890" s="24">
        <f t="shared" si="403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402"/>
        <v>0</v>
      </c>
      <c r="E12891" s="24">
        <f t="shared" si="403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402"/>
        <v>0</v>
      </c>
      <c r="E12892" s="24">
        <f t="shared" si="403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402"/>
        <v>0</v>
      </c>
      <c r="E12893" s="24">
        <f t="shared" si="403"/>
        <v>0</v>
      </c>
      <c r="F12893" s="104"/>
      <c r="G12893" s="104"/>
      <c r="H12893" s="105"/>
      <c r="I12893" s="105"/>
      <c r="J12893" s="31"/>
      <c r="K12893" s="32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402"/>
        <v>0</v>
      </c>
      <c r="E12894" s="24">
        <f t="shared" si="403"/>
        <v>0</v>
      </c>
      <c r="F12894" s="104"/>
      <c r="G12894" s="104"/>
      <c r="H12894" s="113"/>
      <c r="I12894" s="113"/>
      <c r="J12894" s="106"/>
      <c r="K12894" s="107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402"/>
        <v>0</v>
      </c>
      <c r="E12895" s="24">
        <f t="shared" si="403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402"/>
        <v>0</v>
      </c>
      <c r="E12896" s="24">
        <f t="shared" si="403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402"/>
        <v>0</v>
      </c>
      <c r="E12897" s="24">
        <f t="shared" si="403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402"/>
        <v>0</v>
      </c>
      <c r="E12898" s="24">
        <f t="shared" si="403"/>
        <v>0</v>
      </c>
      <c r="F12898" s="104"/>
      <c r="G12898" s="104"/>
      <c r="H12898" s="105"/>
      <c r="I12898" s="105"/>
      <c r="J12898" s="31"/>
      <c r="K12898" s="32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402"/>
        <v>0</v>
      </c>
      <c r="E12899" s="24">
        <f t="shared" si="403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402"/>
        <v>0</v>
      </c>
      <c r="E12900" s="24">
        <f t="shared" si="403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si="402"/>
        <v>0</v>
      </c>
      <c r="E12901" s="24">
        <f t="shared" si="403"/>
        <v>0</v>
      </c>
      <c r="F12901" s="104"/>
      <c r="G12901" s="104"/>
      <c r="H12901" s="113"/>
      <c r="I12901" s="113"/>
      <c r="J12901" s="106"/>
      <c r="K12901" s="107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402"/>
        <v>0</v>
      </c>
      <c r="E12902" s="24">
        <f t="shared" si="40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402"/>
        <v>0</v>
      </c>
      <c r="E12903" s="24">
        <f t="shared" si="403"/>
        <v>0</v>
      </c>
      <c r="F12903" s="104"/>
      <c r="G12903" s="104"/>
      <c r="H12903" s="105"/>
      <c r="I12903" s="105"/>
      <c r="J12903" s="31"/>
      <c r="K12903" s="32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402"/>
        <v>0</v>
      </c>
      <c r="E12904" s="24">
        <f t="shared" si="403"/>
        <v>0</v>
      </c>
      <c r="F12904" s="104"/>
      <c r="G12904" s="104"/>
      <c r="H12904" s="113"/>
      <c r="I12904" s="113"/>
      <c r="J12904" s="106"/>
      <c r="K12904" s="107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402"/>
        <v>0</v>
      </c>
      <c r="E12905" s="24">
        <f t="shared" si="403"/>
        <v>0</v>
      </c>
      <c r="F12905" s="104"/>
      <c r="G12905" s="104"/>
      <c r="H12905" s="105"/>
      <c r="I12905" s="105"/>
      <c r="J12905" s="31"/>
      <c r="K12905" s="32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402"/>
        <v>0</v>
      </c>
      <c r="E12906" s="24">
        <f t="shared" si="403"/>
        <v>0</v>
      </c>
      <c r="F12906" s="104"/>
      <c r="G12906" s="104"/>
      <c r="H12906" s="113"/>
      <c r="I12906" s="113"/>
      <c r="J12906" s="106"/>
      <c r="K12906" s="107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402"/>
        <v>0</v>
      </c>
      <c r="E12907" s="24">
        <f t="shared" si="40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402"/>
        <v>0</v>
      </c>
      <c r="E12908" s="24">
        <f t="shared" si="40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402"/>
        <v>0</v>
      </c>
      <c r="E12909" s="24">
        <f t="shared" si="40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402"/>
        <v>0</v>
      </c>
      <c r="E12910" s="24">
        <f t="shared" si="403"/>
        <v>0</v>
      </c>
      <c r="F12910" s="104"/>
      <c r="G12910" s="104"/>
      <c r="H12910" s="105"/>
      <c r="I12910" s="105"/>
      <c r="J12910" s="31"/>
      <c r="K12910" s="32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402"/>
        <v>0</v>
      </c>
      <c r="E12911" s="24">
        <f t="shared" si="40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402"/>
        <v>0</v>
      </c>
      <c r="E12912" s="24">
        <f t="shared" si="403"/>
        <v>0</v>
      </c>
      <c r="F12912" s="104"/>
      <c r="G12912" s="104"/>
      <c r="H12912" s="113"/>
      <c r="I12912" s="113"/>
      <c r="J12912" s="106"/>
      <c r="K12912" s="107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402"/>
        <v>0</v>
      </c>
      <c r="E12913" s="24">
        <f t="shared" si="40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402"/>
        <v>0</v>
      </c>
      <c r="E12914" s="24">
        <f t="shared" si="403"/>
        <v>0</v>
      </c>
      <c r="F12914" s="104"/>
      <c r="G12914" s="104"/>
      <c r="H12914" s="105"/>
      <c r="I12914" s="105"/>
      <c r="J12914" s="31"/>
      <c r="K12914" s="32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402"/>
        <v>0</v>
      </c>
      <c r="E12915" s="24">
        <f t="shared" si="403"/>
        <v>0</v>
      </c>
      <c r="F12915" s="104"/>
      <c r="G12915" s="104"/>
      <c r="H12915" s="113"/>
      <c r="I12915" s="113"/>
      <c r="J12915" s="106"/>
      <c r="K12915" s="107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402"/>
        <v>0</v>
      </c>
      <c r="E12916" s="24">
        <f t="shared" si="403"/>
        <v>0</v>
      </c>
      <c r="F12916" s="104"/>
      <c r="G12916" s="104"/>
      <c r="H12916" s="105"/>
      <c r="I12916" s="105"/>
      <c r="J12916" s="31"/>
      <c r="K12916" s="32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402"/>
        <v>0</v>
      </c>
      <c r="E12917" s="24">
        <f t="shared" si="403"/>
        <v>0</v>
      </c>
      <c r="F12917" s="104"/>
      <c r="G12917" s="104"/>
      <c r="H12917" s="113"/>
      <c r="I12917" s="113"/>
      <c r="J12917" s="106"/>
      <c r="K12917" s="107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402"/>
        <v>0</v>
      </c>
      <c r="E12918" s="24">
        <f t="shared" si="40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402"/>
        <v>0</v>
      </c>
      <c r="E12919" s="24">
        <f t="shared" si="403"/>
        <v>0</v>
      </c>
      <c r="F12919" s="104"/>
      <c r="G12919" s="104"/>
      <c r="H12919" s="105"/>
      <c r="I12919" s="105"/>
      <c r="J12919" s="31"/>
      <c r="K12919" s="32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402"/>
        <v>0</v>
      </c>
      <c r="E12920" s="24">
        <f t="shared" si="403"/>
        <v>0</v>
      </c>
      <c r="F12920" s="104"/>
      <c r="G12920" s="104"/>
      <c r="H12920" s="113"/>
      <c r="I12920" s="113"/>
      <c r="J12920" s="106"/>
      <c r="K12920" s="107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402"/>
        <v>0</v>
      </c>
      <c r="E12921" s="24">
        <f t="shared" si="40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402"/>
        <v>0</v>
      </c>
      <c r="E12922" s="24">
        <f t="shared" si="403"/>
        <v>0</v>
      </c>
      <c r="F12922" s="104"/>
      <c r="G12922" s="104"/>
      <c r="H12922" s="105"/>
      <c r="I12922" s="105"/>
      <c r="J12922" s="31"/>
      <c r="K12922" s="32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402"/>
        <v>0</v>
      </c>
      <c r="E12923" s="24">
        <f t="shared" si="40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402"/>
        <v>0</v>
      </c>
      <c r="E12924" s="24">
        <f t="shared" si="40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402"/>
        <v>0</v>
      </c>
      <c r="E12925" s="24">
        <f t="shared" si="403"/>
        <v>0</v>
      </c>
      <c r="F12925" s="104"/>
      <c r="G12925" s="104"/>
      <c r="H12925" s="113"/>
      <c r="I12925" s="113"/>
      <c r="J12925" s="106"/>
      <c r="K12925" s="107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402"/>
        <v>0</v>
      </c>
      <c r="E12926" s="24">
        <f t="shared" si="40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402"/>
        <v>0</v>
      </c>
      <c r="E12927" s="24">
        <f t="shared" si="40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402"/>
        <v>0</v>
      </c>
      <c r="E12928" s="24">
        <f t="shared" si="40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402"/>
        <v>0</v>
      </c>
      <c r="E12929" s="24">
        <f t="shared" si="40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402"/>
        <v>0</v>
      </c>
      <c r="E12930" s="24">
        <f t="shared" si="40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ref="D12931:D12994" si="404">F12931+H12931+J12932+L12931+N12931+P12931+R12931+T12931+V12931+X12931+Z12931+AB12931</f>
        <v>0</v>
      </c>
      <c r="E12931" s="24">
        <f t="shared" ref="E12931:E12994" si="405">G12931+I12931+K12932+M12931+O12931+Q12931+S12931+U12931+W12931+Y12931+AA12931+AC12931</f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404"/>
        <v>0</v>
      </c>
      <c r="E12932" s="24">
        <f t="shared" si="405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404"/>
        <v>0</v>
      </c>
      <c r="E12933" s="24">
        <f t="shared" si="405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404"/>
        <v>0</v>
      </c>
      <c r="E12934" s="24">
        <f t="shared" si="405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404"/>
        <v>0</v>
      </c>
      <c r="E12935" s="24">
        <f t="shared" si="405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404"/>
        <v>0</v>
      </c>
      <c r="E12936" s="24">
        <f t="shared" si="405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404"/>
        <v>0</v>
      </c>
      <c r="E12937" s="24">
        <f t="shared" si="405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404"/>
        <v>0</v>
      </c>
      <c r="E12938" s="24">
        <f t="shared" si="405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404"/>
        <v>0</v>
      </c>
      <c r="E12939" s="24">
        <f t="shared" si="405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404"/>
        <v>0</v>
      </c>
      <c r="E12940" s="24">
        <f t="shared" si="405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404"/>
        <v>0</v>
      </c>
      <c r="E12941" s="24">
        <f t="shared" si="405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404"/>
        <v>0</v>
      </c>
      <c r="E12942" s="24">
        <f t="shared" si="405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404"/>
        <v>0</v>
      </c>
      <c r="E12943" s="24">
        <f t="shared" si="405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404"/>
        <v>0</v>
      </c>
      <c r="E12944" s="24">
        <f t="shared" si="405"/>
        <v>0</v>
      </c>
      <c r="F12944" s="104"/>
      <c r="G12944" s="104"/>
      <c r="H12944" s="105"/>
      <c r="I12944" s="105"/>
      <c r="J12944" s="31"/>
      <c r="K12944" s="32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404"/>
        <v>0</v>
      </c>
      <c r="E12945" s="24">
        <f t="shared" si="405"/>
        <v>0</v>
      </c>
      <c r="F12945" s="104"/>
      <c r="G12945" s="104"/>
      <c r="H12945" s="113"/>
      <c r="I12945" s="113"/>
      <c r="J12945" s="106"/>
      <c r="K12945" s="107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404"/>
        <v>0</v>
      </c>
      <c r="E12946" s="24">
        <f t="shared" si="405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404"/>
        <v>0</v>
      </c>
      <c r="E12947" s="24">
        <f t="shared" si="405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404"/>
        <v>0</v>
      </c>
      <c r="E12948" s="24">
        <f t="shared" si="405"/>
        <v>0</v>
      </c>
      <c r="F12948" s="104"/>
      <c r="G12948" s="104"/>
      <c r="H12948" s="105"/>
      <c r="I12948" s="105"/>
      <c r="J12948" s="31"/>
      <c r="K12948" s="32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404"/>
        <v>0</v>
      </c>
      <c r="E12949" s="24">
        <f t="shared" si="405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404"/>
        <v>0</v>
      </c>
      <c r="E12950" s="24">
        <f t="shared" si="405"/>
        <v>0</v>
      </c>
      <c r="F12950" s="104"/>
      <c r="G12950" s="104"/>
      <c r="H12950" s="113"/>
      <c r="I12950" s="113"/>
      <c r="J12950" s="106"/>
      <c r="K12950" s="107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404"/>
        <v>0</v>
      </c>
      <c r="E12951" s="24">
        <f t="shared" si="405"/>
        <v>0</v>
      </c>
      <c r="F12951" s="104"/>
      <c r="G12951" s="104"/>
      <c r="H12951" s="105"/>
      <c r="I12951" s="105"/>
      <c r="J12951" s="31"/>
      <c r="K12951" s="32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404"/>
        <v>0</v>
      </c>
      <c r="E12952" s="24">
        <f t="shared" si="405"/>
        <v>0</v>
      </c>
      <c r="F12952" s="104"/>
      <c r="G12952" s="104"/>
      <c r="H12952" s="113"/>
      <c r="I12952" s="113"/>
      <c r="J12952" s="106"/>
      <c r="K12952" s="107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404"/>
        <v>0</v>
      </c>
      <c r="E12953" s="24">
        <f t="shared" si="405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404"/>
        <v>0</v>
      </c>
      <c r="E12954" s="24">
        <f t="shared" si="405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404"/>
        <v>0</v>
      </c>
      <c r="E12955" s="24">
        <f t="shared" si="405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404"/>
        <v>0</v>
      </c>
      <c r="E12956" s="24">
        <f t="shared" si="405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404"/>
        <v>0</v>
      </c>
      <c r="E12957" s="24">
        <f t="shared" si="405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404"/>
        <v>0</v>
      </c>
      <c r="E12958" s="24">
        <f t="shared" si="405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404"/>
        <v>0</v>
      </c>
      <c r="E12959" s="24">
        <f t="shared" si="405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404"/>
        <v>0</v>
      </c>
      <c r="E12960" s="24">
        <f t="shared" si="405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404"/>
        <v>0</v>
      </c>
      <c r="E12961" s="24">
        <f t="shared" si="405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404"/>
        <v>0</v>
      </c>
      <c r="E12962" s="24">
        <f t="shared" si="405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404"/>
        <v>0</v>
      </c>
      <c r="E12963" s="24">
        <f t="shared" si="405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404"/>
        <v>0</v>
      </c>
      <c r="E12964" s="24">
        <f t="shared" si="405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si="404"/>
        <v>0</v>
      </c>
      <c r="E12965" s="24">
        <f t="shared" si="405"/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404"/>
        <v>0</v>
      </c>
      <c r="E12966" s="24">
        <f t="shared" si="40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404"/>
        <v>0</v>
      </c>
      <c r="E12967" s="24">
        <f t="shared" si="40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404"/>
        <v>0</v>
      </c>
      <c r="E12968" s="24">
        <f t="shared" si="40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404"/>
        <v>0</v>
      </c>
      <c r="E12969" s="24">
        <f t="shared" si="40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404"/>
        <v>0</v>
      </c>
      <c r="E12970" s="24">
        <f t="shared" si="40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404"/>
        <v>0</v>
      </c>
      <c r="E12971" s="24">
        <f t="shared" si="405"/>
        <v>0</v>
      </c>
      <c r="F12971" s="104"/>
      <c r="G12971" s="104"/>
      <c r="H12971" s="105"/>
      <c r="I12971" s="105"/>
      <c r="J12971" s="31"/>
      <c r="K12971" s="32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404"/>
        <v>0</v>
      </c>
      <c r="E12972" s="24">
        <f t="shared" si="405"/>
        <v>0</v>
      </c>
      <c r="F12972" s="104"/>
      <c r="G12972" s="104"/>
      <c r="H12972" s="113"/>
      <c r="I12972" s="113"/>
      <c r="J12972" s="106"/>
      <c r="K12972" s="107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404"/>
        <v>0</v>
      </c>
      <c r="E12973" s="24">
        <f t="shared" si="40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404"/>
        <v>0</v>
      </c>
      <c r="E12974" s="24">
        <f t="shared" si="40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404"/>
        <v>0</v>
      </c>
      <c r="E12975" s="24">
        <f t="shared" si="405"/>
        <v>0</v>
      </c>
      <c r="F12975" s="104"/>
      <c r="G12975" s="104"/>
      <c r="H12975" s="105"/>
      <c r="I12975" s="105"/>
      <c r="J12975" s="31"/>
      <c r="K12975" s="32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404"/>
        <v>0</v>
      </c>
      <c r="E12976" s="24">
        <f t="shared" si="40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404"/>
        <v>0</v>
      </c>
      <c r="E12977" s="24">
        <f t="shared" si="405"/>
        <v>0</v>
      </c>
      <c r="F12977" s="104"/>
      <c r="G12977" s="104"/>
      <c r="H12977" s="113"/>
      <c r="I12977" s="113"/>
      <c r="J12977" s="106"/>
      <c r="K12977" s="107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404"/>
        <v>0</v>
      </c>
      <c r="E12978" s="24">
        <f t="shared" si="40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404"/>
        <v>0</v>
      </c>
      <c r="E12979" s="24">
        <f t="shared" si="40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404"/>
        <v>0</v>
      </c>
      <c r="E12980" s="24">
        <f t="shared" si="40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404"/>
        <v>0</v>
      </c>
      <c r="E12981" s="24">
        <f t="shared" si="405"/>
        <v>0</v>
      </c>
      <c r="F12981" s="104"/>
      <c r="G12981" s="104"/>
      <c r="H12981" s="105"/>
      <c r="I12981" s="105"/>
      <c r="J12981" s="31"/>
      <c r="K12981" s="32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404"/>
        <v>0</v>
      </c>
      <c r="E12982" s="24">
        <f t="shared" si="40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404"/>
        <v>0</v>
      </c>
      <c r="E12983" s="24">
        <f t="shared" si="40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404"/>
        <v>0</v>
      </c>
      <c r="E12984" s="24">
        <f t="shared" si="40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404"/>
        <v>0</v>
      </c>
      <c r="E12985" s="24">
        <f t="shared" si="40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404"/>
        <v>0</v>
      </c>
      <c r="E12986" s="24">
        <f t="shared" si="40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404"/>
        <v>0</v>
      </c>
      <c r="E12987" s="24">
        <f t="shared" si="40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404"/>
        <v>0</v>
      </c>
      <c r="E12988" s="24">
        <f t="shared" si="40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404"/>
        <v>0</v>
      </c>
      <c r="E12989" s="24">
        <f t="shared" si="40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404"/>
        <v>0</v>
      </c>
      <c r="E12990" s="24">
        <f t="shared" si="40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404"/>
        <v>0</v>
      </c>
      <c r="E12991" s="24">
        <f t="shared" si="405"/>
        <v>0</v>
      </c>
      <c r="F12991" s="104"/>
      <c r="G12991" s="104"/>
      <c r="H12991" s="113"/>
      <c r="I12991" s="113"/>
      <c r="J12991" s="106"/>
      <c r="K12991" s="107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404"/>
        <v>0</v>
      </c>
      <c r="E12992" s="24">
        <f t="shared" si="40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404"/>
        <v>0</v>
      </c>
      <c r="E12993" s="24">
        <f t="shared" si="40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404"/>
        <v>0</v>
      </c>
      <c r="E12994" s="24">
        <f t="shared" si="40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ref="D12995:D13058" si="406">F12995+H12995+J12996+L12995+N12995+P12995+R12995+T12995+V12995+X12995+Z12995+AB12995</f>
        <v>0</v>
      </c>
      <c r="E12995" s="24">
        <f t="shared" ref="E12995:E13058" si="407">G12995+I12995+K12996+M12995+O12995+Q12995+S12995+U12995+W12995+Y12995+AA12995+AC12995</f>
        <v>0</v>
      </c>
      <c r="F12995" s="104"/>
      <c r="G12995" s="104"/>
      <c r="H12995" s="105"/>
      <c r="I12995" s="105"/>
      <c r="J12995" s="31"/>
      <c r="K12995" s="32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406"/>
        <v>0</v>
      </c>
      <c r="E12996" s="24">
        <f t="shared" si="407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406"/>
        <v>0</v>
      </c>
      <c r="E12997" s="24">
        <f t="shared" si="407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406"/>
        <v>0</v>
      </c>
      <c r="E12998" s="24">
        <f t="shared" si="407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406"/>
        <v>0</v>
      </c>
      <c r="E12999" s="24">
        <f t="shared" si="407"/>
        <v>0</v>
      </c>
      <c r="F12999" s="104"/>
      <c r="G12999" s="104"/>
      <c r="H12999" s="113"/>
      <c r="I12999" s="113"/>
      <c r="J12999" s="106"/>
      <c r="K12999" s="107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406"/>
        <v>0</v>
      </c>
      <c r="E13000" s="24">
        <f t="shared" si="407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406"/>
        <v>0</v>
      </c>
      <c r="E13001" s="24">
        <f t="shared" si="407"/>
        <v>0</v>
      </c>
      <c r="F13001" s="104"/>
      <c r="G13001" s="104"/>
      <c r="H13001" s="105"/>
      <c r="I13001" s="105"/>
      <c r="J13001" s="31"/>
      <c r="K13001" s="32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406"/>
        <v>0</v>
      </c>
      <c r="E13002" s="24">
        <f t="shared" si="407"/>
        <v>0</v>
      </c>
      <c r="F13002" s="104"/>
      <c r="G13002" s="104"/>
      <c r="H13002" s="113"/>
      <c r="I13002" s="113"/>
      <c r="J13002" s="106"/>
      <c r="K13002" s="107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406"/>
        <v>0</v>
      </c>
      <c r="E13003" s="24">
        <f t="shared" si="407"/>
        <v>0</v>
      </c>
      <c r="F13003" s="104"/>
      <c r="G13003" s="104"/>
      <c r="H13003" s="105"/>
      <c r="I13003" s="105"/>
      <c r="J13003" s="31"/>
      <c r="K13003" s="32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406"/>
        <v>0</v>
      </c>
      <c r="E13004" s="24">
        <f t="shared" si="407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406"/>
        <v>0</v>
      </c>
      <c r="E13005" s="24">
        <f t="shared" si="407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406"/>
        <v>0</v>
      </c>
      <c r="E13006" s="24">
        <f t="shared" si="407"/>
        <v>0</v>
      </c>
      <c r="F13006" s="104"/>
      <c r="G13006" s="104"/>
      <c r="H13006" s="113"/>
      <c r="I13006" s="113"/>
      <c r="J13006" s="106"/>
      <c r="K13006" s="107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406"/>
        <v>0</v>
      </c>
      <c r="E13007" s="24">
        <f t="shared" si="407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406"/>
        <v>0</v>
      </c>
      <c r="E13008" s="24">
        <f t="shared" si="407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406"/>
        <v>0</v>
      </c>
      <c r="E13009" s="24">
        <f t="shared" si="407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406"/>
        <v>0</v>
      </c>
      <c r="E13010" s="24">
        <f t="shared" si="407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406"/>
        <v>0</v>
      </c>
      <c r="E13011" s="24">
        <f t="shared" si="407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406"/>
        <v>0</v>
      </c>
      <c r="E13012" s="24">
        <f t="shared" si="407"/>
        <v>0</v>
      </c>
      <c r="F13012" s="104"/>
      <c r="G13012" s="104"/>
      <c r="H13012" s="105"/>
      <c r="I13012" s="105"/>
      <c r="J13012" s="31"/>
      <c r="K13012" s="32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406"/>
        <v>0</v>
      </c>
      <c r="E13013" s="24">
        <f t="shared" si="407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406"/>
        <v>0</v>
      </c>
      <c r="E13014" s="24">
        <f t="shared" si="407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406"/>
        <v>0</v>
      </c>
      <c r="E13015" s="24">
        <f t="shared" si="407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406"/>
        <v>0</v>
      </c>
      <c r="E13016" s="24">
        <f t="shared" si="407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406"/>
        <v>0</v>
      </c>
      <c r="E13017" s="24">
        <f t="shared" si="407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406"/>
        <v>0</v>
      </c>
      <c r="E13018" s="24">
        <f t="shared" si="407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406"/>
        <v>0</v>
      </c>
      <c r="E13019" s="24">
        <f t="shared" si="407"/>
        <v>0</v>
      </c>
      <c r="F13019" s="104"/>
      <c r="G13019" s="104"/>
      <c r="H13019" s="113"/>
      <c r="I13019" s="113"/>
      <c r="J13019" s="106"/>
      <c r="K13019" s="107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406"/>
        <v>0</v>
      </c>
      <c r="E13020" s="24">
        <f t="shared" si="407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406"/>
        <v>0</v>
      </c>
      <c r="E13021" s="24">
        <f t="shared" si="407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406"/>
        <v>0</v>
      </c>
      <c r="E13022" s="24">
        <f t="shared" si="407"/>
        <v>0</v>
      </c>
      <c r="F13022" s="104"/>
      <c r="G13022" s="104"/>
      <c r="H13022" s="105"/>
      <c r="I13022" s="105"/>
      <c r="J13022" s="31"/>
      <c r="K13022" s="32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406"/>
        <v>0</v>
      </c>
      <c r="E13023" s="24">
        <f t="shared" si="407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406"/>
        <v>0</v>
      </c>
      <c r="E13024" s="24">
        <f t="shared" si="407"/>
        <v>0</v>
      </c>
      <c r="F13024" s="104"/>
      <c r="G13024" s="104"/>
      <c r="H13024" s="113"/>
      <c r="I13024" s="113"/>
      <c r="J13024" s="106"/>
      <c r="K13024" s="107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406"/>
        <v>0</v>
      </c>
      <c r="E13025" s="24">
        <f t="shared" si="407"/>
        <v>0</v>
      </c>
      <c r="F13025" s="104"/>
      <c r="G13025" s="104"/>
      <c r="H13025" s="105"/>
      <c r="I13025" s="105"/>
      <c r="J13025" s="31"/>
      <c r="K13025" s="32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406"/>
        <v>0</v>
      </c>
      <c r="E13026" s="24">
        <f t="shared" si="407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406"/>
        <v>0</v>
      </c>
      <c r="E13027" s="24">
        <f t="shared" si="407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406"/>
        <v>0</v>
      </c>
      <c r="E13028" s="24">
        <f t="shared" si="407"/>
        <v>0</v>
      </c>
      <c r="F13028" s="104"/>
      <c r="G13028" s="104"/>
      <c r="H13028" s="113"/>
      <c r="I13028" s="113"/>
      <c r="J13028" s="106"/>
      <c r="K13028" s="107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si="406"/>
        <v>0</v>
      </c>
      <c r="E13029" s="24">
        <f t="shared" si="407"/>
        <v>0</v>
      </c>
      <c r="F13029" s="104"/>
      <c r="G13029" s="104"/>
      <c r="H13029" s="105"/>
      <c r="I13029" s="105"/>
      <c r="J13029" s="31"/>
      <c r="K13029" s="32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406"/>
        <v>0</v>
      </c>
      <c r="E13030" s="24">
        <f t="shared" si="40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406"/>
        <v>0</v>
      </c>
      <c r="E13031" s="24">
        <f t="shared" si="407"/>
        <v>0</v>
      </c>
      <c r="F13031" s="104"/>
      <c r="G13031" s="104"/>
      <c r="H13031" s="113"/>
      <c r="I13031" s="113"/>
      <c r="J13031" s="106"/>
      <c r="K13031" s="107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406"/>
        <v>0</v>
      </c>
      <c r="E13032" s="24">
        <f t="shared" si="40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406"/>
        <v>0</v>
      </c>
      <c r="E13033" s="24">
        <f t="shared" si="407"/>
        <v>0</v>
      </c>
      <c r="F13033" s="104"/>
      <c r="G13033" s="104"/>
      <c r="H13033" s="105"/>
      <c r="I13033" s="105"/>
      <c r="J13033" s="31"/>
      <c r="K13033" s="32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406"/>
        <v>0</v>
      </c>
      <c r="E13034" s="24">
        <f t="shared" si="407"/>
        <v>0</v>
      </c>
      <c r="F13034" s="104"/>
      <c r="G13034" s="104"/>
      <c r="H13034" s="113"/>
      <c r="I13034" s="113"/>
      <c r="J13034" s="106"/>
      <c r="K13034" s="107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406"/>
        <v>0</v>
      </c>
      <c r="E13035" s="24">
        <f t="shared" si="407"/>
        <v>0</v>
      </c>
      <c r="F13035" s="104"/>
      <c r="G13035" s="104"/>
      <c r="H13035" s="105"/>
      <c r="I13035" s="105"/>
      <c r="J13035" s="31"/>
      <c r="K13035" s="32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406"/>
        <v>0</v>
      </c>
      <c r="E13036" s="24">
        <f t="shared" si="40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406"/>
        <v>0</v>
      </c>
      <c r="E13037" s="24">
        <f t="shared" si="40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406"/>
        <v>0</v>
      </c>
      <c r="E13038" s="24">
        <f t="shared" si="40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406"/>
        <v>0</v>
      </c>
      <c r="E13039" s="24">
        <f t="shared" si="407"/>
        <v>0</v>
      </c>
      <c r="F13039" s="104"/>
      <c r="G13039" s="104"/>
      <c r="H13039" s="113"/>
      <c r="I13039" s="113"/>
      <c r="J13039" s="106"/>
      <c r="K13039" s="107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406"/>
        <v>0</v>
      </c>
      <c r="E13040" s="24">
        <f t="shared" si="40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406"/>
        <v>0</v>
      </c>
      <c r="E13041" s="24">
        <f t="shared" si="40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406"/>
        <v>0</v>
      </c>
      <c r="E13042" s="24">
        <f t="shared" si="40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406"/>
        <v>0</v>
      </c>
      <c r="E13043" s="24">
        <f t="shared" si="40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406"/>
        <v>0</v>
      </c>
      <c r="E13044" s="24">
        <f t="shared" si="407"/>
        <v>0</v>
      </c>
      <c r="F13044" s="104"/>
      <c r="G13044" s="104"/>
      <c r="H13044" s="105"/>
      <c r="I13044" s="105"/>
      <c r="J13044" s="31"/>
      <c r="K13044" s="32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406"/>
        <v>0</v>
      </c>
      <c r="E13045" s="24">
        <f t="shared" si="407"/>
        <v>0</v>
      </c>
      <c r="F13045" s="104"/>
      <c r="G13045" s="104"/>
      <c r="H13045" s="113"/>
      <c r="I13045" s="113"/>
      <c r="J13045" s="106"/>
      <c r="K13045" s="107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406"/>
        <v>0</v>
      </c>
      <c r="E13046" s="24">
        <f t="shared" si="407"/>
        <v>0</v>
      </c>
      <c r="F13046" s="104"/>
      <c r="G13046" s="104"/>
      <c r="H13046" s="105"/>
      <c r="I13046" s="105"/>
      <c r="J13046" s="31"/>
      <c r="K13046" s="32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406"/>
        <v>0</v>
      </c>
      <c r="E13047" s="24">
        <f t="shared" si="407"/>
        <v>0</v>
      </c>
      <c r="F13047" s="104"/>
      <c r="G13047" s="104"/>
      <c r="H13047" s="113"/>
      <c r="I13047" s="113"/>
      <c r="J13047" s="106"/>
      <c r="K13047" s="107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406"/>
        <v>0</v>
      </c>
      <c r="E13048" s="24">
        <f t="shared" si="40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406"/>
        <v>0</v>
      </c>
      <c r="E13049" s="24">
        <f t="shared" si="40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406"/>
        <v>0</v>
      </c>
      <c r="E13050" s="24">
        <f t="shared" si="40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406"/>
        <v>0</v>
      </c>
      <c r="E13051" s="24">
        <f t="shared" si="40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406"/>
        <v>0</v>
      </c>
      <c r="E13052" s="24">
        <f t="shared" si="40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406"/>
        <v>0</v>
      </c>
      <c r="E13053" s="24">
        <f t="shared" si="40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406"/>
        <v>0</v>
      </c>
      <c r="E13054" s="24">
        <f t="shared" si="40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406"/>
        <v>0</v>
      </c>
      <c r="E13055" s="24">
        <f t="shared" si="40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406"/>
        <v>0</v>
      </c>
      <c r="E13056" s="24">
        <f t="shared" si="40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406"/>
        <v>0</v>
      </c>
      <c r="E13057" s="24">
        <f t="shared" si="40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406"/>
        <v>0</v>
      </c>
      <c r="E13058" s="24">
        <f t="shared" si="40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ref="D13059:D13122" si="408">F13059+H13059+J13060+L13059+N13059+P13059+R13059+T13059+V13059+X13059+Z13059+AB13059</f>
        <v>0</v>
      </c>
      <c r="E13059" s="24">
        <f t="shared" ref="E13059:E13122" si="409">G13059+I13059+K13060+M13059+O13059+Q13059+S13059+U13059+W13059+Y13059+AA13059+AC13059</f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408"/>
        <v>0</v>
      </c>
      <c r="E13060" s="24">
        <f t="shared" si="409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408"/>
        <v>0</v>
      </c>
      <c r="E13061" s="24">
        <f t="shared" si="409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408"/>
        <v>0</v>
      </c>
      <c r="E13062" s="24">
        <f t="shared" si="409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408"/>
        <v>0</v>
      </c>
      <c r="E13063" s="24">
        <f t="shared" si="409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408"/>
        <v>0</v>
      </c>
      <c r="E13064" s="24">
        <f t="shared" si="409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408"/>
        <v>0</v>
      </c>
      <c r="E13065" s="24">
        <f t="shared" si="409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408"/>
        <v>0</v>
      </c>
      <c r="E13066" s="24">
        <f t="shared" si="409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408"/>
        <v>0</v>
      </c>
      <c r="E13067" s="24">
        <f t="shared" si="409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408"/>
        <v>0</v>
      </c>
      <c r="E13068" s="24">
        <f t="shared" si="409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408"/>
        <v>0</v>
      </c>
      <c r="E13069" s="24">
        <f t="shared" si="409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408"/>
        <v>0</v>
      </c>
      <c r="E13070" s="24">
        <f t="shared" si="409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408"/>
        <v>0</v>
      </c>
      <c r="E13071" s="24">
        <f t="shared" si="409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408"/>
        <v>0</v>
      </c>
      <c r="E13072" s="24">
        <f t="shared" si="409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408"/>
        <v>0</v>
      </c>
      <c r="E13073" s="24">
        <f t="shared" si="409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408"/>
        <v>0</v>
      </c>
      <c r="E13074" s="24">
        <f t="shared" si="409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408"/>
        <v>0</v>
      </c>
      <c r="E13075" s="24">
        <f t="shared" si="409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408"/>
        <v>0</v>
      </c>
      <c r="E13076" s="24">
        <f t="shared" si="409"/>
        <v>0</v>
      </c>
      <c r="F13076" s="104"/>
      <c r="G13076" s="104"/>
      <c r="H13076" s="105"/>
      <c r="I13076" s="105"/>
      <c r="J13076" s="31"/>
      <c r="K13076" s="32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408"/>
        <v>0</v>
      </c>
      <c r="E13077" s="24">
        <f t="shared" si="409"/>
        <v>0</v>
      </c>
      <c r="F13077" s="104"/>
      <c r="G13077" s="104"/>
      <c r="H13077" s="113"/>
      <c r="I13077" s="113"/>
      <c r="J13077" s="106"/>
      <c r="K13077" s="107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408"/>
        <v>0</v>
      </c>
      <c r="E13078" s="24">
        <f t="shared" si="409"/>
        <v>0</v>
      </c>
      <c r="F13078" s="104"/>
      <c r="G13078" s="104"/>
      <c r="H13078" s="105"/>
      <c r="I13078" s="105"/>
      <c r="J13078" s="31"/>
      <c r="K13078" s="32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408"/>
        <v>0</v>
      </c>
      <c r="E13079" s="24">
        <f t="shared" si="409"/>
        <v>0</v>
      </c>
      <c r="F13079" s="104"/>
      <c r="G13079" s="104"/>
      <c r="H13079" s="113"/>
      <c r="I13079" s="113"/>
      <c r="J13079" s="106"/>
      <c r="K13079" s="107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408"/>
        <v>0</v>
      </c>
      <c r="E13080" s="24">
        <f t="shared" si="409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408"/>
        <v>0</v>
      </c>
      <c r="E13081" s="24">
        <f t="shared" si="409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408"/>
        <v>0</v>
      </c>
      <c r="E13082" s="24">
        <f t="shared" si="409"/>
        <v>0</v>
      </c>
      <c r="F13082" s="104"/>
      <c r="G13082" s="104"/>
      <c r="H13082" s="105"/>
      <c r="I13082" s="105"/>
      <c r="J13082" s="31"/>
      <c r="K13082" s="32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408"/>
        <v>0</v>
      </c>
      <c r="E13083" s="24">
        <f t="shared" si="409"/>
        <v>0</v>
      </c>
      <c r="F13083" s="104"/>
      <c r="G13083" s="104"/>
      <c r="H13083" s="113"/>
      <c r="I13083" s="113"/>
      <c r="J13083" s="106"/>
      <c r="K13083" s="107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408"/>
        <v>0</v>
      </c>
      <c r="E13084" s="24">
        <f t="shared" si="409"/>
        <v>0</v>
      </c>
      <c r="F13084" s="104"/>
      <c r="G13084" s="104"/>
      <c r="H13084" s="105"/>
      <c r="I13084" s="105"/>
      <c r="J13084" s="31"/>
      <c r="K13084" s="32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408"/>
        <v>0</v>
      </c>
      <c r="E13085" s="24">
        <f t="shared" si="409"/>
        <v>0</v>
      </c>
      <c r="F13085" s="104"/>
      <c r="G13085" s="104"/>
      <c r="H13085" s="113"/>
      <c r="I13085" s="113"/>
      <c r="J13085" s="106"/>
      <c r="K13085" s="107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408"/>
        <v>0</v>
      </c>
      <c r="E13086" s="24">
        <f t="shared" si="409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408"/>
        <v>0</v>
      </c>
      <c r="E13087" s="24">
        <f t="shared" si="409"/>
        <v>0</v>
      </c>
      <c r="F13087" s="104"/>
      <c r="G13087" s="104"/>
      <c r="H13087" s="105"/>
      <c r="I13087" s="105"/>
      <c r="J13087" s="31"/>
      <c r="K13087" s="32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408"/>
        <v>0</v>
      </c>
      <c r="E13088" s="24">
        <f t="shared" si="409"/>
        <v>0</v>
      </c>
      <c r="F13088" s="104"/>
      <c r="G13088" s="104"/>
      <c r="H13088" s="113"/>
      <c r="I13088" s="113"/>
      <c r="J13088" s="106"/>
      <c r="K13088" s="107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408"/>
        <v>0</v>
      </c>
      <c r="E13089" s="24">
        <f t="shared" si="409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408"/>
        <v>0</v>
      </c>
      <c r="E13090" s="24">
        <f t="shared" si="409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408"/>
        <v>0</v>
      </c>
      <c r="E13091" s="24">
        <f t="shared" si="409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408"/>
        <v>0</v>
      </c>
      <c r="E13092" s="24">
        <f t="shared" si="409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si="408"/>
        <v>0</v>
      </c>
      <c r="E13093" s="24">
        <f t="shared" si="409"/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408"/>
        <v>0</v>
      </c>
      <c r="E13094" s="24">
        <f t="shared" si="40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408"/>
        <v>0</v>
      </c>
      <c r="E13095" s="24">
        <f t="shared" si="40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408"/>
        <v>0</v>
      </c>
      <c r="E13096" s="24">
        <f t="shared" si="40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408"/>
        <v>0</v>
      </c>
      <c r="E13097" s="24">
        <f t="shared" si="40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408"/>
        <v>0</v>
      </c>
      <c r="E13098" s="24">
        <f t="shared" si="40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408"/>
        <v>0</v>
      </c>
      <c r="E13099" s="24">
        <f t="shared" si="409"/>
        <v>0</v>
      </c>
      <c r="F13099" s="104"/>
      <c r="G13099" s="104"/>
      <c r="H13099" s="105"/>
      <c r="I13099" s="105"/>
      <c r="J13099" s="31"/>
      <c r="K13099" s="32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408"/>
        <v>0</v>
      </c>
      <c r="E13100" s="24">
        <f t="shared" si="409"/>
        <v>0</v>
      </c>
      <c r="F13100" s="104"/>
      <c r="G13100" s="104"/>
      <c r="H13100" s="113"/>
      <c r="I13100" s="113"/>
      <c r="J13100" s="106"/>
      <c r="K13100" s="107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408"/>
        <v>0</v>
      </c>
      <c r="E13101" s="24">
        <f t="shared" si="40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408"/>
        <v>0</v>
      </c>
      <c r="E13102" s="24">
        <f t="shared" si="409"/>
        <v>0</v>
      </c>
      <c r="F13102" s="104"/>
      <c r="G13102" s="104"/>
      <c r="H13102" s="105"/>
      <c r="I13102" s="105"/>
      <c r="J13102" s="31"/>
      <c r="K13102" s="32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408"/>
        <v>0</v>
      </c>
      <c r="E13103" s="24">
        <f t="shared" si="409"/>
        <v>0</v>
      </c>
      <c r="F13103" s="104"/>
      <c r="G13103" s="104"/>
      <c r="H13103" s="113"/>
      <c r="I13103" s="113"/>
      <c r="J13103" s="106"/>
      <c r="K13103" s="107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408"/>
        <v>0</v>
      </c>
      <c r="E13104" s="24">
        <f t="shared" si="40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408"/>
        <v>0</v>
      </c>
      <c r="E13105" s="24">
        <f t="shared" si="40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408"/>
        <v>0</v>
      </c>
      <c r="E13106" s="24">
        <f t="shared" si="40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408"/>
        <v>0</v>
      </c>
      <c r="E13107" s="24">
        <f t="shared" si="40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408"/>
        <v>0</v>
      </c>
      <c r="E13108" s="24">
        <f t="shared" si="40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408"/>
        <v>0</v>
      </c>
      <c r="E13109" s="24">
        <f t="shared" si="40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408"/>
        <v>0</v>
      </c>
      <c r="E13110" s="24">
        <f t="shared" si="40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408"/>
        <v>0</v>
      </c>
      <c r="E13111" s="24">
        <f t="shared" si="40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408"/>
        <v>0</v>
      </c>
      <c r="E13112" s="24">
        <f t="shared" si="40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408"/>
        <v>0</v>
      </c>
      <c r="E13113" s="24">
        <f t="shared" si="409"/>
        <v>0</v>
      </c>
      <c r="F13113" s="104"/>
      <c r="G13113" s="104"/>
      <c r="H13113" s="105"/>
      <c r="I13113" s="105"/>
      <c r="J13113" s="31"/>
      <c r="K13113" s="32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408"/>
        <v>0</v>
      </c>
      <c r="E13114" s="24">
        <f t="shared" si="40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408"/>
        <v>0</v>
      </c>
      <c r="E13115" s="24">
        <f t="shared" si="40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408"/>
        <v>0</v>
      </c>
      <c r="E13116" s="24">
        <f t="shared" si="409"/>
        <v>0</v>
      </c>
      <c r="F13116" s="104"/>
      <c r="G13116" s="104"/>
      <c r="H13116" s="113"/>
      <c r="I13116" s="113"/>
      <c r="J13116" s="106"/>
      <c r="K13116" s="107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408"/>
        <v>0</v>
      </c>
      <c r="E13117" s="24">
        <f t="shared" si="409"/>
        <v>0</v>
      </c>
      <c r="F13117" s="104"/>
      <c r="G13117" s="104"/>
      <c r="H13117" s="105"/>
      <c r="I13117" s="105"/>
      <c r="J13117" s="31"/>
      <c r="K13117" s="32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408"/>
        <v>0</v>
      </c>
      <c r="E13118" s="24">
        <f t="shared" si="40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408"/>
        <v>0</v>
      </c>
      <c r="E13119" s="24">
        <f t="shared" si="409"/>
        <v>0</v>
      </c>
      <c r="F13119" s="104"/>
      <c r="G13119" s="104"/>
      <c r="H13119" s="113"/>
      <c r="I13119" s="113"/>
      <c r="J13119" s="106"/>
      <c r="K13119" s="107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408"/>
        <v>0</v>
      </c>
      <c r="E13120" s="24">
        <f t="shared" si="40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408"/>
        <v>0</v>
      </c>
      <c r="E13121" s="24">
        <f t="shared" si="40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408"/>
        <v>0</v>
      </c>
      <c r="E13122" s="24">
        <f t="shared" si="40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ref="D13123:D13186" si="410">F13123+H13123+J13124+L13123+N13123+P13123+R13123+T13123+V13123+X13123+Z13123+AB13123</f>
        <v>0</v>
      </c>
      <c r="E13123" s="24">
        <f t="shared" ref="E13123:E13186" si="411">G13123+I13123+K13124+M13123+O13123+Q13123+S13123+U13123+W13123+Y13123+AA13123+AC13123</f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410"/>
        <v>0</v>
      </c>
      <c r="E13124" s="24">
        <f t="shared" si="411"/>
        <v>0</v>
      </c>
      <c r="F13124" s="104"/>
      <c r="G13124" s="104"/>
      <c r="H13124" s="105"/>
      <c r="I13124" s="105"/>
      <c r="J13124" s="31"/>
      <c r="K13124" s="32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410"/>
        <v>0</v>
      </c>
      <c r="E13125" s="24">
        <f t="shared" si="411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410"/>
        <v>0</v>
      </c>
      <c r="E13126" s="24">
        <f t="shared" si="411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410"/>
        <v>0</v>
      </c>
      <c r="E13127" s="24">
        <f t="shared" si="411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410"/>
        <v>0</v>
      </c>
      <c r="E13128" s="24">
        <f t="shared" si="411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410"/>
        <v>0</v>
      </c>
      <c r="E13129" s="24">
        <f t="shared" si="411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410"/>
        <v>0</v>
      </c>
      <c r="E13130" s="24">
        <f t="shared" si="411"/>
        <v>0</v>
      </c>
      <c r="F13130" s="104"/>
      <c r="G13130" s="104"/>
      <c r="H13130" s="113"/>
      <c r="I13130" s="113"/>
      <c r="J13130" s="106"/>
      <c r="K13130" s="107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410"/>
        <v>0</v>
      </c>
      <c r="E13131" s="24">
        <f t="shared" si="411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410"/>
        <v>0</v>
      </c>
      <c r="E13132" s="24">
        <f t="shared" si="411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410"/>
        <v>0</v>
      </c>
      <c r="E13133" s="24">
        <f t="shared" si="411"/>
        <v>0</v>
      </c>
      <c r="F13133" s="104"/>
      <c r="G13133" s="104"/>
      <c r="H13133" s="105"/>
      <c r="I13133" s="105"/>
      <c r="J13133" s="31"/>
      <c r="K13133" s="32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410"/>
        <v>0</v>
      </c>
      <c r="E13134" s="24">
        <f t="shared" si="411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410"/>
        <v>0</v>
      </c>
      <c r="E13135" s="24">
        <f t="shared" si="411"/>
        <v>0</v>
      </c>
      <c r="F13135" s="104"/>
      <c r="G13135" s="104"/>
      <c r="H13135" s="113"/>
      <c r="I13135" s="113"/>
      <c r="J13135" s="106"/>
      <c r="K13135" s="107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410"/>
        <v>0</v>
      </c>
      <c r="E13136" s="24">
        <f t="shared" si="411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410"/>
        <v>0</v>
      </c>
      <c r="E13137" s="24">
        <f t="shared" si="411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410"/>
        <v>0</v>
      </c>
      <c r="E13138" s="24">
        <f t="shared" si="411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410"/>
        <v>0</v>
      </c>
      <c r="E13139" s="24">
        <f t="shared" si="411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410"/>
        <v>0</v>
      </c>
      <c r="E13140" s="24">
        <f t="shared" si="411"/>
        <v>0</v>
      </c>
      <c r="F13140" s="104"/>
      <c r="G13140" s="104"/>
      <c r="H13140" s="105"/>
      <c r="I13140" s="105"/>
      <c r="J13140" s="31"/>
      <c r="K13140" s="32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410"/>
        <v>0</v>
      </c>
      <c r="E13141" s="24">
        <f t="shared" si="411"/>
        <v>0</v>
      </c>
      <c r="F13141" s="104"/>
      <c r="G13141" s="104"/>
      <c r="H13141" s="113"/>
      <c r="I13141" s="113"/>
      <c r="J13141" s="106"/>
      <c r="K13141" s="107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410"/>
        <v>0</v>
      </c>
      <c r="E13142" s="24">
        <f t="shared" si="411"/>
        <v>0</v>
      </c>
      <c r="F13142" s="104"/>
      <c r="G13142" s="104"/>
      <c r="H13142" s="105"/>
      <c r="I13142" s="105"/>
      <c r="J13142" s="31"/>
      <c r="K13142" s="32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410"/>
        <v>0</v>
      </c>
      <c r="E13143" s="24">
        <f t="shared" si="411"/>
        <v>0</v>
      </c>
      <c r="F13143" s="104"/>
      <c r="G13143" s="104"/>
      <c r="H13143" s="113"/>
      <c r="I13143" s="113"/>
      <c r="J13143" s="106"/>
      <c r="K13143" s="107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410"/>
        <v>0</v>
      </c>
      <c r="E13144" s="24">
        <f t="shared" si="411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410"/>
        <v>0</v>
      </c>
      <c r="E13145" s="24">
        <f t="shared" si="411"/>
        <v>0</v>
      </c>
      <c r="F13145" s="104"/>
      <c r="G13145" s="104"/>
      <c r="H13145" s="105"/>
      <c r="I13145" s="105"/>
      <c r="J13145" s="31"/>
      <c r="K13145" s="32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410"/>
        <v>0</v>
      </c>
      <c r="E13146" s="24">
        <f t="shared" si="411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410"/>
        <v>0</v>
      </c>
      <c r="E13147" s="24">
        <f t="shared" si="411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410"/>
        <v>0</v>
      </c>
      <c r="E13148" s="24">
        <f t="shared" si="411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410"/>
        <v>0</v>
      </c>
      <c r="E13149" s="24">
        <f t="shared" si="411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410"/>
        <v>0</v>
      </c>
      <c r="E13150" s="24">
        <f t="shared" si="411"/>
        <v>0</v>
      </c>
      <c r="F13150" s="104"/>
      <c r="G13150" s="104"/>
      <c r="H13150" s="113"/>
      <c r="I13150" s="113"/>
      <c r="J13150" s="106"/>
      <c r="K13150" s="107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410"/>
        <v>0</v>
      </c>
      <c r="E13151" s="24">
        <f t="shared" si="411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410"/>
        <v>0</v>
      </c>
      <c r="E13152" s="24">
        <f t="shared" si="411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410"/>
        <v>0</v>
      </c>
      <c r="E13153" s="24">
        <f t="shared" si="411"/>
        <v>0</v>
      </c>
      <c r="F13153" s="104"/>
      <c r="G13153" s="104"/>
      <c r="H13153" s="105"/>
      <c r="I13153" s="105"/>
      <c r="J13153" s="31"/>
      <c r="K13153" s="32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410"/>
        <v>0</v>
      </c>
      <c r="E13154" s="24">
        <f t="shared" si="411"/>
        <v>0</v>
      </c>
      <c r="F13154" s="104"/>
      <c r="G13154" s="104"/>
      <c r="H13154" s="113"/>
      <c r="I13154" s="113"/>
      <c r="J13154" s="106"/>
      <c r="K13154" s="107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410"/>
        <v>0</v>
      </c>
      <c r="E13155" s="24">
        <f t="shared" si="411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410"/>
        <v>0</v>
      </c>
      <c r="E13156" s="24">
        <f t="shared" si="411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si="410"/>
        <v>0</v>
      </c>
      <c r="E13157" s="24">
        <f t="shared" si="411"/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410"/>
        <v>0</v>
      </c>
      <c r="E13158" s="24">
        <f t="shared" si="41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410"/>
        <v>0</v>
      </c>
      <c r="E13159" s="24">
        <f t="shared" si="41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410"/>
        <v>0</v>
      </c>
      <c r="E13160" s="24">
        <f t="shared" si="411"/>
        <v>0</v>
      </c>
      <c r="F13160" s="104"/>
      <c r="G13160" s="104"/>
      <c r="H13160" s="105"/>
      <c r="I13160" s="105"/>
      <c r="J13160" s="31"/>
      <c r="K13160" s="32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410"/>
        <v>0</v>
      </c>
      <c r="E13161" s="24">
        <f t="shared" si="41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410"/>
        <v>0</v>
      </c>
      <c r="E13162" s="24">
        <f t="shared" si="411"/>
        <v>0</v>
      </c>
      <c r="F13162" s="104"/>
      <c r="G13162" s="104"/>
      <c r="H13162" s="113"/>
      <c r="I13162" s="113"/>
      <c r="J13162" s="106"/>
      <c r="K13162" s="107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410"/>
        <v>0</v>
      </c>
      <c r="E13163" s="24">
        <f t="shared" si="41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410"/>
        <v>0</v>
      </c>
      <c r="E13164" s="24">
        <f t="shared" si="41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410"/>
        <v>0</v>
      </c>
      <c r="E13165" s="24">
        <f t="shared" si="41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410"/>
        <v>0</v>
      </c>
      <c r="E13166" s="24">
        <f t="shared" si="41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410"/>
        <v>0</v>
      </c>
      <c r="E13167" s="24">
        <f t="shared" si="41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410"/>
        <v>0</v>
      </c>
      <c r="E13168" s="24">
        <f t="shared" si="41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410"/>
        <v>0</v>
      </c>
      <c r="E13169" s="24">
        <f t="shared" si="41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410"/>
        <v>0</v>
      </c>
      <c r="E13170" s="24">
        <f t="shared" si="41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410"/>
        <v>0</v>
      </c>
      <c r="E13171" s="24">
        <f t="shared" si="41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410"/>
        <v>0</v>
      </c>
      <c r="E13172" s="24">
        <f t="shared" si="41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410"/>
        <v>0</v>
      </c>
      <c r="E13173" s="24">
        <f t="shared" si="41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410"/>
        <v>0</v>
      </c>
      <c r="E13174" s="24">
        <f t="shared" si="41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410"/>
        <v>0</v>
      </c>
      <c r="E13175" s="24">
        <f t="shared" si="41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410"/>
        <v>0</v>
      </c>
      <c r="E13176" s="24">
        <f t="shared" si="41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410"/>
        <v>0</v>
      </c>
      <c r="E13177" s="24">
        <f t="shared" si="41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410"/>
        <v>0</v>
      </c>
      <c r="E13178" s="24">
        <f t="shared" si="41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410"/>
        <v>0</v>
      </c>
      <c r="E13179" s="24">
        <f t="shared" si="41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410"/>
        <v>0</v>
      </c>
      <c r="E13180" s="24">
        <f t="shared" si="41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410"/>
        <v>0</v>
      </c>
      <c r="E13181" s="24">
        <f t="shared" si="41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410"/>
        <v>0</v>
      </c>
      <c r="E13182" s="24">
        <f t="shared" si="41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410"/>
        <v>0</v>
      </c>
      <c r="E13183" s="24">
        <f t="shared" si="411"/>
        <v>0</v>
      </c>
      <c r="F13183" s="104"/>
      <c r="G13183" s="104"/>
      <c r="H13183" s="105"/>
      <c r="I13183" s="105"/>
      <c r="J13183" s="31"/>
      <c r="K13183" s="32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410"/>
        <v>0</v>
      </c>
      <c r="E13184" s="24">
        <f t="shared" si="411"/>
        <v>0</v>
      </c>
      <c r="F13184" s="104"/>
      <c r="G13184" s="104"/>
      <c r="H13184" s="113"/>
      <c r="I13184" s="113"/>
      <c r="J13184" s="106"/>
      <c r="K13184" s="107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410"/>
        <v>0</v>
      </c>
      <c r="E13185" s="24">
        <f t="shared" si="41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410"/>
        <v>0</v>
      </c>
      <c r="E13186" s="24">
        <f t="shared" si="41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ref="D13187:D13250" si="412">F13187+H13187+J13188+L13187+N13187+P13187+R13187+T13187+V13187+X13187+Z13187+AB13187</f>
        <v>0</v>
      </c>
      <c r="E13187" s="24">
        <f t="shared" ref="E13187:E13250" si="413">G13187+I13187+K13188+M13187+O13187+Q13187+S13187+U13187+W13187+Y13187+AA13187+AC13187</f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412"/>
        <v>0</v>
      </c>
      <c r="E13188" s="24">
        <f t="shared" si="413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412"/>
        <v>0</v>
      </c>
      <c r="E13189" s="24">
        <f t="shared" si="413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412"/>
        <v>0</v>
      </c>
      <c r="E13190" s="24">
        <f t="shared" si="413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412"/>
        <v>0</v>
      </c>
      <c r="E13191" s="24">
        <f t="shared" si="413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412"/>
        <v>0</v>
      </c>
      <c r="E13192" s="24">
        <f t="shared" si="413"/>
        <v>0</v>
      </c>
      <c r="F13192" s="104"/>
      <c r="G13192" s="104"/>
      <c r="H13192" s="105"/>
      <c r="I13192" s="105"/>
      <c r="J13192" s="31"/>
      <c r="K13192" s="32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412"/>
        <v>0</v>
      </c>
      <c r="E13193" s="24">
        <f t="shared" si="413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412"/>
        <v>0</v>
      </c>
      <c r="E13194" s="24">
        <f t="shared" si="413"/>
        <v>0</v>
      </c>
      <c r="F13194" s="104"/>
      <c r="G13194" s="104"/>
      <c r="H13194" s="113"/>
      <c r="I13194" s="113"/>
      <c r="J13194" s="106"/>
      <c r="K13194" s="107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412"/>
        <v>0</v>
      </c>
      <c r="E13195" s="24">
        <f t="shared" si="413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412"/>
        <v>0</v>
      </c>
      <c r="E13196" s="24">
        <f t="shared" si="413"/>
        <v>0</v>
      </c>
      <c r="F13196" s="104"/>
      <c r="G13196" s="104"/>
      <c r="H13196" s="105"/>
      <c r="I13196" s="105"/>
      <c r="J13196" s="31"/>
      <c r="K13196" s="32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412"/>
        <v>0</v>
      </c>
      <c r="E13197" s="24">
        <f t="shared" si="413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412"/>
        <v>0</v>
      </c>
      <c r="E13198" s="24">
        <f t="shared" si="413"/>
        <v>0</v>
      </c>
      <c r="F13198" s="104"/>
      <c r="G13198" s="104"/>
      <c r="H13198" s="113"/>
      <c r="I13198" s="113"/>
      <c r="J13198" s="106"/>
      <c r="K13198" s="107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412"/>
        <v>0</v>
      </c>
      <c r="E13199" s="24">
        <f t="shared" si="413"/>
        <v>0</v>
      </c>
      <c r="F13199" s="104"/>
      <c r="G13199" s="104"/>
      <c r="H13199" s="105"/>
      <c r="I13199" s="105"/>
      <c r="J13199" s="31"/>
      <c r="K13199" s="32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412"/>
        <v>0</v>
      </c>
      <c r="E13200" s="24">
        <f t="shared" si="413"/>
        <v>0</v>
      </c>
      <c r="F13200" s="104"/>
      <c r="G13200" s="104"/>
      <c r="H13200" s="113"/>
      <c r="I13200" s="113"/>
      <c r="J13200" s="106"/>
      <c r="K13200" s="107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412"/>
        <v>0</v>
      </c>
      <c r="E13201" s="24">
        <f t="shared" si="413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412"/>
        <v>0</v>
      </c>
      <c r="E13202" s="24">
        <f t="shared" si="413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412"/>
        <v>0</v>
      </c>
      <c r="E13203" s="24">
        <f t="shared" si="413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412"/>
        <v>0</v>
      </c>
      <c r="E13204" s="24">
        <f t="shared" si="413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412"/>
        <v>0</v>
      </c>
      <c r="E13205" s="24">
        <f t="shared" si="413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412"/>
        <v>0</v>
      </c>
      <c r="E13206" s="24">
        <f t="shared" si="413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412"/>
        <v>0</v>
      </c>
      <c r="E13207" s="24">
        <f t="shared" si="413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412"/>
        <v>0</v>
      </c>
      <c r="E13208" s="24">
        <f t="shared" si="413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412"/>
        <v>0</v>
      </c>
      <c r="E13209" s="24">
        <f t="shared" si="413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412"/>
        <v>0</v>
      </c>
      <c r="E13210" s="24">
        <f t="shared" si="413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412"/>
        <v>0</v>
      </c>
      <c r="E13211" s="24">
        <f t="shared" si="413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412"/>
        <v>0</v>
      </c>
      <c r="E13212" s="24">
        <f t="shared" si="413"/>
        <v>0</v>
      </c>
      <c r="F13212" s="104"/>
      <c r="G13212" s="104"/>
      <c r="H13212" s="105"/>
      <c r="I13212" s="105"/>
      <c r="J13212" s="31"/>
      <c r="K13212" s="32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412"/>
        <v>0</v>
      </c>
      <c r="E13213" s="24">
        <f t="shared" si="413"/>
        <v>0</v>
      </c>
      <c r="F13213" s="104"/>
      <c r="G13213" s="104"/>
      <c r="H13213" s="113"/>
      <c r="I13213" s="113"/>
      <c r="J13213" s="106"/>
      <c r="K13213" s="107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412"/>
        <v>0</v>
      </c>
      <c r="E13214" s="24">
        <f t="shared" si="413"/>
        <v>0</v>
      </c>
      <c r="F13214" s="104"/>
      <c r="G13214" s="104"/>
      <c r="H13214" s="105"/>
      <c r="I13214" s="105"/>
      <c r="J13214" s="31"/>
      <c r="K13214" s="32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412"/>
        <v>0</v>
      </c>
      <c r="E13215" s="24">
        <f t="shared" si="413"/>
        <v>0</v>
      </c>
      <c r="F13215" s="104"/>
      <c r="G13215" s="104"/>
      <c r="H13215" s="113"/>
      <c r="I13215" s="113"/>
      <c r="J13215" s="106"/>
      <c r="K13215" s="107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412"/>
        <v>0</v>
      </c>
      <c r="E13216" s="24">
        <f t="shared" si="413"/>
        <v>0</v>
      </c>
      <c r="F13216" s="104"/>
      <c r="G13216" s="104"/>
      <c r="H13216" s="105"/>
      <c r="I13216" s="105"/>
      <c r="J13216" s="31"/>
      <c r="K13216" s="32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412"/>
        <v>0</v>
      </c>
      <c r="E13217" s="24">
        <f t="shared" si="413"/>
        <v>0</v>
      </c>
      <c r="F13217" s="104"/>
      <c r="G13217" s="104"/>
      <c r="H13217" s="113"/>
      <c r="I13217" s="113"/>
      <c r="J13217" s="106"/>
      <c r="K13217" s="107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412"/>
        <v>0</v>
      </c>
      <c r="E13218" s="24">
        <f t="shared" si="413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412"/>
        <v>0</v>
      </c>
      <c r="E13219" s="24">
        <f t="shared" si="413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412"/>
        <v>0</v>
      </c>
      <c r="E13220" s="24">
        <f t="shared" si="413"/>
        <v>0</v>
      </c>
      <c r="F13220" s="104"/>
      <c r="G13220" s="104"/>
      <c r="H13220" s="105"/>
      <c r="I13220" s="105"/>
      <c r="J13220" s="31"/>
      <c r="K13220" s="32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si="412"/>
        <v>0</v>
      </c>
      <c r="E13221" s="24">
        <f t="shared" si="413"/>
        <v>0</v>
      </c>
      <c r="F13221" s="104"/>
      <c r="G13221" s="104"/>
      <c r="H13221" s="113"/>
      <c r="I13221" s="113"/>
      <c r="J13221" s="106"/>
      <c r="K13221" s="107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412"/>
        <v>0</v>
      </c>
      <c r="E13222" s="24">
        <f t="shared" si="413"/>
        <v>0</v>
      </c>
      <c r="F13222" s="104"/>
      <c r="G13222" s="104"/>
      <c r="H13222" s="105"/>
      <c r="I13222" s="105"/>
      <c r="J13222" s="31"/>
      <c r="K13222" s="32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412"/>
        <v>0</v>
      </c>
      <c r="E13223" s="24">
        <f t="shared" si="41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412"/>
        <v>0</v>
      </c>
      <c r="E13224" s="24">
        <f t="shared" si="413"/>
        <v>0</v>
      </c>
      <c r="F13224" s="104"/>
      <c r="G13224" s="104"/>
      <c r="H13224" s="113"/>
      <c r="I13224" s="113"/>
      <c r="J13224" s="106"/>
      <c r="K13224" s="107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412"/>
        <v>0</v>
      </c>
      <c r="E13225" s="24">
        <f t="shared" si="41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412"/>
        <v>0</v>
      </c>
      <c r="E13226" s="24">
        <f t="shared" si="41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412"/>
        <v>0</v>
      </c>
      <c r="E13227" s="24">
        <f t="shared" si="413"/>
        <v>0</v>
      </c>
      <c r="F13227" s="104"/>
      <c r="G13227" s="104"/>
      <c r="H13227" s="105"/>
      <c r="I13227" s="105"/>
      <c r="J13227" s="31"/>
      <c r="K13227" s="32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412"/>
        <v>0</v>
      </c>
      <c r="E13228" s="24">
        <f t="shared" si="413"/>
        <v>0</v>
      </c>
      <c r="F13228" s="104"/>
      <c r="G13228" s="104"/>
      <c r="H13228" s="113"/>
      <c r="I13228" s="113"/>
      <c r="J13228" s="106"/>
      <c r="K13228" s="107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412"/>
        <v>0</v>
      </c>
      <c r="E13229" s="24">
        <f t="shared" si="413"/>
        <v>0</v>
      </c>
      <c r="F13229" s="104"/>
      <c r="G13229" s="104"/>
      <c r="H13229" s="105"/>
      <c r="I13229" s="105"/>
      <c r="J13229" s="31"/>
      <c r="K13229" s="32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412"/>
        <v>0</v>
      </c>
      <c r="E13230" s="24">
        <f t="shared" si="41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412"/>
        <v>0</v>
      </c>
      <c r="E13231" s="24">
        <f t="shared" si="413"/>
        <v>0</v>
      </c>
      <c r="F13231" s="104"/>
      <c r="G13231" s="104"/>
      <c r="H13231" s="113"/>
      <c r="I13231" s="113"/>
      <c r="J13231" s="106"/>
      <c r="K13231" s="107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412"/>
        <v>0</v>
      </c>
      <c r="E13232" s="24">
        <f t="shared" si="41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412"/>
        <v>0</v>
      </c>
      <c r="E13233" s="24">
        <f t="shared" si="41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412"/>
        <v>0</v>
      </c>
      <c r="E13234" s="24">
        <f t="shared" si="413"/>
        <v>0</v>
      </c>
      <c r="F13234" s="104"/>
      <c r="G13234" s="104"/>
      <c r="H13234" s="105"/>
      <c r="I13234" s="105"/>
      <c r="J13234" s="31"/>
      <c r="K13234" s="32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412"/>
        <v>0</v>
      </c>
      <c r="E13235" s="24">
        <f t="shared" si="413"/>
        <v>0</v>
      </c>
      <c r="F13235" s="104"/>
      <c r="G13235" s="104"/>
      <c r="H13235" s="113"/>
      <c r="I13235" s="113"/>
      <c r="J13235" s="106"/>
      <c r="K13235" s="107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412"/>
        <v>0</v>
      </c>
      <c r="E13236" s="24">
        <f t="shared" si="413"/>
        <v>0</v>
      </c>
      <c r="F13236" s="104"/>
      <c r="G13236" s="104"/>
      <c r="H13236" s="105"/>
      <c r="I13236" s="105"/>
      <c r="J13236" s="31"/>
      <c r="K13236" s="32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412"/>
        <v>0</v>
      </c>
      <c r="E13237" s="24">
        <f t="shared" si="41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412"/>
        <v>0</v>
      </c>
      <c r="E13238" s="24">
        <f t="shared" si="41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412"/>
        <v>0</v>
      </c>
      <c r="E13239" s="24">
        <f t="shared" si="413"/>
        <v>0</v>
      </c>
      <c r="F13239" s="104"/>
      <c r="G13239" s="104"/>
      <c r="H13239" s="113"/>
      <c r="I13239" s="113"/>
      <c r="J13239" s="106"/>
      <c r="K13239" s="107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412"/>
        <v>0</v>
      </c>
      <c r="E13240" s="24">
        <f t="shared" si="413"/>
        <v>0</v>
      </c>
      <c r="F13240" s="104"/>
      <c r="G13240" s="104"/>
      <c r="H13240" s="105"/>
      <c r="I13240" s="105"/>
      <c r="J13240" s="31"/>
      <c r="K13240" s="32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412"/>
        <v>0</v>
      </c>
      <c r="E13241" s="24">
        <f t="shared" si="413"/>
        <v>0</v>
      </c>
      <c r="F13241" s="104"/>
      <c r="G13241" s="104"/>
      <c r="H13241" s="113"/>
      <c r="I13241" s="113"/>
      <c r="J13241" s="106"/>
      <c r="K13241" s="107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412"/>
        <v>0</v>
      </c>
      <c r="E13242" s="24">
        <f t="shared" si="413"/>
        <v>0</v>
      </c>
      <c r="F13242" s="104"/>
      <c r="G13242" s="104"/>
      <c r="H13242" s="105"/>
      <c r="I13242" s="105"/>
      <c r="J13242" s="31"/>
      <c r="K13242" s="32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412"/>
        <v>0</v>
      </c>
      <c r="E13243" s="24">
        <f t="shared" si="413"/>
        <v>0</v>
      </c>
      <c r="F13243" s="104"/>
      <c r="G13243" s="104"/>
      <c r="H13243" s="113"/>
      <c r="I13243" s="113"/>
      <c r="J13243" s="106"/>
      <c r="K13243" s="107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412"/>
        <v>0</v>
      </c>
      <c r="E13244" s="24">
        <f t="shared" si="41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412"/>
        <v>0</v>
      </c>
      <c r="E13245" s="24">
        <f t="shared" si="41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412"/>
        <v>0</v>
      </c>
      <c r="E13246" s="24">
        <f t="shared" si="41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412"/>
        <v>0</v>
      </c>
      <c r="E13247" s="24">
        <f t="shared" si="41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412"/>
        <v>0</v>
      </c>
      <c r="E13248" s="24">
        <f t="shared" si="41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412"/>
        <v>0</v>
      </c>
      <c r="E13249" s="24">
        <f t="shared" si="41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412"/>
        <v>0</v>
      </c>
      <c r="E13250" s="24">
        <f t="shared" si="41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ref="D13251:D13314" si="414">F13251+H13251+J13252+L13251+N13251+P13251+R13251+T13251+V13251+X13251+Z13251+AB13251</f>
        <v>0</v>
      </c>
      <c r="E13251" s="24">
        <f t="shared" ref="E13251:E13314" si="415">G13251+I13251+K13252+M13251+O13251+Q13251+S13251+U13251+W13251+Y13251+AA13251+AC13251</f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414"/>
        <v>0</v>
      </c>
      <c r="E13252" s="24">
        <f t="shared" si="415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414"/>
        <v>0</v>
      </c>
      <c r="E13253" s="24">
        <f t="shared" si="415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414"/>
        <v>0</v>
      </c>
      <c r="E13254" s="24">
        <f t="shared" si="415"/>
        <v>0</v>
      </c>
      <c r="F13254" s="104"/>
      <c r="G13254" s="104"/>
      <c r="H13254" s="105"/>
      <c r="I13254" s="105"/>
      <c r="J13254" s="31"/>
      <c r="K13254" s="32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414"/>
        <v>0</v>
      </c>
      <c r="E13255" s="24">
        <f t="shared" si="415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414"/>
        <v>0</v>
      </c>
      <c r="E13256" s="24">
        <f t="shared" si="415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414"/>
        <v>0</v>
      </c>
      <c r="E13257" s="24">
        <f t="shared" si="415"/>
        <v>0</v>
      </c>
      <c r="F13257" s="104"/>
      <c r="G13257" s="104"/>
      <c r="H13257" s="113"/>
      <c r="I13257" s="113"/>
      <c r="J13257" s="106"/>
      <c r="K13257" s="107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414"/>
        <v>0</v>
      </c>
      <c r="E13258" s="24">
        <f t="shared" si="415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414"/>
        <v>0</v>
      </c>
      <c r="E13259" s="24">
        <f t="shared" si="415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414"/>
        <v>0</v>
      </c>
      <c r="E13260" s="24">
        <f t="shared" si="415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414"/>
        <v>0</v>
      </c>
      <c r="E13261" s="24">
        <f t="shared" si="415"/>
        <v>0</v>
      </c>
      <c r="F13261" s="104"/>
      <c r="G13261" s="104"/>
      <c r="H13261" s="105"/>
      <c r="I13261" s="105"/>
      <c r="J13261" s="31"/>
      <c r="K13261" s="32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414"/>
        <v>0</v>
      </c>
      <c r="E13262" s="24">
        <f t="shared" si="415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414"/>
        <v>0</v>
      </c>
      <c r="E13263" s="24">
        <f t="shared" si="415"/>
        <v>0</v>
      </c>
      <c r="F13263" s="104"/>
      <c r="G13263" s="104"/>
      <c r="H13263" s="113"/>
      <c r="I13263" s="113"/>
      <c r="J13263" s="106"/>
      <c r="K13263" s="107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414"/>
        <v>0</v>
      </c>
      <c r="E13264" s="24">
        <f t="shared" si="415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414"/>
        <v>0</v>
      </c>
      <c r="E13265" s="24">
        <f t="shared" si="415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414"/>
        <v>0</v>
      </c>
      <c r="E13266" s="24">
        <f t="shared" si="415"/>
        <v>0</v>
      </c>
      <c r="F13266" s="104"/>
      <c r="G13266" s="104"/>
      <c r="H13266" s="105"/>
      <c r="I13266" s="105"/>
      <c r="J13266" s="31"/>
      <c r="K13266" s="32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414"/>
        <v>0</v>
      </c>
      <c r="E13267" s="24">
        <f t="shared" si="415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414"/>
        <v>0</v>
      </c>
      <c r="E13268" s="24">
        <f t="shared" si="415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414"/>
        <v>0</v>
      </c>
      <c r="E13269" s="24">
        <f t="shared" si="415"/>
        <v>0</v>
      </c>
      <c r="F13269" s="104"/>
      <c r="G13269" s="104"/>
      <c r="H13269" s="113"/>
      <c r="I13269" s="113"/>
      <c r="J13269" s="106"/>
      <c r="K13269" s="107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414"/>
        <v>0</v>
      </c>
      <c r="E13270" s="24">
        <f t="shared" si="415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414"/>
        <v>0</v>
      </c>
      <c r="E13271" s="24">
        <f t="shared" si="415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414"/>
        <v>0</v>
      </c>
      <c r="E13272" s="24">
        <f t="shared" si="415"/>
        <v>0</v>
      </c>
      <c r="F13272" s="104"/>
      <c r="G13272" s="104"/>
      <c r="H13272" s="105"/>
      <c r="I13272" s="105"/>
      <c r="J13272" s="31"/>
      <c r="K13272" s="32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414"/>
        <v>0</v>
      </c>
      <c r="E13273" s="24">
        <f t="shared" si="415"/>
        <v>0</v>
      </c>
      <c r="F13273" s="104"/>
      <c r="G13273" s="104"/>
      <c r="H13273" s="113"/>
      <c r="I13273" s="113"/>
      <c r="J13273" s="106"/>
      <c r="K13273" s="107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414"/>
        <v>0</v>
      </c>
      <c r="E13274" s="24">
        <f t="shared" si="415"/>
        <v>0</v>
      </c>
      <c r="F13274" s="104"/>
      <c r="G13274" s="104"/>
      <c r="H13274" s="105"/>
      <c r="I13274" s="105"/>
      <c r="J13274" s="31"/>
      <c r="K13274" s="32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414"/>
        <v>0</v>
      </c>
      <c r="E13275" s="24">
        <f t="shared" si="415"/>
        <v>0</v>
      </c>
      <c r="F13275" s="104"/>
      <c r="G13275" s="104"/>
      <c r="H13275" s="113"/>
      <c r="I13275" s="113"/>
      <c r="J13275" s="106"/>
      <c r="K13275" s="107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414"/>
        <v>0</v>
      </c>
      <c r="E13276" s="24">
        <f t="shared" si="415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414"/>
        <v>0</v>
      </c>
      <c r="E13277" s="24">
        <f t="shared" si="415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414"/>
        <v>0</v>
      </c>
      <c r="E13278" s="24">
        <f t="shared" si="415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414"/>
        <v>0</v>
      </c>
      <c r="E13279" s="24">
        <f t="shared" si="415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414"/>
        <v>0</v>
      </c>
      <c r="E13280" s="24">
        <f t="shared" si="415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414"/>
        <v>0</v>
      </c>
      <c r="E13281" s="24">
        <f t="shared" si="415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414"/>
        <v>0</v>
      </c>
      <c r="E13282" s="24">
        <f t="shared" si="415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414"/>
        <v>0</v>
      </c>
      <c r="E13283" s="24">
        <f t="shared" si="415"/>
        <v>0</v>
      </c>
      <c r="F13283" s="104"/>
      <c r="G13283" s="104"/>
      <c r="H13283" s="105"/>
      <c r="I13283" s="105"/>
      <c r="J13283" s="31"/>
      <c r="K13283" s="32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414"/>
        <v>0</v>
      </c>
      <c r="E13284" s="24">
        <f t="shared" si="415"/>
        <v>0</v>
      </c>
      <c r="F13284" s="104"/>
      <c r="G13284" s="104"/>
      <c r="H13284" s="113"/>
      <c r="I13284" s="113"/>
      <c r="J13284" s="106"/>
      <c r="K13284" s="107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si="414"/>
        <v>0</v>
      </c>
      <c r="E13285" s="24">
        <f t="shared" si="415"/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414"/>
        <v>0</v>
      </c>
      <c r="E13286" s="24">
        <f t="shared" si="41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414"/>
        <v>0</v>
      </c>
      <c r="E13287" s="24">
        <f t="shared" si="415"/>
        <v>0</v>
      </c>
      <c r="F13287" s="104"/>
      <c r="G13287" s="104"/>
      <c r="H13287" s="105"/>
      <c r="I13287" s="105"/>
      <c r="J13287" s="31"/>
      <c r="K13287" s="32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414"/>
        <v>0</v>
      </c>
      <c r="E13288" s="24">
        <f t="shared" si="415"/>
        <v>0</v>
      </c>
      <c r="F13288" s="104"/>
      <c r="G13288" s="104"/>
      <c r="H13288" s="113"/>
      <c r="I13288" s="113"/>
      <c r="J13288" s="106"/>
      <c r="K13288" s="107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414"/>
        <v>0</v>
      </c>
      <c r="E13289" s="24">
        <f t="shared" si="41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414"/>
        <v>0</v>
      </c>
      <c r="E13290" s="24">
        <f t="shared" si="41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414"/>
        <v>0</v>
      </c>
      <c r="E13291" s="24">
        <f t="shared" si="41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414"/>
        <v>0</v>
      </c>
      <c r="E13292" s="24">
        <f t="shared" si="41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414"/>
        <v>0</v>
      </c>
      <c r="E13293" s="24">
        <f t="shared" si="41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414"/>
        <v>0</v>
      </c>
      <c r="E13294" s="24">
        <f t="shared" si="41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414"/>
        <v>0</v>
      </c>
      <c r="E13295" s="24">
        <f t="shared" si="41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414"/>
        <v>0</v>
      </c>
      <c r="E13296" s="24">
        <f t="shared" si="41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414"/>
        <v>0</v>
      </c>
      <c r="E13297" s="24">
        <f t="shared" si="41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414"/>
        <v>0</v>
      </c>
      <c r="E13298" s="24">
        <f t="shared" si="415"/>
        <v>0</v>
      </c>
      <c r="F13298" s="104"/>
      <c r="G13298" s="104"/>
      <c r="H13298" s="105"/>
      <c r="I13298" s="105"/>
      <c r="J13298" s="31"/>
      <c r="K13298" s="32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414"/>
        <v>0</v>
      </c>
      <c r="E13299" s="24">
        <f t="shared" si="41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414"/>
        <v>0</v>
      </c>
      <c r="E13300" s="24">
        <f t="shared" si="41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414"/>
        <v>0</v>
      </c>
      <c r="E13301" s="24">
        <f t="shared" si="415"/>
        <v>0</v>
      </c>
      <c r="F13301" s="104"/>
      <c r="G13301" s="104"/>
      <c r="H13301" s="113"/>
      <c r="I13301" s="113"/>
      <c r="J13301" s="106"/>
      <c r="K13301" s="107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414"/>
        <v>0</v>
      </c>
      <c r="E13302" s="24">
        <f t="shared" si="41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414"/>
        <v>0</v>
      </c>
      <c r="E13303" s="24">
        <f t="shared" si="41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414"/>
        <v>0</v>
      </c>
      <c r="E13304" s="24">
        <f t="shared" si="415"/>
        <v>0</v>
      </c>
      <c r="F13304" s="104"/>
      <c r="G13304" s="104"/>
      <c r="H13304" s="105"/>
      <c r="I13304" s="105"/>
      <c r="J13304" s="31"/>
      <c r="K13304" s="32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414"/>
        <v>0</v>
      </c>
      <c r="E13305" s="24">
        <f t="shared" si="415"/>
        <v>0</v>
      </c>
      <c r="F13305" s="104"/>
      <c r="G13305" s="104"/>
      <c r="H13305" s="113"/>
      <c r="I13305" s="113"/>
      <c r="J13305" s="106"/>
      <c r="K13305" s="107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414"/>
        <v>0</v>
      </c>
      <c r="E13306" s="24">
        <f t="shared" si="415"/>
        <v>0</v>
      </c>
      <c r="F13306" s="104"/>
      <c r="G13306" s="104"/>
      <c r="H13306" s="105"/>
      <c r="I13306" s="105"/>
      <c r="J13306" s="31"/>
      <c r="K13306" s="32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414"/>
        <v>0</v>
      </c>
      <c r="E13307" s="24">
        <f t="shared" si="41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414"/>
        <v>0</v>
      </c>
      <c r="E13308" s="24">
        <f t="shared" si="41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414"/>
        <v>0</v>
      </c>
      <c r="E13309" s="24">
        <f t="shared" si="41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414"/>
        <v>0</v>
      </c>
      <c r="E13310" s="24">
        <f t="shared" si="415"/>
        <v>0</v>
      </c>
      <c r="F13310" s="104"/>
      <c r="G13310" s="104"/>
      <c r="H13310" s="113"/>
      <c r="I13310" s="113"/>
      <c r="J13310" s="106"/>
      <c r="K13310" s="107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414"/>
        <v>0</v>
      </c>
      <c r="E13311" s="24">
        <f t="shared" si="415"/>
        <v>0</v>
      </c>
      <c r="F13311" s="104"/>
      <c r="G13311" s="104"/>
      <c r="H13311" s="105"/>
      <c r="I13311" s="105"/>
      <c r="J13311" s="31"/>
      <c r="K13311" s="32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414"/>
        <v>0</v>
      </c>
      <c r="E13312" s="24">
        <f t="shared" si="415"/>
        <v>0</v>
      </c>
      <c r="F13312" s="104"/>
      <c r="G13312" s="104"/>
      <c r="H13312" s="113"/>
      <c r="I13312" s="113"/>
      <c r="J13312" s="106"/>
      <c r="K13312" s="107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414"/>
        <v>0</v>
      </c>
      <c r="E13313" s="24">
        <f t="shared" si="415"/>
        <v>0</v>
      </c>
      <c r="F13313" s="104"/>
      <c r="G13313" s="104"/>
      <c r="H13313" s="105"/>
      <c r="I13313" s="105"/>
      <c r="J13313" s="31"/>
      <c r="K13313" s="32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414"/>
        <v>0</v>
      </c>
      <c r="E13314" s="24">
        <f t="shared" si="41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ref="D13315:D13378" si="416">F13315+H13315+J13316+L13315+N13315+P13315+R13315+T13315+V13315+X13315+Z13315+AB13315</f>
        <v>0</v>
      </c>
      <c r="E13315" s="24">
        <f t="shared" ref="E13315:E13378" si="417">G13315+I13315+K13316+M13315+O13315+Q13315+S13315+U13315+W13315+Y13315+AA13315+AC13315</f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416"/>
        <v>0</v>
      </c>
      <c r="E13316" s="24">
        <f t="shared" si="417"/>
        <v>0</v>
      </c>
      <c r="F13316" s="104"/>
      <c r="G13316" s="104"/>
      <c r="H13316" s="113"/>
      <c r="I13316" s="113"/>
      <c r="J13316" s="106"/>
      <c r="K13316" s="107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416"/>
        <v>0</v>
      </c>
      <c r="E13317" s="24">
        <f t="shared" si="417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416"/>
        <v>0</v>
      </c>
      <c r="E13318" s="24">
        <f t="shared" si="417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416"/>
        <v>0</v>
      </c>
      <c r="E13319" s="24">
        <f t="shared" si="417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416"/>
        <v>0</v>
      </c>
      <c r="E13320" s="24">
        <f t="shared" si="417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416"/>
        <v>0</v>
      </c>
      <c r="E13321" s="24">
        <f t="shared" si="417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416"/>
        <v>0</v>
      </c>
      <c r="E13322" s="24">
        <f t="shared" si="417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416"/>
        <v>0</v>
      </c>
      <c r="E13323" s="24">
        <f t="shared" si="417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416"/>
        <v>0</v>
      </c>
      <c r="E13324" s="24">
        <f t="shared" si="417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416"/>
        <v>0</v>
      </c>
      <c r="E13325" s="24">
        <f t="shared" si="417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416"/>
        <v>0</v>
      </c>
      <c r="E13326" s="24">
        <f t="shared" si="417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416"/>
        <v>0</v>
      </c>
      <c r="E13327" s="24">
        <f t="shared" si="417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416"/>
        <v>0</v>
      </c>
      <c r="E13328" s="24">
        <f t="shared" si="417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416"/>
        <v>0</v>
      </c>
      <c r="E13329" s="24">
        <f t="shared" si="417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416"/>
        <v>0</v>
      </c>
      <c r="E13330" s="24">
        <f t="shared" si="417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416"/>
        <v>0</v>
      </c>
      <c r="E13331" s="24">
        <f t="shared" si="417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416"/>
        <v>0</v>
      </c>
      <c r="E13332" s="24">
        <f t="shared" si="417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416"/>
        <v>0</v>
      </c>
      <c r="E13333" s="24">
        <f t="shared" si="417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416"/>
        <v>0</v>
      </c>
      <c r="E13334" s="24">
        <f t="shared" si="417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416"/>
        <v>0</v>
      </c>
      <c r="E13335" s="24">
        <f t="shared" si="417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416"/>
        <v>0</v>
      </c>
      <c r="E13336" s="24">
        <f t="shared" si="417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416"/>
        <v>0</v>
      </c>
      <c r="E13337" s="24">
        <f t="shared" si="417"/>
        <v>0</v>
      </c>
      <c r="F13337" s="104"/>
      <c r="G13337" s="104"/>
      <c r="H13337" s="105"/>
      <c r="I13337" s="105"/>
      <c r="J13337" s="31"/>
      <c r="K13337" s="32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416"/>
        <v>0</v>
      </c>
      <c r="E13338" s="24">
        <f t="shared" si="417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416"/>
        <v>0</v>
      </c>
      <c r="E13339" s="24">
        <f t="shared" si="417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416"/>
        <v>0</v>
      </c>
      <c r="E13340" s="24">
        <f t="shared" si="417"/>
        <v>0</v>
      </c>
      <c r="F13340" s="104"/>
      <c r="G13340" s="104"/>
      <c r="H13340" s="113"/>
      <c r="I13340" s="113"/>
      <c r="J13340" s="106"/>
      <c r="K13340" s="107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416"/>
        <v>0</v>
      </c>
      <c r="E13341" s="24">
        <f t="shared" si="417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416"/>
        <v>0</v>
      </c>
      <c r="E13342" s="24">
        <f t="shared" si="417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416"/>
        <v>0</v>
      </c>
      <c r="E13343" s="24">
        <f t="shared" si="417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416"/>
        <v>0</v>
      </c>
      <c r="E13344" s="24">
        <f t="shared" si="417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416"/>
        <v>0</v>
      </c>
      <c r="E13345" s="24">
        <f t="shared" si="417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416"/>
        <v>0</v>
      </c>
      <c r="E13346" s="24">
        <f t="shared" si="417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416"/>
        <v>0</v>
      </c>
      <c r="E13347" s="24">
        <f t="shared" si="417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416"/>
        <v>0</v>
      </c>
      <c r="E13348" s="24">
        <f t="shared" si="417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si="416"/>
        <v>0</v>
      </c>
      <c r="E13349" s="24">
        <f t="shared" si="417"/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416"/>
        <v>0</v>
      </c>
      <c r="E13350" s="24">
        <f t="shared" si="41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416"/>
        <v>0</v>
      </c>
      <c r="E13351" s="24">
        <f t="shared" si="41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416"/>
        <v>0</v>
      </c>
      <c r="E13352" s="24">
        <f t="shared" si="41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416"/>
        <v>0</v>
      </c>
      <c r="E13353" s="24">
        <f t="shared" si="41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416"/>
        <v>0</v>
      </c>
      <c r="E13354" s="24">
        <f t="shared" si="41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416"/>
        <v>0</v>
      </c>
      <c r="E13355" s="24">
        <f t="shared" si="41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416"/>
        <v>0</v>
      </c>
      <c r="E13356" s="24">
        <f t="shared" si="41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416"/>
        <v>0</v>
      </c>
      <c r="E13357" s="24">
        <f t="shared" si="41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416"/>
        <v>0</v>
      </c>
      <c r="E13358" s="24">
        <f t="shared" si="41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416"/>
        <v>0</v>
      </c>
      <c r="E13359" s="24">
        <f t="shared" si="41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416"/>
        <v>0</v>
      </c>
      <c r="E13360" s="24">
        <f t="shared" si="41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416"/>
        <v>0</v>
      </c>
      <c r="E13361" s="24">
        <f t="shared" si="41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416"/>
        <v>0</v>
      </c>
      <c r="E13362" s="24">
        <f t="shared" si="41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416"/>
        <v>0</v>
      </c>
      <c r="E13363" s="24">
        <f t="shared" si="41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416"/>
        <v>0</v>
      </c>
      <c r="E13364" s="24">
        <f t="shared" si="41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416"/>
        <v>0</v>
      </c>
      <c r="E13365" s="24">
        <f t="shared" si="41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416"/>
        <v>0</v>
      </c>
      <c r="E13366" s="24">
        <f t="shared" si="41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416"/>
        <v>0</v>
      </c>
      <c r="E13367" s="24">
        <f t="shared" si="41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416"/>
        <v>0</v>
      </c>
      <c r="E13368" s="24">
        <f t="shared" si="41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416"/>
        <v>0</v>
      </c>
      <c r="E13369" s="24">
        <f t="shared" si="41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416"/>
        <v>0</v>
      </c>
      <c r="E13370" s="24">
        <f t="shared" si="41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416"/>
        <v>0</v>
      </c>
      <c r="E13371" s="24">
        <f t="shared" si="41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416"/>
        <v>0</v>
      </c>
      <c r="E13372" s="24">
        <f t="shared" si="41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416"/>
        <v>0</v>
      </c>
      <c r="E13373" s="24">
        <f t="shared" si="417"/>
        <v>0</v>
      </c>
      <c r="F13373" s="104"/>
      <c r="G13373" s="104"/>
      <c r="H13373" s="105"/>
      <c r="I13373" s="105"/>
      <c r="J13373" s="31"/>
      <c r="K13373" s="32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416"/>
        <v>0</v>
      </c>
      <c r="E13374" s="24">
        <f t="shared" si="417"/>
        <v>0</v>
      </c>
      <c r="F13374" s="104"/>
      <c r="G13374" s="104"/>
      <c r="H13374" s="113"/>
      <c r="I13374" s="113"/>
      <c r="J13374" s="106"/>
      <c r="K13374" s="107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416"/>
        <v>0</v>
      </c>
      <c r="E13375" s="24">
        <f t="shared" si="41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416"/>
        <v>0</v>
      </c>
      <c r="E13376" s="24">
        <f t="shared" si="41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416"/>
        <v>0</v>
      </c>
      <c r="E13377" s="24">
        <f t="shared" si="41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416"/>
        <v>0</v>
      </c>
      <c r="E13378" s="24">
        <f t="shared" si="41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ref="D13379:D13442" si="418">F13379+H13379+J13380+L13379+N13379+P13379+R13379+T13379+V13379+X13379+Z13379+AB13379</f>
        <v>0</v>
      </c>
      <c r="E13379" s="24">
        <f t="shared" ref="E13379:E13442" si="419">G13379+I13379+K13380+M13379+O13379+Q13379+S13379+U13379+W13379+Y13379+AA13379+AC13379</f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418"/>
        <v>0</v>
      </c>
      <c r="E13380" s="24">
        <f t="shared" si="419"/>
        <v>0</v>
      </c>
      <c r="F13380" s="104"/>
      <c r="G13380" s="104"/>
      <c r="H13380" s="105"/>
      <c r="I13380" s="105"/>
      <c r="J13380" s="31"/>
      <c r="K13380" s="32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418"/>
        <v>0</v>
      </c>
      <c r="E13381" s="24">
        <f t="shared" si="419"/>
        <v>0</v>
      </c>
      <c r="F13381" s="104"/>
      <c r="G13381" s="104"/>
      <c r="H13381" s="113"/>
      <c r="I13381" s="113"/>
      <c r="J13381" s="106"/>
      <c r="K13381" s="107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418"/>
        <v>0</v>
      </c>
      <c r="E13382" s="24">
        <f t="shared" si="419"/>
        <v>0</v>
      </c>
      <c r="F13382" s="104"/>
      <c r="G13382" s="104"/>
      <c r="H13382" s="105"/>
      <c r="I13382" s="105"/>
      <c r="J13382" s="31"/>
      <c r="K13382" s="32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418"/>
        <v>0</v>
      </c>
      <c r="E13383" s="24">
        <f t="shared" si="419"/>
        <v>0</v>
      </c>
      <c r="F13383" s="104"/>
      <c r="G13383" s="104"/>
      <c r="H13383" s="113"/>
      <c r="I13383" s="113"/>
      <c r="J13383" s="106"/>
      <c r="K13383" s="107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418"/>
        <v>0</v>
      </c>
      <c r="E13384" s="24">
        <f t="shared" si="419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418"/>
        <v>0</v>
      </c>
      <c r="E13385" s="24">
        <f t="shared" si="419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418"/>
        <v>0</v>
      </c>
      <c r="E13386" s="24">
        <f t="shared" si="419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418"/>
        <v>0</v>
      </c>
      <c r="E13387" s="24">
        <f t="shared" si="419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418"/>
        <v>0</v>
      </c>
      <c r="E13388" s="24">
        <f t="shared" si="419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418"/>
        <v>0</v>
      </c>
      <c r="E13389" s="24">
        <f t="shared" si="419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418"/>
        <v>0</v>
      </c>
      <c r="E13390" s="24">
        <f t="shared" si="419"/>
        <v>0</v>
      </c>
      <c r="F13390" s="104"/>
      <c r="G13390" s="104"/>
      <c r="H13390" s="105"/>
      <c r="I13390" s="105"/>
      <c r="J13390" s="31"/>
      <c r="K13390" s="32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418"/>
        <v>0</v>
      </c>
      <c r="E13391" s="24">
        <f t="shared" si="419"/>
        <v>0</v>
      </c>
      <c r="F13391" s="104"/>
      <c r="G13391" s="104"/>
      <c r="H13391" s="113"/>
      <c r="I13391" s="113"/>
      <c r="J13391" s="106"/>
      <c r="K13391" s="107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418"/>
        <v>0</v>
      </c>
      <c r="E13392" s="24">
        <f t="shared" si="419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418"/>
        <v>0</v>
      </c>
      <c r="E13393" s="24">
        <f t="shared" si="419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418"/>
        <v>0</v>
      </c>
      <c r="E13394" s="24">
        <f t="shared" si="419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418"/>
        <v>0</v>
      </c>
      <c r="E13395" s="24">
        <f t="shared" si="419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418"/>
        <v>0</v>
      </c>
      <c r="E13396" s="24">
        <f t="shared" si="419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418"/>
        <v>0</v>
      </c>
      <c r="E13397" s="24">
        <f t="shared" si="419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418"/>
        <v>0</v>
      </c>
      <c r="E13398" s="24">
        <f t="shared" si="419"/>
        <v>0</v>
      </c>
      <c r="F13398" s="104"/>
      <c r="G13398" s="104"/>
      <c r="H13398" s="105"/>
      <c r="I13398" s="105"/>
      <c r="J13398" s="31"/>
      <c r="K13398" s="32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418"/>
        <v>0</v>
      </c>
      <c r="E13399" s="24">
        <f t="shared" si="419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418"/>
        <v>0</v>
      </c>
      <c r="E13400" s="24">
        <f t="shared" si="419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418"/>
        <v>0</v>
      </c>
      <c r="E13401" s="24">
        <f t="shared" si="419"/>
        <v>0</v>
      </c>
      <c r="F13401" s="104"/>
      <c r="G13401" s="104"/>
      <c r="H13401" s="113"/>
      <c r="I13401" s="113"/>
      <c r="J13401" s="106"/>
      <c r="K13401" s="107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418"/>
        <v>0</v>
      </c>
      <c r="E13402" s="24">
        <f t="shared" si="419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418"/>
        <v>0</v>
      </c>
      <c r="E13403" s="24">
        <f t="shared" si="419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418"/>
        <v>0</v>
      </c>
      <c r="E13404" s="24">
        <f t="shared" si="419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418"/>
        <v>0</v>
      </c>
      <c r="E13405" s="24">
        <f t="shared" si="419"/>
        <v>0</v>
      </c>
      <c r="F13405" s="104"/>
      <c r="G13405" s="104"/>
      <c r="H13405" s="105"/>
      <c r="I13405" s="105"/>
      <c r="J13405" s="31"/>
      <c r="K13405" s="32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418"/>
        <v>0</v>
      </c>
      <c r="E13406" s="24">
        <f t="shared" si="419"/>
        <v>0</v>
      </c>
      <c r="F13406" s="104"/>
      <c r="G13406" s="104"/>
      <c r="H13406" s="113"/>
      <c r="I13406" s="113"/>
      <c r="J13406" s="106"/>
      <c r="K13406" s="107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418"/>
        <v>0</v>
      </c>
      <c r="E13407" s="24">
        <f t="shared" si="419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418"/>
        <v>0</v>
      </c>
      <c r="E13408" s="24">
        <f t="shared" si="419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418"/>
        <v>0</v>
      </c>
      <c r="E13409" s="24">
        <f t="shared" si="419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418"/>
        <v>0</v>
      </c>
      <c r="E13410" s="24">
        <f t="shared" si="419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418"/>
        <v>0</v>
      </c>
      <c r="E13411" s="24">
        <f t="shared" si="419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418"/>
        <v>0</v>
      </c>
      <c r="E13412" s="24">
        <f t="shared" si="419"/>
        <v>0</v>
      </c>
      <c r="F13412" s="104"/>
      <c r="G13412" s="104"/>
      <c r="H13412" s="105"/>
      <c r="I13412" s="105"/>
      <c r="J13412" s="31"/>
      <c r="K13412" s="32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si="418"/>
        <v>0</v>
      </c>
      <c r="E13413" s="24">
        <f t="shared" si="419"/>
        <v>0</v>
      </c>
      <c r="F13413" s="104"/>
      <c r="G13413" s="104"/>
      <c r="H13413" s="113"/>
      <c r="I13413" s="113"/>
      <c r="J13413" s="106"/>
      <c r="K13413" s="107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418"/>
        <v>0</v>
      </c>
      <c r="E13414" s="24">
        <f t="shared" si="419"/>
        <v>0</v>
      </c>
      <c r="F13414" s="104"/>
      <c r="G13414" s="104"/>
      <c r="H13414" s="105"/>
      <c r="I13414" s="105"/>
      <c r="J13414" s="31"/>
      <c r="K13414" s="32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418"/>
        <v>0</v>
      </c>
      <c r="E13415" s="24">
        <f t="shared" si="41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418"/>
        <v>0</v>
      </c>
      <c r="E13416" s="24">
        <f t="shared" si="41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418"/>
        <v>0</v>
      </c>
      <c r="E13417" s="24">
        <f t="shared" si="419"/>
        <v>0</v>
      </c>
      <c r="F13417" s="104"/>
      <c r="G13417" s="104"/>
      <c r="H13417" s="113"/>
      <c r="I13417" s="113"/>
      <c r="J13417" s="106"/>
      <c r="K13417" s="107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418"/>
        <v>0</v>
      </c>
      <c r="E13418" s="24">
        <f t="shared" si="41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418"/>
        <v>0</v>
      </c>
      <c r="E13419" s="24">
        <f t="shared" si="419"/>
        <v>0</v>
      </c>
      <c r="F13419" s="104"/>
      <c r="G13419" s="104"/>
      <c r="H13419" s="105"/>
      <c r="I13419" s="105"/>
      <c r="J13419" s="31"/>
      <c r="K13419" s="32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418"/>
        <v>0</v>
      </c>
      <c r="E13420" s="24">
        <f t="shared" si="41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418"/>
        <v>0</v>
      </c>
      <c r="E13421" s="24">
        <f t="shared" si="419"/>
        <v>0</v>
      </c>
      <c r="F13421" s="104"/>
      <c r="G13421" s="104"/>
      <c r="H13421" s="113"/>
      <c r="I13421" s="113"/>
      <c r="J13421" s="106"/>
      <c r="K13421" s="107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418"/>
        <v>0</v>
      </c>
      <c r="E13422" s="24">
        <f t="shared" si="41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418"/>
        <v>0</v>
      </c>
      <c r="E13423" s="24">
        <f t="shared" si="41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418"/>
        <v>0</v>
      </c>
      <c r="E13424" s="24">
        <f t="shared" si="41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418"/>
        <v>0</v>
      </c>
      <c r="E13425" s="24">
        <f t="shared" si="41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418"/>
        <v>0</v>
      </c>
      <c r="E13426" s="24">
        <f t="shared" si="41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418"/>
        <v>0</v>
      </c>
      <c r="E13427" s="24">
        <f t="shared" si="41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418"/>
        <v>0</v>
      </c>
      <c r="E13428" s="24">
        <f t="shared" si="41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418"/>
        <v>0</v>
      </c>
      <c r="E13429" s="24">
        <f t="shared" si="41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418"/>
        <v>0</v>
      </c>
      <c r="E13430" s="24">
        <f t="shared" si="41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418"/>
        <v>0</v>
      </c>
      <c r="E13431" s="24">
        <f t="shared" si="41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418"/>
        <v>0</v>
      </c>
      <c r="E13432" s="24">
        <f t="shared" si="419"/>
        <v>0</v>
      </c>
      <c r="F13432" s="104"/>
      <c r="G13432" s="104"/>
      <c r="H13432" s="105"/>
      <c r="I13432" s="105"/>
      <c r="J13432" s="31"/>
      <c r="K13432" s="32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418"/>
        <v>0</v>
      </c>
      <c r="E13433" s="24">
        <f t="shared" si="41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418"/>
        <v>0</v>
      </c>
      <c r="E13434" s="24">
        <f t="shared" si="41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418"/>
        <v>0</v>
      </c>
      <c r="E13435" s="24">
        <f t="shared" si="41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418"/>
        <v>0</v>
      </c>
      <c r="E13436" s="24">
        <f t="shared" si="419"/>
        <v>0</v>
      </c>
      <c r="F13436" s="104"/>
      <c r="G13436" s="104"/>
      <c r="H13436" s="113"/>
      <c r="I13436" s="113"/>
      <c r="J13436" s="106"/>
      <c r="K13436" s="107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418"/>
        <v>0</v>
      </c>
      <c r="E13437" s="24">
        <f t="shared" si="41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418"/>
        <v>0</v>
      </c>
      <c r="E13438" s="24">
        <f t="shared" si="41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418"/>
        <v>0</v>
      </c>
      <c r="E13439" s="24">
        <f t="shared" si="41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418"/>
        <v>0</v>
      </c>
      <c r="E13440" s="24">
        <f t="shared" si="419"/>
        <v>0</v>
      </c>
      <c r="F13440" s="104"/>
      <c r="G13440" s="104"/>
      <c r="H13440" s="105"/>
      <c r="I13440" s="105"/>
      <c r="J13440" s="31"/>
      <c r="K13440" s="32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418"/>
        <v>0</v>
      </c>
      <c r="E13441" s="24">
        <f t="shared" si="41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418"/>
        <v>0</v>
      </c>
      <c r="E13442" s="24">
        <f t="shared" si="41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ref="D13443:D13506" si="420">F13443+H13443+J13444+L13443+N13443+P13443+R13443+T13443+V13443+X13443+Z13443+AB13443</f>
        <v>0</v>
      </c>
      <c r="E13443" s="24">
        <f t="shared" ref="E13443:E13506" si="421">G13443+I13443+K13444+M13443+O13443+Q13443+S13443+U13443+W13443+Y13443+AA13443+AC13443</f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420"/>
        <v>0</v>
      </c>
      <c r="E13444" s="24">
        <f t="shared" si="421"/>
        <v>0</v>
      </c>
      <c r="F13444" s="104"/>
      <c r="G13444" s="104"/>
      <c r="H13444" s="113"/>
      <c r="I13444" s="113"/>
      <c r="J13444" s="106"/>
      <c r="K13444" s="107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420"/>
        <v>0</v>
      </c>
      <c r="E13445" s="24">
        <f t="shared" si="421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420"/>
        <v>0</v>
      </c>
      <c r="E13446" s="24">
        <f t="shared" si="421"/>
        <v>0</v>
      </c>
      <c r="F13446" s="104"/>
      <c r="G13446" s="104"/>
      <c r="H13446" s="105"/>
      <c r="I13446" s="105"/>
      <c r="J13446" s="31"/>
      <c r="K13446" s="32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420"/>
        <v>0</v>
      </c>
      <c r="E13447" s="24">
        <f t="shared" si="421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420"/>
        <v>0</v>
      </c>
      <c r="E13448" s="24">
        <f t="shared" si="421"/>
        <v>0</v>
      </c>
      <c r="F13448" s="104"/>
      <c r="G13448" s="104"/>
      <c r="H13448" s="113"/>
      <c r="I13448" s="113"/>
      <c r="J13448" s="106"/>
      <c r="K13448" s="107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420"/>
        <v>0</v>
      </c>
      <c r="E13449" s="24">
        <f t="shared" si="421"/>
        <v>0</v>
      </c>
      <c r="F13449" s="104"/>
      <c r="G13449" s="104"/>
      <c r="H13449" s="105"/>
      <c r="I13449" s="105"/>
      <c r="J13449" s="31"/>
      <c r="K13449" s="32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420"/>
        <v>0</v>
      </c>
      <c r="E13450" s="24">
        <f t="shared" si="421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420"/>
        <v>0</v>
      </c>
      <c r="E13451" s="24">
        <f t="shared" si="421"/>
        <v>0</v>
      </c>
      <c r="F13451" s="104"/>
      <c r="G13451" s="104"/>
      <c r="H13451" s="113"/>
      <c r="I13451" s="113"/>
      <c r="J13451" s="106"/>
      <c r="K13451" s="107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420"/>
        <v>0</v>
      </c>
      <c r="E13452" s="24">
        <f t="shared" si="421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420"/>
        <v>0</v>
      </c>
      <c r="E13453" s="24">
        <f t="shared" si="421"/>
        <v>0</v>
      </c>
      <c r="F13453" s="104"/>
      <c r="G13453" s="104"/>
      <c r="H13453" s="105"/>
      <c r="I13453" s="105"/>
      <c r="J13453" s="31"/>
      <c r="K13453" s="32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420"/>
        <v>0</v>
      </c>
      <c r="E13454" s="24">
        <f t="shared" si="421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420"/>
        <v>0</v>
      </c>
      <c r="E13455" s="24">
        <f t="shared" si="421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420"/>
        <v>0</v>
      </c>
      <c r="E13456" s="24">
        <f t="shared" si="421"/>
        <v>0</v>
      </c>
      <c r="F13456" s="104"/>
      <c r="G13456" s="104"/>
      <c r="H13456" s="113"/>
      <c r="I13456" s="113"/>
      <c r="J13456" s="106"/>
      <c r="K13456" s="107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420"/>
        <v>0</v>
      </c>
      <c r="E13457" s="24">
        <f t="shared" si="421"/>
        <v>0</v>
      </c>
      <c r="F13457" s="104"/>
      <c r="G13457" s="104"/>
      <c r="H13457" s="105"/>
      <c r="I13457" s="105"/>
      <c r="J13457" s="31"/>
      <c r="K13457" s="32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420"/>
        <v>0</v>
      </c>
      <c r="E13458" s="24">
        <f t="shared" si="421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420"/>
        <v>0</v>
      </c>
      <c r="E13459" s="24">
        <f t="shared" si="421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420"/>
        <v>0</v>
      </c>
      <c r="E13460" s="24">
        <f t="shared" si="421"/>
        <v>0</v>
      </c>
      <c r="F13460" s="104"/>
      <c r="G13460" s="104"/>
      <c r="H13460" s="113"/>
      <c r="I13460" s="113"/>
      <c r="J13460" s="106"/>
      <c r="K13460" s="107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420"/>
        <v>0</v>
      </c>
      <c r="E13461" s="24">
        <f t="shared" si="421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420"/>
        <v>0</v>
      </c>
      <c r="E13462" s="24">
        <f t="shared" si="421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420"/>
        <v>0</v>
      </c>
      <c r="E13463" s="24">
        <f t="shared" si="421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420"/>
        <v>0</v>
      </c>
      <c r="E13464" s="24">
        <f t="shared" si="421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420"/>
        <v>0</v>
      </c>
      <c r="E13465" s="24">
        <f t="shared" si="421"/>
        <v>0</v>
      </c>
      <c r="F13465" s="104"/>
      <c r="G13465" s="104"/>
      <c r="H13465" s="105"/>
      <c r="I13465" s="105"/>
      <c r="J13465" s="31"/>
      <c r="K13465" s="32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420"/>
        <v>0</v>
      </c>
      <c r="E13466" s="24">
        <f t="shared" si="421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420"/>
        <v>0</v>
      </c>
      <c r="E13467" s="24">
        <f t="shared" si="421"/>
        <v>0</v>
      </c>
      <c r="F13467" s="104"/>
      <c r="G13467" s="104"/>
      <c r="H13467" s="113"/>
      <c r="I13467" s="113"/>
      <c r="J13467" s="106"/>
      <c r="K13467" s="107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420"/>
        <v>0</v>
      </c>
      <c r="E13468" s="24">
        <f t="shared" si="421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420"/>
        <v>0</v>
      </c>
      <c r="E13469" s="24">
        <f t="shared" si="421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420"/>
        <v>0</v>
      </c>
      <c r="E13470" s="24">
        <f t="shared" si="421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420"/>
        <v>0</v>
      </c>
      <c r="E13471" s="24">
        <f t="shared" si="421"/>
        <v>0</v>
      </c>
      <c r="F13471" s="104"/>
      <c r="G13471" s="104"/>
      <c r="H13471" s="105"/>
      <c r="I13471" s="105"/>
      <c r="J13471" s="31"/>
      <c r="K13471" s="32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420"/>
        <v>0</v>
      </c>
      <c r="E13472" s="24">
        <f t="shared" si="421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420"/>
        <v>0</v>
      </c>
      <c r="E13473" s="24">
        <f t="shared" si="421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420"/>
        <v>0</v>
      </c>
      <c r="E13474" s="24">
        <f t="shared" si="421"/>
        <v>0</v>
      </c>
      <c r="F13474" s="104"/>
      <c r="G13474" s="104"/>
      <c r="H13474" s="113"/>
      <c r="I13474" s="113"/>
      <c r="J13474" s="106"/>
      <c r="K13474" s="107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420"/>
        <v>0</v>
      </c>
      <c r="E13475" s="24">
        <f t="shared" si="421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420"/>
        <v>0</v>
      </c>
      <c r="E13476" s="24">
        <f t="shared" si="421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si="420"/>
        <v>0</v>
      </c>
      <c r="E13477" s="24">
        <f t="shared" si="421"/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420"/>
        <v>0</v>
      </c>
      <c r="E13478" s="24">
        <f t="shared" si="42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420"/>
        <v>0</v>
      </c>
      <c r="E13479" s="24">
        <f t="shared" si="42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420"/>
        <v>0</v>
      </c>
      <c r="E13480" s="24">
        <f t="shared" si="421"/>
        <v>0</v>
      </c>
      <c r="F13480" s="104"/>
      <c r="G13480" s="104"/>
      <c r="H13480" s="105"/>
      <c r="I13480" s="105"/>
      <c r="J13480" s="31"/>
      <c r="K13480" s="32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420"/>
        <v>0</v>
      </c>
      <c r="E13481" s="24">
        <f t="shared" si="42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420"/>
        <v>0</v>
      </c>
      <c r="E13482" s="24">
        <f t="shared" si="42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420"/>
        <v>0</v>
      </c>
      <c r="E13483" s="24">
        <f t="shared" si="42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420"/>
        <v>0</v>
      </c>
      <c r="E13484" s="24">
        <f t="shared" si="42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420"/>
        <v>0</v>
      </c>
      <c r="E13485" s="24">
        <f t="shared" si="42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420"/>
        <v>0</v>
      </c>
      <c r="E13486" s="24">
        <f t="shared" si="421"/>
        <v>0</v>
      </c>
      <c r="F13486" s="104"/>
      <c r="G13486" s="104"/>
      <c r="H13486" s="116"/>
      <c r="I13486" s="116"/>
      <c r="J13486" s="106"/>
      <c r="K13486" s="107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420"/>
        <v>0</v>
      </c>
      <c r="E13487" s="24">
        <f t="shared" si="421"/>
        <v>0</v>
      </c>
      <c r="F13487" s="104"/>
      <c r="G13487" s="104"/>
      <c r="H13487" s="113"/>
      <c r="I13487" s="113"/>
      <c r="J13487" s="44"/>
      <c r="K13487" s="45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420"/>
        <v>0</v>
      </c>
      <c r="E13488" s="24">
        <f t="shared" si="421"/>
        <v>0</v>
      </c>
      <c r="F13488" s="104"/>
      <c r="G13488" s="104"/>
      <c r="H13488" s="105"/>
      <c r="I13488" s="105"/>
      <c r="J13488" s="31"/>
      <c r="K13488" s="32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420"/>
        <v>0</v>
      </c>
      <c r="E13489" s="24">
        <f t="shared" si="421"/>
        <v>0</v>
      </c>
      <c r="F13489" s="104"/>
      <c r="G13489" s="104"/>
      <c r="H13489" s="113"/>
      <c r="I13489" s="113"/>
      <c r="J13489" s="106"/>
      <c r="K13489" s="107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420"/>
        <v>0</v>
      </c>
      <c r="E13490" s="24">
        <f t="shared" si="421"/>
        <v>0</v>
      </c>
      <c r="F13490" s="104"/>
      <c r="G13490" s="104"/>
      <c r="H13490" s="105"/>
      <c r="I13490" s="105"/>
      <c r="J13490" s="31"/>
      <c r="K13490" s="32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420"/>
        <v>0</v>
      </c>
      <c r="E13491" s="24">
        <f t="shared" si="42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420"/>
        <v>0</v>
      </c>
      <c r="E13492" s="24">
        <f t="shared" si="421"/>
        <v>0</v>
      </c>
      <c r="F13492" s="104"/>
      <c r="G13492" s="104"/>
      <c r="H13492" s="113"/>
      <c r="I13492" s="113"/>
      <c r="J13492" s="106"/>
      <c r="K13492" s="107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420"/>
        <v>0</v>
      </c>
      <c r="E13493" s="24">
        <f t="shared" si="421"/>
        <v>0</v>
      </c>
      <c r="F13493" s="104"/>
      <c r="G13493" s="104"/>
      <c r="H13493" s="105"/>
      <c r="I13493" s="105"/>
      <c r="J13493" s="31"/>
      <c r="K13493" s="32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420"/>
        <v>0</v>
      </c>
      <c r="E13494" s="24">
        <f t="shared" si="42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420"/>
        <v>0</v>
      </c>
      <c r="E13495" s="24">
        <f t="shared" si="42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420"/>
        <v>0</v>
      </c>
      <c r="E13496" s="24">
        <f t="shared" si="42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420"/>
        <v>0</v>
      </c>
      <c r="E13497" s="24">
        <f t="shared" si="42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420"/>
        <v>0</v>
      </c>
      <c r="E13498" s="24">
        <f t="shared" si="421"/>
        <v>0</v>
      </c>
      <c r="F13498" s="104"/>
      <c r="G13498" s="104"/>
      <c r="H13498" s="113"/>
      <c r="I13498" s="113"/>
      <c r="J13498" s="106"/>
      <c r="K13498" s="107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420"/>
        <v>0</v>
      </c>
      <c r="E13499" s="24">
        <f t="shared" si="42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420"/>
        <v>0</v>
      </c>
      <c r="E13500" s="24">
        <f t="shared" si="42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420"/>
        <v>0</v>
      </c>
      <c r="E13501" s="24">
        <f t="shared" si="42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420"/>
        <v>0</v>
      </c>
      <c r="E13502" s="24">
        <f t="shared" si="42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420"/>
        <v>0</v>
      </c>
      <c r="E13503" s="24">
        <f t="shared" si="42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420"/>
        <v>0</v>
      </c>
      <c r="E13504" s="24">
        <f t="shared" si="421"/>
        <v>0</v>
      </c>
      <c r="F13504" s="104"/>
      <c r="G13504" s="104"/>
      <c r="H13504" s="105"/>
      <c r="I13504" s="105"/>
      <c r="J13504" s="31"/>
      <c r="K13504" s="32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420"/>
        <v>0</v>
      </c>
      <c r="E13505" s="24">
        <f t="shared" si="421"/>
        <v>0</v>
      </c>
      <c r="F13505" s="104"/>
      <c r="G13505" s="104"/>
      <c r="H13505" s="113"/>
      <c r="I13505" s="113"/>
      <c r="J13505" s="106"/>
      <c r="K13505" s="107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420"/>
        <v>0</v>
      </c>
      <c r="E13506" s="24">
        <f t="shared" si="421"/>
        <v>0</v>
      </c>
      <c r="F13506" s="104"/>
      <c r="G13506" s="104"/>
      <c r="H13506" s="105"/>
      <c r="I13506" s="105"/>
      <c r="J13506" s="31"/>
      <c r="K13506" s="32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ref="D13507:D13570" si="422">F13507+H13507+J13508+L13507+N13507+P13507+R13507+T13507+V13507+X13507+Z13507+AB13507</f>
        <v>0</v>
      </c>
      <c r="E13507" s="24">
        <f t="shared" ref="E13507:E13570" si="423">G13507+I13507+K13508+M13507+O13507+Q13507+S13507+U13507+W13507+Y13507+AA13507+AC13507</f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422"/>
        <v>0</v>
      </c>
      <c r="E13508" s="24">
        <f t="shared" si="423"/>
        <v>0</v>
      </c>
      <c r="F13508" s="104"/>
      <c r="G13508" s="104"/>
      <c r="H13508" s="113"/>
      <c r="I13508" s="113"/>
      <c r="J13508" s="106"/>
      <c r="K13508" s="107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422"/>
        <v>0</v>
      </c>
      <c r="E13509" s="24">
        <f t="shared" si="423"/>
        <v>0</v>
      </c>
      <c r="F13509" s="104"/>
      <c r="G13509" s="104"/>
      <c r="H13509" s="105"/>
      <c r="I13509" s="105"/>
      <c r="J13509" s="31"/>
      <c r="K13509" s="32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422"/>
        <v>0</v>
      </c>
      <c r="E13510" s="24">
        <f t="shared" si="423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422"/>
        <v>0</v>
      </c>
      <c r="E13511" s="24">
        <f t="shared" si="423"/>
        <v>0</v>
      </c>
      <c r="F13511" s="104"/>
      <c r="G13511" s="104"/>
      <c r="H13511" s="113"/>
      <c r="I13511" s="113"/>
      <c r="J13511" s="106"/>
      <c r="K13511" s="107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422"/>
        <v>0</v>
      </c>
      <c r="E13512" s="24">
        <f t="shared" si="423"/>
        <v>0</v>
      </c>
      <c r="F13512" s="104"/>
      <c r="G13512" s="104"/>
      <c r="H13512" s="105"/>
      <c r="I13512" s="105"/>
      <c r="J13512" s="31"/>
      <c r="K13512" s="32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422"/>
        <v>0</v>
      </c>
      <c r="E13513" s="24">
        <f t="shared" si="423"/>
        <v>0</v>
      </c>
      <c r="F13513" s="104"/>
      <c r="G13513" s="104"/>
      <c r="H13513" s="113"/>
      <c r="I13513" s="113"/>
      <c r="J13513" s="106"/>
      <c r="K13513" s="107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422"/>
        <v>0</v>
      </c>
      <c r="E13514" s="24">
        <f t="shared" si="423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422"/>
        <v>0</v>
      </c>
      <c r="E13515" s="24">
        <f t="shared" si="423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422"/>
        <v>0</v>
      </c>
      <c r="E13516" s="24">
        <f t="shared" si="423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422"/>
        <v>0</v>
      </c>
      <c r="E13517" s="24">
        <f t="shared" si="423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422"/>
        <v>0</v>
      </c>
      <c r="E13518" s="24">
        <f t="shared" si="423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422"/>
        <v>0</v>
      </c>
      <c r="E13519" s="24">
        <f t="shared" si="423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422"/>
        <v>0</v>
      </c>
      <c r="E13520" s="24">
        <f t="shared" si="423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422"/>
        <v>0</v>
      </c>
      <c r="E13521" s="24">
        <f t="shared" si="423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422"/>
        <v>0</v>
      </c>
      <c r="E13522" s="24">
        <f t="shared" si="423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422"/>
        <v>0</v>
      </c>
      <c r="E13523" s="24">
        <f t="shared" si="423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422"/>
        <v>0</v>
      </c>
      <c r="E13524" s="24">
        <f t="shared" si="423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422"/>
        <v>0</v>
      </c>
      <c r="E13525" s="24">
        <f t="shared" si="423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422"/>
        <v>0</v>
      </c>
      <c r="E13526" s="24">
        <f t="shared" si="423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422"/>
        <v>0</v>
      </c>
      <c r="E13527" s="24">
        <f t="shared" si="423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422"/>
        <v>0</v>
      </c>
      <c r="E13528" s="24">
        <f t="shared" si="423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422"/>
        <v>0</v>
      </c>
      <c r="E13529" s="24">
        <f t="shared" si="423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422"/>
        <v>0</v>
      </c>
      <c r="E13530" s="24">
        <f t="shared" si="423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422"/>
        <v>0</v>
      </c>
      <c r="E13531" s="24">
        <f t="shared" si="423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422"/>
        <v>0</v>
      </c>
      <c r="E13532" s="24">
        <f t="shared" si="423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422"/>
        <v>0</v>
      </c>
      <c r="E13533" s="24">
        <f t="shared" si="423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422"/>
        <v>0</v>
      </c>
      <c r="E13534" s="24">
        <f t="shared" si="423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422"/>
        <v>0</v>
      </c>
      <c r="E13535" s="24">
        <f t="shared" si="423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422"/>
        <v>0</v>
      </c>
      <c r="E13536" s="24">
        <f t="shared" si="423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422"/>
        <v>0</v>
      </c>
      <c r="E13537" s="24">
        <f t="shared" si="423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422"/>
        <v>0</v>
      </c>
      <c r="E13538" s="24">
        <f t="shared" si="423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422"/>
        <v>0</v>
      </c>
      <c r="E13539" s="24">
        <f t="shared" si="423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422"/>
        <v>0</v>
      </c>
      <c r="E13540" s="24">
        <f t="shared" si="423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si="422"/>
        <v>0</v>
      </c>
      <c r="E13541" s="24">
        <f t="shared" si="423"/>
        <v>0</v>
      </c>
      <c r="F13541" s="104"/>
      <c r="G13541" s="104"/>
      <c r="H13541" s="105"/>
      <c r="I13541" s="105"/>
      <c r="J13541" s="31"/>
      <c r="K13541" s="32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422"/>
        <v>0</v>
      </c>
      <c r="E13542" s="24">
        <f t="shared" si="423"/>
        <v>0</v>
      </c>
      <c r="F13542" s="104"/>
      <c r="G13542" s="104"/>
      <c r="H13542" s="113"/>
      <c r="I13542" s="113"/>
      <c r="J13542" s="106"/>
      <c r="K13542" s="107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422"/>
        <v>0</v>
      </c>
      <c r="E13543" s="24">
        <f t="shared" si="42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422"/>
        <v>0</v>
      </c>
      <c r="E13544" s="24">
        <f t="shared" si="42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422"/>
        <v>0</v>
      </c>
      <c r="E13545" s="24">
        <f t="shared" si="42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422"/>
        <v>0</v>
      </c>
      <c r="E13546" s="24">
        <f t="shared" si="42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422"/>
        <v>0</v>
      </c>
      <c r="E13547" s="24">
        <f t="shared" si="42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422"/>
        <v>0</v>
      </c>
      <c r="E13548" s="24">
        <f t="shared" si="42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422"/>
        <v>0</v>
      </c>
      <c r="E13549" s="24">
        <f t="shared" si="42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422"/>
        <v>0</v>
      </c>
      <c r="E13550" s="24">
        <f t="shared" si="423"/>
        <v>0</v>
      </c>
      <c r="F13550" s="104"/>
      <c r="G13550" s="104"/>
      <c r="H13550" s="105"/>
      <c r="I13550" s="105"/>
      <c r="J13550" s="31"/>
      <c r="K13550" s="32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422"/>
        <v>0</v>
      </c>
      <c r="E13551" s="24">
        <f t="shared" si="423"/>
        <v>0</v>
      </c>
      <c r="F13551" s="104"/>
      <c r="G13551" s="104"/>
      <c r="H13551" s="113"/>
      <c r="I13551" s="113"/>
      <c r="J13551" s="106"/>
      <c r="K13551" s="107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422"/>
        <v>0</v>
      </c>
      <c r="E13552" s="24">
        <f t="shared" si="42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422"/>
        <v>0</v>
      </c>
      <c r="E13553" s="24">
        <f t="shared" si="42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422"/>
        <v>0</v>
      </c>
      <c r="E13554" s="24">
        <f t="shared" si="423"/>
        <v>0</v>
      </c>
      <c r="F13554" s="104"/>
      <c r="G13554" s="104"/>
      <c r="H13554" s="105"/>
      <c r="I13554" s="105"/>
      <c r="J13554" s="31"/>
      <c r="K13554" s="32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422"/>
        <v>0</v>
      </c>
      <c r="E13555" s="24">
        <f t="shared" si="423"/>
        <v>0</v>
      </c>
      <c r="F13555" s="104"/>
      <c r="G13555" s="104"/>
      <c r="H13555" s="113"/>
      <c r="I13555" s="113"/>
      <c r="J13555" s="106"/>
      <c r="K13555" s="107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422"/>
        <v>0</v>
      </c>
      <c r="E13556" s="24">
        <f t="shared" si="423"/>
        <v>0</v>
      </c>
      <c r="F13556" s="104"/>
      <c r="G13556" s="104"/>
      <c r="H13556" s="105"/>
      <c r="I13556" s="105"/>
      <c r="J13556" s="31"/>
      <c r="K13556" s="32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422"/>
        <v>0</v>
      </c>
      <c r="E13557" s="24">
        <f t="shared" si="42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422"/>
        <v>0</v>
      </c>
      <c r="E13558" s="24">
        <f t="shared" si="423"/>
        <v>0</v>
      </c>
      <c r="F13558" s="104"/>
      <c r="G13558" s="104"/>
      <c r="H13558" s="113"/>
      <c r="I13558" s="113"/>
      <c r="J13558" s="106"/>
      <c r="K13558" s="107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422"/>
        <v>0</v>
      </c>
      <c r="E13559" s="24">
        <f t="shared" si="423"/>
        <v>0</v>
      </c>
      <c r="F13559" s="104"/>
      <c r="G13559" s="104"/>
      <c r="H13559" s="105"/>
      <c r="I13559" s="105"/>
      <c r="J13559" s="31"/>
      <c r="K13559" s="32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422"/>
        <v>0</v>
      </c>
      <c r="E13560" s="24">
        <f t="shared" si="42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422"/>
        <v>0</v>
      </c>
      <c r="E13561" s="24">
        <f t="shared" si="423"/>
        <v>0</v>
      </c>
      <c r="F13561" s="104"/>
      <c r="G13561" s="104"/>
      <c r="H13561" s="113"/>
      <c r="I13561" s="113"/>
      <c r="J13561" s="106"/>
      <c r="K13561" s="107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422"/>
        <v>0</v>
      </c>
      <c r="E13562" s="24">
        <f t="shared" si="423"/>
        <v>0</v>
      </c>
      <c r="F13562" s="104"/>
      <c r="G13562" s="104"/>
      <c r="H13562" s="105"/>
      <c r="I13562" s="105"/>
      <c r="J13562" s="31"/>
      <c r="K13562" s="32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422"/>
        <v>0</v>
      </c>
      <c r="E13563" s="24">
        <f t="shared" si="42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422"/>
        <v>0</v>
      </c>
      <c r="E13564" s="24">
        <f t="shared" si="423"/>
        <v>0</v>
      </c>
      <c r="F13564" s="104"/>
      <c r="G13564" s="104"/>
      <c r="H13564" s="113"/>
      <c r="I13564" s="113"/>
      <c r="J13564" s="106"/>
      <c r="K13564" s="107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422"/>
        <v>0</v>
      </c>
      <c r="E13565" s="24">
        <f t="shared" si="423"/>
        <v>0</v>
      </c>
      <c r="F13565" s="104"/>
      <c r="G13565" s="104"/>
      <c r="H13565" s="105"/>
      <c r="I13565" s="105"/>
      <c r="J13565" s="31"/>
      <c r="K13565" s="32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422"/>
        <v>0</v>
      </c>
      <c r="E13566" s="24">
        <f t="shared" si="42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422"/>
        <v>0</v>
      </c>
      <c r="E13567" s="24">
        <f t="shared" si="423"/>
        <v>0</v>
      </c>
      <c r="F13567" s="104"/>
      <c r="G13567" s="104"/>
      <c r="H13567" s="113"/>
      <c r="I13567" s="113"/>
      <c r="J13567" s="106"/>
      <c r="K13567" s="107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422"/>
        <v>0</v>
      </c>
      <c r="E13568" s="24">
        <f t="shared" si="423"/>
        <v>0</v>
      </c>
      <c r="F13568" s="104"/>
      <c r="G13568" s="104"/>
      <c r="H13568" s="105"/>
      <c r="I13568" s="105"/>
      <c r="J13568" s="31"/>
      <c r="K13568" s="32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422"/>
        <v>0</v>
      </c>
      <c r="E13569" s="24">
        <f t="shared" si="423"/>
        <v>0</v>
      </c>
      <c r="F13569" s="104"/>
      <c r="G13569" s="104"/>
      <c r="H13569" s="113"/>
      <c r="I13569" s="113"/>
      <c r="J13569" s="106"/>
      <c r="K13569" s="107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422"/>
        <v>0</v>
      </c>
      <c r="E13570" s="24">
        <f t="shared" si="42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ref="D13571:D13634" si="424">F13571+H13571+J13572+L13571+N13571+P13571+R13571+T13571+V13571+X13571+Z13571+AB13571</f>
        <v>0</v>
      </c>
      <c r="E13571" s="24">
        <f t="shared" ref="E13571:E13634" si="425">G13571+I13571+K13572+M13571+O13571+Q13571+S13571+U13571+W13571+Y13571+AA13571+AC13571</f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424"/>
        <v>0</v>
      </c>
      <c r="E13572" s="24">
        <f t="shared" si="425"/>
        <v>0</v>
      </c>
      <c r="F13572" s="104"/>
      <c r="G13572" s="104"/>
      <c r="H13572" s="105"/>
      <c r="I13572" s="105"/>
      <c r="J13572" s="31"/>
      <c r="K13572" s="32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424"/>
        <v>0</v>
      </c>
      <c r="E13573" s="24">
        <f t="shared" si="425"/>
        <v>0</v>
      </c>
      <c r="F13573" s="104"/>
      <c r="G13573" s="104"/>
      <c r="H13573" s="113"/>
      <c r="I13573" s="113"/>
      <c r="J13573" s="106"/>
      <c r="K13573" s="107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424"/>
        <v>0</v>
      </c>
      <c r="E13574" s="24">
        <f t="shared" si="425"/>
        <v>0</v>
      </c>
      <c r="F13574" s="104"/>
      <c r="G13574" s="104"/>
      <c r="H13574" s="105"/>
      <c r="I13574" s="105"/>
      <c r="J13574" s="31"/>
      <c r="K13574" s="32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424"/>
        <v>0</v>
      </c>
      <c r="E13575" s="24">
        <f t="shared" si="425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424"/>
        <v>0</v>
      </c>
      <c r="E13576" s="24">
        <f t="shared" si="425"/>
        <v>0</v>
      </c>
      <c r="F13576" s="104"/>
      <c r="G13576" s="104"/>
      <c r="H13576" s="113"/>
      <c r="I13576" s="113"/>
      <c r="J13576" s="106"/>
      <c r="K13576" s="107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424"/>
        <v>0</v>
      </c>
      <c r="E13577" s="24">
        <f t="shared" si="425"/>
        <v>0</v>
      </c>
      <c r="F13577" s="104"/>
      <c r="G13577" s="104"/>
      <c r="H13577" s="105"/>
      <c r="I13577" s="105"/>
      <c r="J13577" s="31"/>
      <c r="K13577" s="32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424"/>
        <v>0</v>
      </c>
      <c r="E13578" s="24">
        <f t="shared" si="425"/>
        <v>0</v>
      </c>
      <c r="F13578" s="104"/>
      <c r="G13578" s="104"/>
      <c r="H13578" s="113"/>
      <c r="I13578" s="113"/>
      <c r="J13578" s="106"/>
      <c r="K13578" s="107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424"/>
        <v>0</v>
      </c>
      <c r="E13579" s="24">
        <f t="shared" si="425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424"/>
        <v>0</v>
      </c>
      <c r="E13580" s="24">
        <f t="shared" si="425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424"/>
        <v>0</v>
      </c>
      <c r="E13581" s="24">
        <f t="shared" si="425"/>
        <v>0</v>
      </c>
      <c r="F13581" s="104"/>
      <c r="G13581" s="104"/>
      <c r="H13581" s="105"/>
      <c r="I13581" s="105"/>
      <c r="J13581" s="31"/>
      <c r="K13581" s="32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424"/>
        <v>0</v>
      </c>
      <c r="E13582" s="24">
        <f t="shared" si="425"/>
        <v>0</v>
      </c>
      <c r="F13582" s="104"/>
      <c r="G13582" s="104"/>
      <c r="H13582" s="113"/>
      <c r="I13582" s="113"/>
      <c r="J13582" s="106"/>
      <c r="K13582" s="107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424"/>
        <v>0</v>
      </c>
      <c r="E13583" s="24">
        <f t="shared" si="425"/>
        <v>0</v>
      </c>
      <c r="F13583" s="104"/>
      <c r="G13583" s="104"/>
      <c r="H13583" s="105"/>
      <c r="I13583" s="105"/>
      <c r="J13583" s="31"/>
      <c r="K13583" s="32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424"/>
        <v>0</v>
      </c>
      <c r="E13584" s="24">
        <f t="shared" si="425"/>
        <v>0</v>
      </c>
      <c r="F13584" s="104"/>
      <c r="G13584" s="104"/>
      <c r="H13584" s="113"/>
      <c r="I13584" s="113"/>
      <c r="J13584" s="106"/>
      <c r="K13584" s="107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424"/>
        <v>0</v>
      </c>
      <c r="E13585" s="24">
        <f t="shared" si="425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424"/>
        <v>0</v>
      </c>
      <c r="E13586" s="24">
        <f t="shared" si="425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424"/>
        <v>0</v>
      </c>
      <c r="E13587" s="24">
        <f t="shared" si="425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424"/>
        <v>0</v>
      </c>
      <c r="E13588" s="24">
        <f t="shared" si="425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424"/>
        <v>0</v>
      </c>
      <c r="E13589" s="24">
        <f t="shared" si="425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424"/>
        <v>0</v>
      </c>
      <c r="E13590" s="24">
        <f t="shared" si="425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424"/>
        <v>0</v>
      </c>
      <c r="E13591" s="24">
        <f t="shared" si="425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424"/>
        <v>0</v>
      </c>
      <c r="E13592" s="24">
        <f t="shared" si="425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424"/>
        <v>0</v>
      </c>
      <c r="E13593" s="24">
        <f t="shared" si="425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424"/>
        <v>0</v>
      </c>
      <c r="E13594" s="24">
        <f t="shared" si="425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424"/>
        <v>0</v>
      </c>
      <c r="E13595" s="24">
        <f t="shared" si="425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424"/>
        <v>0</v>
      </c>
      <c r="E13596" s="24">
        <f t="shared" si="425"/>
        <v>0</v>
      </c>
      <c r="F13596" s="104"/>
      <c r="G13596" s="104"/>
      <c r="H13596" s="105"/>
      <c r="I13596" s="105"/>
      <c r="J13596" s="31"/>
      <c r="K13596" s="32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424"/>
        <v>0</v>
      </c>
      <c r="E13597" s="24">
        <f t="shared" si="425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424"/>
        <v>0</v>
      </c>
      <c r="E13598" s="24">
        <f t="shared" si="425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424"/>
        <v>0</v>
      </c>
      <c r="E13599" s="24">
        <f t="shared" si="425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424"/>
        <v>0</v>
      </c>
      <c r="E13600" s="24">
        <f t="shared" si="425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424"/>
        <v>0</v>
      </c>
      <c r="E13601" s="24">
        <f t="shared" si="425"/>
        <v>0</v>
      </c>
      <c r="F13601" s="104"/>
      <c r="G13601" s="104"/>
      <c r="H13601" s="113"/>
      <c r="I13601" s="113"/>
      <c r="J13601" s="106"/>
      <c r="K13601" s="107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424"/>
        <v>0</v>
      </c>
      <c r="E13602" s="24">
        <f t="shared" si="425"/>
        <v>0</v>
      </c>
      <c r="F13602" s="104"/>
      <c r="G13602" s="104"/>
      <c r="H13602" s="105"/>
      <c r="I13602" s="105"/>
      <c r="J13602" s="31"/>
      <c r="K13602" s="32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424"/>
        <v>0</v>
      </c>
      <c r="E13603" s="24">
        <f t="shared" si="425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424"/>
        <v>0</v>
      </c>
      <c r="E13604" s="24">
        <f t="shared" si="425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si="424"/>
        <v>0</v>
      </c>
      <c r="E13605" s="24">
        <f t="shared" si="425"/>
        <v>0</v>
      </c>
      <c r="F13605" s="104"/>
      <c r="G13605" s="104"/>
      <c r="H13605" s="113"/>
      <c r="I13605" s="113"/>
      <c r="J13605" s="106"/>
      <c r="K13605" s="107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424"/>
        <v>0</v>
      </c>
      <c r="E13606" s="24">
        <f t="shared" si="425"/>
        <v>0</v>
      </c>
      <c r="F13606" s="104"/>
      <c r="G13606" s="104"/>
      <c r="H13606" s="105"/>
      <c r="I13606" s="105"/>
      <c r="J13606" s="31"/>
      <c r="K13606" s="32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424"/>
        <v>0</v>
      </c>
      <c r="E13607" s="24">
        <f t="shared" si="42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424"/>
        <v>0</v>
      </c>
      <c r="E13608" s="24">
        <f t="shared" si="42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424"/>
        <v>0</v>
      </c>
      <c r="E13609" s="24">
        <f t="shared" si="42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424"/>
        <v>0</v>
      </c>
      <c r="E13610" s="24">
        <f t="shared" si="42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424"/>
        <v>0</v>
      </c>
      <c r="E13611" s="24">
        <f t="shared" si="425"/>
        <v>0</v>
      </c>
      <c r="F13611" s="104"/>
      <c r="G13611" s="104"/>
      <c r="H13611" s="113"/>
      <c r="I13611" s="113"/>
      <c r="J13611" s="106"/>
      <c r="K13611" s="107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424"/>
        <v>0</v>
      </c>
      <c r="E13612" s="24">
        <f t="shared" si="425"/>
        <v>0</v>
      </c>
      <c r="F13612" s="104"/>
      <c r="G13612" s="104"/>
      <c r="H13612" s="105"/>
      <c r="I13612" s="105"/>
      <c r="J13612" s="31"/>
      <c r="K13612" s="32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424"/>
        <v>0</v>
      </c>
      <c r="E13613" s="24">
        <f t="shared" si="42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424"/>
        <v>0</v>
      </c>
      <c r="E13614" s="24">
        <f t="shared" si="42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424"/>
        <v>0</v>
      </c>
      <c r="E13615" s="24">
        <f t="shared" si="425"/>
        <v>0</v>
      </c>
      <c r="F13615" s="104"/>
      <c r="G13615" s="104"/>
      <c r="H13615" s="113"/>
      <c r="I13615" s="113"/>
      <c r="J13615" s="106"/>
      <c r="K13615" s="107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424"/>
        <v>0</v>
      </c>
      <c r="E13616" s="24">
        <f t="shared" si="42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424"/>
        <v>0</v>
      </c>
      <c r="E13617" s="24">
        <f t="shared" si="42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424"/>
        <v>0</v>
      </c>
      <c r="E13618" s="24">
        <f t="shared" si="425"/>
        <v>0</v>
      </c>
      <c r="F13618" s="104"/>
      <c r="G13618" s="104"/>
      <c r="H13618" s="105"/>
      <c r="I13618" s="105"/>
      <c r="J13618" s="31"/>
      <c r="K13618" s="32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424"/>
        <v>0</v>
      </c>
      <c r="E13619" s="24">
        <f t="shared" si="425"/>
        <v>0</v>
      </c>
      <c r="F13619" s="104"/>
      <c r="G13619" s="104"/>
      <c r="H13619" s="113"/>
      <c r="I13619" s="113"/>
      <c r="J13619" s="106"/>
      <c r="K13619" s="107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424"/>
        <v>0</v>
      </c>
      <c r="E13620" s="24">
        <f t="shared" si="425"/>
        <v>0</v>
      </c>
      <c r="F13620" s="104"/>
      <c r="G13620" s="104"/>
      <c r="H13620" s="105"/>
      <c r="I13620" s="105"/>
      <c r="J13620" s="31"/>
      <c r="K13620" s="32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424"/>
        <v>0</v>
      </c>
      <c r="E13621" s="24">
        <f t="shared" si="425"/>
        <v>0</v>
      </c>
      <c r="F13621" s="104"/>
      <c r="G13621" s="104"/>
      <c r="H13621" s="113"/>
      <c r="I13621" s="113"/>
      <c r="J13621" s="106"/>
      <c r="K13621" s="107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424"/>
        <v>0</v>
      </c>
      <c r="E13622" s="24">
        <f t="shared" si="42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424"/>
        <v>0</v>
      </c>
      <c r="E13623" s="24">
        <f t="shared" si="42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424"/>
        <v>0</v>
      </c>
      <c r="E13624" s="24">
        <f t="shared" si="42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424"/>
        <v>0</v>
      </c>
      <c r="E13625" s="24">
        <f t="shared" si="42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424"/>
        <v>0</v>
      </c>
      <c r="E13626" s="24">
        <f t="shared" si="42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424"/>
        <v>0</v>
      </c>
      <c r="E13627" s="24">
        <f t="shared" si="42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424"/>
        <v>0</v>
      </c>
      <c r="E13628" s="24">
        <f t="shared" si="42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424"/>
        <v>0</v>
      </c>
      <c r="E13629" s="24">
        <f t="shared" si="42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424"/>
        <v>0</v>
      </c>
      <c r="E13630" s="24">
        <f t="shared" si="42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424"/>
        <v>0</v>
      </c>
      <c r="E13631" s="24">
        <f t="shared" si="42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424"/>
        <v>0</v>
      </c>
      <c r="E13632" s="24">
        <f t="shared" si="42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424"/>
        <v>0</v>
      </c>
      <c r="E13633" s="24">
        <f t="shared" si="42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424"/>
        <v>0</v>
      </c>
      <c r="E13634" s="24">
        <f t="shared" si="42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ref="D13635:D13698" si="426">F13635+H13635+J13636+L13635+N13635+P13635+R13635+T13635+V13635+X13635+Z13635+AB13635</f>
        <v>0</v>
      </c>
      <c r="E13635" s="24">
        <f t="shared" ref="E13635:E13698" si="427">G13635+I13635+K13636+M13635+O13635+Q13635+S13635+U13635+W13635+Y13635+AA13635+AC13635</f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426"/>
        <v>0</v>
      </c>
      <c r="E13636" s="24">
        <f t="shared" si="427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426"/>
        <v>0</v>
      </c>
      <c r="E13637" s="24">
        <f t="shared" si="427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426"/>
        <v>0</v>
      </c>
      <c r="E13638" s="24">
        <f t="shared" si="427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426"/>
        <v>0</v>
      </c>
      <c r="E13639" s="24">
        <f t="shared" si="427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426"/>
        <v>0</v>
      </c>
      <c r="E13640" s="24">
        <f t="shared" si="427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426"/>
        <v>0</v>
      </c>
      <c r="E13641" s="24">
        <f t="shared" si="427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426"/>
        <v>0</v>
      </c>
      <c r="E13642" s="24">
        <f t="shared" si="427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426"/>
        <v>0</v>
      </c>
      <c r="E13643" s="24">
        <f t="shared" si="427"/>
        <v>0</v>
      </c>
      <c r="F13643" s="104"/>
      <c r="G13643" s="104"/>
      <c r="H13643" s="105"/>
      <c r="I13643" s="105"/>
      <c r="J13643" s="31"/>
      <c r="K13643" s="32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426"/>
        <v>0</v>
      </c>
      <c r="E13644" s="24">
        <f t="shared" si="427"/>
        <v>0</v>
      </c>
      <c r="F13644" s="104"/>
      <c r="G13644" s="104"/>
      <c r="H13644" s="113"/>
      <c r="I13644" s="113"/>
      <c r="J13644" s="106"/>
      <c r="K13644" s="107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426"/>
        <v>0</v>
      </c>
      <c r="E13645" s="24">
        <f t="shared" si="427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426"/>
        <v>0</v>
      </c>
      <c r="E13646" s="24">
        <f t="shared" si="427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426"/>
        <v>0</v>
      </c>
      <c r="E13647" s="24">
        <f t="shared" si="427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426"/>
        <v>0</v>
      </c>
      <c r="E13648" s="24">
        <f t="shared" si="427"/>
        <v>0</v>
      </c>
      <c r="F13648" s="104"/>
      <c r="G13648" s="104"/>
      <c r="H13648" s="105"/>
      <c r="I13648" s="105"/>
      <c r="J13648" s="31"/>
      <c r="K13648" s="32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426"/>
        <v>0</v>
      </c>
      <c r="E13649" s="24">
        <f t="shared" si="427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426"/>
        <v>0</v>
      </c>
      <c r="E13650" s="24">
        <f t="shared" si="427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426"/>
        <v>0</v>
      </c>
      <c r="E13651" s="24">
        <f t="shared" si="427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426"/>
        <v>0</v>
      </c>
      <c r="E13652" s="24">
        <f t="shared" si="427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426"/>
        <v>0</v>
      </c>
      <c r="E13653" s="24">
        <f t="shared" si="427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426"/>
        <v>0</v>
      </c>
      <c r="E13654" s="24">
        <f t="shared" si="427"/>
        <v>0</v>
      </c>
      <c r="F13654" s="104"/>
      <c r="G13654" s="104"/>
      <c r="H13654" s="113"/>
      <c r="I13654" s="113"/>
      <c r="J13654" s="106"/>
      <c r="K13654" s="107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426"/>
        <v>0</v>
      </c>
      <c r="E13655" s="24">
        <f t="shared" si="427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426"/>
        <v>0</v>
      </c>
      <c r="E13656" s="24">
        <f t="shared" si="427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426"/>
        <v>0</v>
      </c>
      <c r="E13657" s="24">
        <f t="shared" si="427"/>
        <v>0</v>
      </c>
      <c r="F13657" s="104"/>
      <c r="G13657" s="104"/>
      <c r="H13657" s="105"/>
      <c r="I13657" s="105"/>
      <c r="J13657" s="31"/>
      <c r="K13657" s="32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426"/>
        <v>0</v>
      </c>
      <c r="E13658" s="24">
        <f t="shared" si="427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426"/>
        <v>0</v>
      </c>
      <c r="E13659" s="24">
        <f t="shared" si="427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426"/>
        <v>0</v>
      </c>
      <c r="E13660" s="24">
        <f t="shared" si="427"/>
        <v>0</v>
      </c>
      <c r="F13660" s="104"/>
      <c r="G13660" s="104"/>
      <c r="H13660" s="113"/>
      <c r="I13660" s="113"/>
      <c r="J13660" s="106"/>
      <c r="K13660" s="107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426"/>
        <v>0</v>
      </c>
      <c r="E13661" s="24">
        <f t="shared" si="427"/>
        <v>0</v>
      </c>
      <c r="F13661" s="104"/>
      <c r="G13661" s="104"/>
      <c r="H13661" s="105"/>
      <c r="I13661" s="105"/>
      <c r="J13661" s="31"/>
      <c r="K13661" s="32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426"/>
        <v>0</v>
      </c>
      <c r="E13662" s="24">
        <f t="shared" si="427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426"/>
        <v>0</v>
      </c>
      <c r="E13663" s="24">
        <f t="shared" si="427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426"/>
        <v>0</v>
      </c>
      <c r="E13664" s="24">
        <f t="shared" si="427"/>
        <v>0</v>
      </c>
      <c r="F13664" s="104"/>
      <c r="G13664" s="104"/>
      <c r="H13664" s="113"/>
      <c r="I13664" s="113"/>
      <c r="J13664" s="106"/>
      <c r="K13664" s="107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426"/>
        <v>0</v>
      </c>
      <c r="E13665" s="24">
        <f t="shared" si="427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426"/>
        <v>0</v>
      </c>
      <c r="E13666" s="24">
        <f t="shared" si="427"/>
        <v>0</v>
      </c>
      <c r="F13666" s="104"/>
      <c r="G13666" s="104"/>
      <c r="H13666" s="105"/>
      <c r="I13666" s="105"/>
      <c r="J13666" s="31"/>
      <c r="K13666" s="32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426"/>
        <v>0</v>
      </c>
      <c r="E13667" s="24">
        <f t="shared" si="427"/>
        <v>0</v>
      </c>
      <c r="F13667" s="104"/>
      <c r="G13667" s="104"/>
      <c r="H13667" s="113"/>
      <c r="I13667" s="113"/>
      <c r="J13667" s="106"/>
      <c r="K13667" s="107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426"/>
        <v>0</v>
      </c>
      <c r="E13668" s="24">
        <f t="shared" si="427"/>
        <v>0</v>
      </c>
      <c r="F13668" s="104"/>
      <c r="G13668" s="104"/>
      <c r="H13668" s="105"/>
      <c r="I13668" s="105"/>
      <c r="J13668" s="31"/>
      <c r="K13668" s="32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si="426"/>
        <v>0</v>
      </c>
      <c r="E13669" s="24">
        <f t="shared" si="427"/>
        <v>0</v>
      </c>
      <c r="F13669" s="104"/>
      <c r="G13669" s="104"/>
      <c r="H13669" s="113"/>
      <c r="I13669" s="113"/>
      <c r="J13669" s="106"/>
      <c r="K13669" s="107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426"/>
        <v>0</v>
      </c>
      <c r="E13670" s="24">
        <f t="shared" si="42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426"/>
        <v>0</v>
      </c>
      <c r="E13671" s="24">
        <f t="shared" si="42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426"/>
        <v>0</v>
      </c>
      <c r="E13672" s="24">
        <f t="shared" si="42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426"/>
        <v>0</v>
      </c>
      <c r="E13673" s="24">
        <f t="shared" si="42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426"/>
        <v>0</v>
      </c>
      <c r="E13674" s="24">
        <f t="shared" si="42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426"/>
        <v>0</v>
      </c>
      <c r="E13675" s="24">
        <f t="shared" si="42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426"/>
        <v>0</v>
      </c>
      <c r="E13676" s="24">
        <f t="shared" si="42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426"/>
        <v>0</v>
      </c>
      <c r="E13677" s="24">
        <f t="shared" si="42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426"/>
        <v>0</v>
      </c>
      <c r="E13678" s="24">
        <f t="shared" si="42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426"/>
        <v>0</v>
      </c>
      <c r="E13679" s="24">
        <f t="shared" si="42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426"/>
        <v>0</v>
      </c>
      <c r="E13680" s="24">
        <f t="shared" si="427"/>
        <v>0</v>
      </c>
      <c r="F13680" s="104"/>
      <c r="G13680" s="104"/>
      <c r="H13680" s="105"/>
      <c r="I13680" s="105"/>
      <c r="J13680" s="31"/>
      <c r="K13680" s="32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426"/>
        <v>0</v>
      </c>
      <c r="E13681" s="24">
        <f t="shared" si="42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426"/>
        <v>0</v>
      </c>
      <c r="E13682" s="24">
        <f t="shared" si="42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426"/>
        <v>0</v>
      </c>
      <c r="E13683" s="24">
        <f t="shared" si="427"/>
        <v>0</v>
      </c>
      <c r="F13683" s="104"/>
      <c r="G13683" s="104"/>
      <c r="H13683" s="113"/>
      <c r="I13683" s="113"/>
      <c r="J13683" s="106"/>
      <c r="K13683" s="107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426"/>
        <v>0</v>
      </c>
      <c r="E13684" s="24">
        <f t="shared" si="42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426"/>
        <v>0</v>
      </c>
      <c r="E13685" s="24">
        <f t="shared" si="427"/>
        <v>0</v>
      </c>
      <c r="F13685" s="104"/>
      <c r="G13685" s="104"/>
      <c r="H13685" s="105"/>
      <c r="I13685" s="105"/>
      <c r="J13685" s="31"/>
      <c r="K13685" s="32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426"/>
        <v>0</v>
      </c>
      <c r="E13686" s="24">
        <f t="shared" si="42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426"/>
        <v>0</v>
      </c>
      <c r="E13687" s="24">
        <f t="shared" si="42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426"/>
        <v>0</v>
      </c>
      <c r="E13688" s="24">
        <f t="shared" si="427"/>
        <v>0</v>
      </c>
      <c r="F13688" s="104"/>
      <c r="G13688" s="104"/>
      <c r="H13688" s="113"/>
      <c r="I13688" s="113"/>
      <c r="J13688" s="106"/>
      <c r="K13688" s="107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426"/>
        <v>0</v>
      </c>
      <c r="E13689" s="24">
        <f t="shared" si="42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426"/>
        <v>0</v>
      </c>
      <c r="E13690" s="24">
        <f t="shared" si="427"/>
        <v>0</v>
      </c>
      <c r="F13690" s="104"/>
      <c r="G13690" s="104"/>
      <c r="H13690" s="105"/>
      <c r="I13690" s="105"/>
      <c r="J13690" s="31"/>
      <c r="K13690" s="32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426"/>
        <v>0</v>
      </c>
      <c r="E13691" s="24">
        <f t="shared" si="427"/>
        <v>0</v>
      </c>
      <c r="F13691" s="104"/>
      <c r="G13691" s="104"/>
      <c r="H13691" s="113"/>
      <c r="I13691" s="113"/>
      <c r="J13691" s="106"/>
      <c r="K13691" s="107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426"/>
        <v>0</v>
      </c>
      <c r="E13692" s="24">
        <f t="shared" si="427"/>
        <v>0</v>
      </c>
      <c r="F13692" s="104"/>
      <c r="G13692" s="104"/>
      <c r="H13692" s="105"/>
      <c r="I13692" s="105"/>
      <c r="J13692" s="31"/>
      <c r="K13692" s="32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426"/>
        <v>0</v>
      </c>
      <c r="E13693" s="24">
        <f t="shared" si="427"/>
        <v>0</v>
      </c>
      <c r="F13693" s="104"/>
      <c r="G13693" s="104"/>
      <c r="H13693" s="113"/>
      <c r="I13693" s="113"/>
      <c r="J13693" s="106"/>
      <c r="K13693" s="107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426"/>
        <v>0</v>
      </c>
      <c r="E13694" s="24">
        <f t="shared" si="42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426"/>
        <v>0</v>
      </c>
      <c r="E13695" s="24">
        <f t="shared" si="42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426"/>
        <v>0</v>
      </c>
      <c r="E13696" s="24">
        <f t="shared" si="42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426"/>
        <v>0</v>
      </c>
      <c r="E13697" s="24">
        <f t="shared" si="42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426"/>
        <v>0</v>
      </c>
      <c r="E13698" s="24">
        <f t="shared" si="427"/>
        <v>0</v>
      </c>
      <c r="F13698" s="104"/>
      <c r="G13698" s="104"/>
      <c r="H13698" s="105"/>
      <c r="I13698" s="105"/>
      <c r="J13698" s="31"/>
      <c r="K13698" s="32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ref="D13699:D13762" si="428">F13699+H13699+J13700+L13699+N13699+P13699+R13699+T13699+V13699+X13699+Z13699+AB13699</f>
        <v>0</v>
      </c>
      <c r="E13699" s="24">
        <f t="shared" ref="E13699:E13762" si="429">G13699+I13699+K13700+M13699+O13699+Q13699+S13699+U13699+W13699+Y13699+AA13699+AC13699</f>
        <v>0</v>
      </c>
      <c r="F13699" s="104"/>
      <c r="G13699" s="104"/>
      <c r="H13699" s="113"/>
      <c r="I13699" s="113"/>
      <c r="J13699" s="106"/>
      <c r="K13699" s="107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428"/>
        <v>0</v>
      </c>
      <c r="E13700" s="24">
        <f t="shared" si="429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428"/>
        <v>0</v>
      </c>
      <c r="E13701" s="24">
        <f t="shared" si="429"/>
        <v>0</v>
      </c>
      <c r="F13701" s="104"/>
      <c r="G13701" s="104"/>
      <c r="H13701" s="105"/>
      <c r="I13701" s="105"/>
      <c r="J13701" s="31"/>
      <c r="K13701" s="32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428"/>
        <v>0</v>
      </c>
      <c r="E13702" s="24">
        <f t="shared" si="429"/>
        <v>0</v>
      </c>
      <c r="F13702" s="104"/>
      <c r="G13702" s="104"/>
      <c r="H13702" s="113"/>
      <c r="I13702" s="113"/>
      <c r="J13702" s="106"/>
      <c r="K13702" s="107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428"/>
        <v>0</v>
      </c>
      <c r="E13703" s="24">
        <f t="shared" si="429"/>
        <v>0</v>
      </c>
      <c r="F13703" s="104"/>
      <c r="G13703" s="104"/>
      <c r="H13703" s="105"/>
      <c r="I13703" s="105"/>
      <c r="J13703" s="31"/>
      <c r="K13703" s="32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428"/>
        <v>0</v>
      </c>
      <c r="E13704" s="24">
        <f t="shared" si="429"/>
        <v>0</v>
      </c>
      <c r="F13704" s="104"/>
      <c r="G13704" s="104"/>
      <c r="H13704" s="113"/>
      <c r="I13704" s="113"/>
      <c r="J13704" s="106"/>
      <c r="K13704" s="107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428"/>
        <v>0</v>
      </c>
      <c r="E13705" s="24">
        <f t="shared" si="429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428"/>
        <v>0</v>
      </c>
      <c r="E13706" s="24">
        <f t="shared" si="429"/>
        <v>0</v>
      </c>
      <c r="F13706" s="104"/>
      <c r="G13706" s="104"/>
      <c r="H13706" s="105"/>
      <c r="I13706" s="105"/>
      <c r="J13706" s="31"/>
      <c r="K13706" s="32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428"/>
        <v>0</v>
      </c>
      <c r="E13707" s="24">
        <f t="shared" si="429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428"/>
        <v>0</v>
      </c>
      <c r="E13708" s="24">
        <f t="shared" si="429"/>
        <v>0</v>
      </c>
      <c r="F13708" s="104"/>
      <c r="G13708" s="104"/>
      <c r="H13708" s="113"/>
      <c r="I13708" s="113"/>
      <c r="J13708" s="106"/>
      <c r="K13708" s="107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428"/>
        <v>0</v>
      </c>
      <c r="E13709" s="24">
        <f t="shared" si="429"/>
        <v>0</v>
      </c>
      <c r="F13709" s="104"/>
      <c r="G13709" s="104"/>
      <c r="H13709" s="105"/>
      <c r="I13709" s="105"/>
      <c r="J13709" s="31"/>
      <c r="K13709" s="32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428"/>
        <v>0</v>
      </c>
      <c r="E13710" s="24">
        <f t="shared" si="429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428"/>
        <v>0</v>
      </c>
      <c r="E13711" s="24">
        <f t="shared" si="429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428"/>
        <v>0</v>
      </c>
      <c r="E13712" s="24">
        <f t="shared" si="429"/>
        <v>0</v>
      </c>
      <c r="F13712" s="104"/>
      <c r="G13712" s="104"/>
      <c r="H13712" s="113"/>
      <c r="I13712" s="113"/>
      <c r="J13712" s="106"/>
      <c r="K13712" s="107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428"/>
        <v>0</v>
      </c>
      <c r="E13713" s="24">
        <f t="shared" si="429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428"/>
        <v>0</v>
      </c>
      <c r="E13714" s="24">
        <f t="shared" si="429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428"/>
        <v>0</v>
      </c>
      <c r="E13715" s="24">
        <f t="shared" si="429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428"/>
        <v>0</v>
      </c>
      <c r="E13716" s="24">
        <f t="shared" si="429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428"/>
        <v>0</v>
      </c>
      <c r="E13717" s="24">
        <f t="shared" si="429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428"/>
        <v>0</v>
      </c>
      <c r="E13718" s="24">
        <f t="shared" si="429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428"/>
        <v>0</v>
      </c>
      <c r="E13719" s="24">
        <f t="shared" si="429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428"/>
        <v>0</v>
      </c>
      <c r="E13720" s="24">
        <f t="shared" si="429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428"/>
        <v>0</v>
      </c>
      <c r="E13721" s="24">
        <f t="shared" si="429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428"/>
        <v>0</v>
      </c>
      <c r="E13722" s="24">
        <f t="shared" si="429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428"/>
        <v>0</v>
      </c>
      <c r="E13723" s="24">
        <f t="shared" si="429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428"/>
        <v>0</v>
      </c>
      <c r="E13724" s="24">
        <f t="shared" si="429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428"/>
        <v>0</v>
      </c>
      <c r="E13725" s="24">
        <f t="shared" si="429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428"/>
        <v>0</v>
      </c>
      <c r="E13726" s="24">
        <f t="shared" si="429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428"/>
        <v>0</v>
      </c>
      <c r="E13727" s="24">
        <f t="shared" si="429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428"/>
        <v>0</v>
      </c>
      <c r="E13728" s="24">
        <f t="shared" si="429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428"/>
        <v>0</v>
      </c>
      <c r="E13729" s="24">
        <f t="shared" si="429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428"/>
        <v>0</v>
      </c>
      <c r="E13730" s="24">
        <f t="shared" si="429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428"/>
        <v>0</v>
      </c>
      <c r="E13731" s="24">
        <f t="shared" si="429"/>
        <v>0</v>
      </c>
      <c r="F13731" s="104"/>
      <c r="G13731" s="104"/>
      <c r="H13731" s="105"/>
      <c r="I13731" s="105"/>
      <c r="J13731" s="31"/>
      <c r="K13731" s="32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428"/>
        <v>0</v>
      </c>
      <c r="E13732" s="24">
        <f t="shared" si="429"/>
        <v>0</v>
      </c>
      <c r="F13732" s="104"/>
      <c r="G13732" s="104"/>
      <c r="H13732" s="113"/>
      <c r="I13732" s="113"/>
      <c r="J13732" s="106"/>
      <c r="K13732" s="107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si="428"/>
        <v>0</v>
      </c>
      <c r="E13733" s="24">
        <f t="shared" si="429"/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428"/>
        <v>0</v>
      </c>
      <c r="E13734" s="24">
        <f t="shared" si="42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428"/>
        <v>0</v>
      </c>
      <c r="E13735" s="24">
        <f t="shared" si="429"/>
        <v>0</v>
      </c>
      <c r="F13735" s="104"/>
      <c r="G13735" s="104"/>
      <c r="H13735" s="105"/>
      <c r="I13735" s="105"/>
      <c r="J13735" s="31"/>
      <c r="K13735" s="32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428"/>
        <v>0</v>
      </c>
      <c r="E13736" s="24">
        <f t="shared" si="42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428"/>
        <v>0</v>
      </c>
      <c r="E13737" s="24">
        <f t="shared" si="42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428"/>
        <v>0</v>
      </c>
      <c r="E13738" s="24">
        <f t="shared" si="42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428"/>
        <v>0</v>
      </c>
      <c r="E13739" s="24">
        <f t="shared" si="429"/>
        <v>0</v>
      </c>
      <c r="F13739" s="104"/>
      <c r="G13739" s="104"/>
      <c r="H13739" s="113"/>
      <c r="I13739" s="113"/>
      <c r="J13739" s="106"/>
      <c r="K13739" s="107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428"/>
        <v>0</v>
      </c>
      <c r="E13740" s="24">
        <f t="shared" si="42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428"/>
        <v>0</v>
      </c>
      <c r="E13741" s="24">
        <f t="shared" si="42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428"/>
        <v>0</v>
      </c>
      <c r="E13742" s="24">
        <f t="shared" si="42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428"/>
        <v>0</v>
      </c>
      <c r="E13743" s="24">
        <f t="shared" si="42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428"/>
        <v>0</v>
      </c>
      <c r="E13744" s="24">
        <f t="shared" si="42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428"/>
        <v>0</v>
      </c>
      <c r="E13745" s="24">
        <f t="shared" si="42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428"/>
        <v>0</v>
      </c>
      <c r="E13746" s="24">
        <f t="shared" si="42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428"/>
        <v>0</v>
      </c>
      <c r="E13747" s="24">
        <f t="shared" si="42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428"/>
        <v>0</v>
      </c>
      <c r="E13748" s="24">
        <f t="shared" si="42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428"/>
        <v>0</v>
      </c>
      <c r="E13749" s="24">
        <f t="shared" si="42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428"/>
        <v>0</v>
      </c>
      <c r="E13750" s="24">
        <f t="shared" si="42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428"/>
        <v>0</v>
      </c>
      <c r="E13751" s="24">
        <f t="shared" si="42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428"/>
        <v>0</v>
      </c>
      <c r="E13752" s="24">
        <f t="shared" si="42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428"/>
        <v>0</v>
      </c>
      <c r="E13753" s="24">
        <f t="shared" si="42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428"/>
        <v>0</v>
      </c>
      <c r="E13754" s="24">
        <f t="shared" si="42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428"/>
        <v>0</v>
      </c>
      <c r="E13755" s="24">
        <f t="shared" si="42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428"/>
        <v>0</v>
      </c>
      <c r="E13756" s="24">
        <f t="shared" si="42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428"/>
        <v>0</v>
      </c>
      <c r="E13757" s="24">
        <f t="shared" si="42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428"/>
        <v>0</v>
      </c>
      <c r="E13758" s="24">
        <f t="shared" si="429"/>
        <v>0</v>
      </c>
      <c r="F13758" s="104"/>
      <c r="G13758" s="104"/>
      <c r="H13758" s="105"/>
      <c r="I13758" s="105"/>
      <c r="J13758" s="31"/>
      <c r="K13758" s="32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428"/>
        <v>0</v>
      </c>
      <c r="E13759" s="24">
        <f t="shared" si="42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428"/>
        <v>0</v>
      </c>
      <c r="E13760" s="24">
        <f t="shared" si="429"/>
        <v>0</v>
      </c>
      <c r="F13760" s="104"/>
      <c r="G13760" s="104"/>
      <c r="H13760" s="113"/>
      <c r="I13760" s="113"/>
      <c r="J13760" s="106"/>
      <c r="K13760" s="107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428"/>
        <v>0</v>
      </c>
      <c r="E13761" s="24">
        <f t="shared" si="429"/>
        <v>0</v>
      </c>
      <c r="F13761" s="104"/>
      <c r="G13761" s="104"/>
      <c r="H13761" s="105"/>
      <c r="I13761" s="105"/>
      <c r="J13761" s="31"/>
      <c r="K13761" s="32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428"/>
        <v>0</v>
      </c>
      <c r="E13762" s="24">
        <f t="shared" si="42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ref="D13763:D13826" si="430">F13763+H13763+J13764+L13763+N13763+P13763+R13763+T13763+V13763+X13763+Z13763+AB13763</f>
        <v>0</v>
      </c>
      <c r="E13763" s="24">
        <f t="shared" ref="E13763:E13826" si="431">G13763+I13763+K13764+M13763+O13763+Q13763+S13763+U13763+W13763+Y13763+AA13763+AC13763</f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430"/>
        <v>0</v>
      </c>
      <c r="E13764" s="24">
        <f t="shared" si="431"/>
        <v>0</v>
      </c>
      <c r="F13764" s="104"/>
      <c r="G13764" s="104"/>
      <c r="H13764" s="113"/>
      <c r="I13764" s="113"/>
      <c r="J13764" s="106"/>
      <c r="K13764" s="107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430"/>
        <v>0</v>
      </c>
      <c r="E13765" s="24">
        <f t="shared" si="431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430"/>
        <v>0</v>
      </c>
      <c r="E13766" s="24">
        <f t="shared" si="431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430"/>
        <v>0</v>
      </c>
      <c r="E13767" s="24">
        <f t="shared" si="431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430"/>
        <v>0</v>
      </c>
      <c r="E13768" s="24">
        <f t="shared" si="431"/>
        <v>0</v>
      </c>
      <c r="F13768" s="104"/>
      <c r="G13768" s="104"/>
      <c r="H13768" s="105"/>
      <c r="I13768" s="105"/>
      <c r="J13768" s="31"/>
      <c r="K13768" s="32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430"/>
        <v>0</v>
      </c>
      <c r="E13769" s="24">
        <f t="shared" si="431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430"/>
        <v>0</v>
      </c>
      <c r="E13770" s="24">
        <f t="shared" si="431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430"/>
        <v>0</v>
      </c>
      <c r="E13771" s="24">
        <f t="shared" si="431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430"/>
        <v>0</v>
      </c>
      <c r="E13772" s="24">
        <f t="shared" si="431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430"/>
        <v>0</v>
      </c>
      <c r="E13773" s="24">
        <f t="shared" si="431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430"/>
        <v>0</v>
      </c>
      <c r="E13774" s="24">
        <f t="shared" si="431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430"/>
        <v>0</v>
      </c>
      <c r="E13775" s="24">
        <f t="shared" si="431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430"/>
        <v>0</v>
      </c>
      <c r="E13776" s="24">
        <f t="shared" si="431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430"/>
        <v>0</v>
      </c>
      <c r="E13777" s="24">
        <f t="shared" si="431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430"/>
        <v>0</v>
      </c>
      <c r="E13778" s="24">
        <f t="shared" si="431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430"/>
        <v>0</v>
      </c>
      <c r="E13779" s="24">
        <f t="shared" si="431"/>
        <v>0</v>
      </c>
      <c r="F13779" s="104"/>
      <c r="G13779" s="104"/>
      <c r="H13779" s="113"/>
      <c r="I13779" s="113"/>
      <c r="J13779" s="106"/>
      <c r="K13779" s="107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430"/>
        <v>0</v>
      </c>
      <c r="E13780" s="24">
        <f t="shared" si="431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430"/>
        <v>0</v>
      </c>
      <c r="E13781" s="24">
        <f t="shared" si="431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430"/>
        <v>0</v>
      </c>
      <c r="E13782" s="24">
        <f t="shared" si="431"/>
        <v>0</v>
      </c>
      <c r="F13782" s="104"/>
      <c r="G13782" s="104"/>
      <c r="H13782" s="105"/>
      <c r="I13782" s="105"/>
      <c r="J13782" s="31"/>
      <c r="K13782" s="32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430"/>
        <v>0</v>
      </c>
      <c r="E13783" s="24">
        <f t="shared" si="431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430"/>
        <v>0</v>
      </c>
      <c r="E13784" s="24">
        <f t="shared" si="431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430"/>
        <v>0</v>
      </c>
      <c r="E13785" s="24">
        <f t="shared" si="431"/>
        <v>0</v>
      </c>
      <c r="F13785" s="104"/>
      <c r="G13785" s="104"/>
      <c r="H13785" s="113"/>
      <c r="I13785" s="113"/>
      <c r="J13785" s="106"/>
      <c r="K13785" s="107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430"/>
        <v>0</v>
      </c>
      <c r="E13786" s="24">
        <f t="shared" si="431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430"/>
        <v>0</v>
      </c>
      <c r="E13787" s="24">
        <f t="shared" si="431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430"/>
        <v>0</v>
      </c>
      <c r="E13788" s="24">
        <f t="shared" si="431"/>
        <v>0</v>
      </c>
      <c r="F13788" s="104"/>
      <c r="G13788" s="104"/>
      <c r="H13788" s="105"/>
      <c r="I13788" s="105"/>
      <c r="J13788" s="31"/>
      <c r="K13788" s="32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430"/>
        <v>0</v>
      </c>
      <c r="E13789" s="24">
        <f t="shared" si="431"/>
        <v>0</v>
      </c>
      <c r="F13789" s="104"/>
      <c r="G13789" s="104"/>
      <c r="H13789" s="113"/>
      <c r="I13789" s="113"/>
      <c r="J13789" s="106"/>
      <c r="K13789" s="107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430"/>
        <v>0</v>
      </c>
      <c r="E13790" s="24">
        <f t="shared" si="431"/>
        <v>0</v>
      </c>
      <c r="F13790" s="104"/>
      <c r="G13790" s="104"/>
      <c r="H13790" s="105"/>
      <c r="I13790" s="105"/>
      <c r="J13790" s="31"/>
      <c r="K13790" s="32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430"/>
        <v>0</v>
      </c>
      <c r="E13791" s="24">
        <f t="shared" si="431"/>
        <v>0</v>
      </c>
      <c r="F13791" s="104"/>
      <c r="G13791" s="104"/>
      <c r="H13791" s="113"/>
      <c r="I13791" s="113"/>
      <c r="J13791" s="106"/>
      <c r="K13791" s="107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430"/>
        <v>0</v>
      </c>
      <c r="E13792" s="24">
        <f t="shared" si="431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430"/>
        <v>0</v>
      </c>
      <c r="E13793" s="24">
        <f t="shared" si="431"/>
        <v>0</v>
      </c>
      <c r="F13793" s="104"/>
      <c r="G13793" s="104"/>
      <c r="H13793" s="105"/>
      <c r="I13793" s="105"/>
      <c r="J13793" s="31"/>
      <c r="K13793" s="32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430"/>
        <v>0</v>
      </c>
      <c r="E13794" s="24">
        <f t="shared" si="431"/>
        <v>0</v>
      </c>
      <c r="F13794" s="104"/>
      <c r="G13794" s="104"/>
      <c r="H13794" s="113"/>
      <c r="I13794" s="113"/>
      <c r="J13794" s="106"/>
      <c r="K13794" s="107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430"/>
        <v>0</v>
      </c>
      <c r="E13795" s="24">
        <f t="shared" si="431"/>
        <v>0</v>
      </c>
      <c r="F13795" s="104"/>
      <c r="G13795" s="104"/>
      <c r="H13795" s="105"/>
      <c r="I13795" s="105"/>
      <c r="J13795" s="31"/>
      <c r="K13795" s="32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430"/>
        <v>0</v>
      </c>
      <c r="E13796" s="24">
        <f t="shared" si="431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si="430"/>
        <v>0</v>
      </c>
      <c r="E13797" s="24">
        <f t="shared" si="431"/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430"/>
        <v>0</v>
      </c>
      <c r="E13798" s="24">
        <f t="shared" si="43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430"/>
        <v>0</v>
      </c>
      <c r="E13799" s="24">
        <f t="shared" si="43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430"/>
        <v>0</v>
      </c>
      <c r="E13800" s="24">
        <f t="shared" si="431"/>
        <v>0</v>
      </c>
      <c r="F13800" s="104"/>
      <c r="G13800" s="104"/>
      <c r="H13800" s="113"/>
      <c r="I13800" s="113"/>
      <c r="J13800" s="106"/>
      <c r="K13800" s="107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430"/>
        <v>0</v>
      </c>
      <c r="E13801" s="24">
        <f t="shared" si="43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430"/>
        <v>0</v>
      </c>
      <c r="E13802" s="24">
        <f t="shared" si="431"/>
        <v>0</v>
      </c>
      <c r="F13802" s="104"/>
      <c r="G13802" s="104"/>
      <c r="H13802" s="105"/>
      <c r="I13802" s="105"/>
      <c r="J13802" s="31"/>
      <c r="K13802" s="32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430"/>
        <v>0</v>
      </c>
      <c r="E13803" s="24">
        <f t="shared" si="43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430"/>
        <v>0</v>
      </c>
      <c r="E13804" s="24">
        <f t="shared" si="431"/>
        <v>0</v>
      </c>
      <c r="F13804" s="104"/>
      <c r="G13804" s="104"/>
      <c r="H13804" s="113"/>
      <c r="I13804" s="113"/>
      <c r="J13804" s="106"/>
      <c r="K13804" s="107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430"/>
        <v>0</v>
      </c>
      <c r="E13805" s="24">
        <f t="shared" si="43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430"/>
        <v>0</v>
      </c>
      <c r="E13806" s="24">
        <f t="shared" si="43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430"/>
        <v>0</v>
      </c>
      <c r="E13807" s="24">
        <f t="shared" si="43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430"/>
        <v>0</v>
      </c>
      <c r="E13808" s="24">
        <f t="shared" si="43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430"/>
        <v>0</v>
      </c>
      <c r="E13809" s="24">
        <f t="shared" si="431"/>
        <v>0</v>
      </c>
      <c r="F13809" s="104"/>
      <c r="G13809" s="104"/>
      <c r="H13809" s="105"/>
      <c r="I13809" s="105"/>
      <c r="J13809" s="31"/>
      <c r="K13809" s="32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430"/>
        <v>0</v>
      </c>
      <c r="E13810" s="24">
        <f t="shared" si="431"/>
        <v>0</v>
      </c>
      <c r="F13810" s="104"/>
      <c r="G13810" s="104"/>
      <c r="H13810" s="113"/>
      <c r="I13810" s="113"/>
      <c r="J13810" s="106"/>
      <c r="K13810" s="107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430"/>
        <v>0</v>
      </c>
      <c r="E13811" s="24">
        <f t="shared" si="43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430"/>
        <v>0</v>
      </c>
      <c r="E13812" s="24">
        <f t="shared" si="431"/>
        <v>0</v>
      </c>
      <c r="F13812" s="104"/>
      <c r="G13812" s="104"/>
      <c r="H13812" s="105"/>
      <c r="I13812" s="105"/>
      <c r="J13812" s="31"/>
      <c r="K13812" s="32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430"/>
        <v>0</v>
      </c>
      <c r="E13813" s="24">
        <f t="shared" si="43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430"/>
        <v>0</v>
      </c>
      <c r="E13814" s="24">
        <f t="shared" si="43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430"/>
        <v>0</v>
      </c>
      <c r="E13815" s="24">
        <f t="shared" si="431"/>
        <v>0</v>
      </c>
      <c r="F13815" s="104"/>
      <c r="G13815" s="104"/>
      <c r="H13815" s="113"/>
      <c r="I13815" s="113"/>
      <c r="J13815" s="106"/>
      <c r="K13815" s="107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430"/>
        <v>0</v>
      </c>
      <c r="E13816" s="24">
        <f t="shared" si="431"/>
        <v>0</v>
      </c>
      <c r="F13816" s="104"/>
      <c r="G13816" s="104"/>
      <c r="H13816" s="105"/>
      <c r="I13816" s="105"/>
      <c r="J13816" s="31"/>
      <c r="K13816" s="32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430"/>
        <v>0</v>
      </c>
      <c r="E13817" s="24">
        <f t="shared" si="43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430"/>
        <v>0</v>
      </c>
      <c r="E13818" s="24">
        <f t="shared" si="431"/>
        <v>0</v>
      </c>
      <c r="F13818" s="104"/>
      <c r="G13818" s="104"/>
      <c r="H13818" s="113"/>
      <c r="I13818" s="113"/>
      <c r="J13818" s="106"/>
      <c r="K13818" s="107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430"/>
        <v>0</v>
      </c>
      <c r="E13819" s="24">
        <f t="shared" si="43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430"/>
        <v>0</v>
      </c>
      <c r="E13820" s="24">
        <f t="shared" si="431"/>
        <v>0</v>
      </c>
      <c r="F13820" s="104"/>
      <c r="G13820" s="104"/>
      <c r="H13820" s="105"/>
      <c r="I13820" s="105"/>
      <c r="J13820" s="31"/>
      <c r="K13820" s="32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430"/>
        <v>0</v>
      </c>
      <c r="E13821" s="24">
        <f t="shared" si="43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430"/>
        <v>0</v>
      </c>
      <c r="E13822" s="24">
        <f t="shared" si="43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430"/>
        <v>0</v>
      </c>
      <c r="E13823" s="24">
        <f t="shared" si="431"/>
        <v>0</v>
      </c>
      <c r="F13823" s="104"/>
      <c r="G13823" s="104"/>
      <c r="H13823" s="113"/>
      <c r="I13823" s="113"/>
      <c r="J13823" s="106"/>
      <c r="K13823" s="107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430"/>
        <v>0</v>
      </c>
      <c r="E13824" s="24">
        <f t="shared" si="43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430"/>
        <v>0</v>
      </c>
      <c r="E13825" s="24">
        <f t="shared" si="43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430"/>
        <v>0</v>
      </c>
      <c r="E13826" s="24">
        <f t="shared" si="43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ref="D13827:D13890" si="432">F13827+H13827+J13828+L13827+N13827+P13827+R13827+T13827+V13827+X13827+Z13827+AB13827</f>
        <v>0</v>
      </c>
      <c r="E13827" s="24">
        <f t="shared" ref="E13827:E13890" si="433">G13827+I13827+K13828+M13827+O13827+Q13827+S13827+U13827+W13827+Y13827+AA13827+AC13827</f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432"/>
        <v>0</v>
      </c>
      <c r="E13828" s="24">
        <f t="shared" si="433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432"/>
        <v>0</v>
      </c>
      <c r="E13829" s="24">
        <f t="shared" si="433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432"/>
        <v>0</v>
      </c>
      <c r="E13830" s="24">
        <f t="shared" si="433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432"/>
        <v>0</v>
      </c>
      <c r="E13831" s="24">
        <f t="shared" si="433"/>
        <v>0</v>
      </c>
      <c r="F13831" s="104"/>
      <c r="G13831" s="104"/>
      <c r="H13831" s="105"/>
      <c r="I13831" s="105"/>
      <c r="J13831" s="31"/>
      <c r="K13831" s="32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432"/>
        <v>0</v>
      </c>
      <c r="E13832" s="24">
        <f t="shared" si="433"/>
        <v>0</v>
      </c>
      <c r="F13832" s="104"/>
      <c r="G13832" s="104"/>
      <c r="H13832" s="113"/>
      <c r="I13832" s="113"/>
      <c r="J13832" s="106"/>
      <c r="K13832" s="107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432"/>
        <v>0</v>
      </c>
      <c r="E13833" s="24">
        <f t="shared" si="433"/>
        <v>0</v>
      </c>
      <c r="F13833" s="104"/>
      <c r="G13833" s="104"/>
      <c r="H13833" s="105"/>
      <c r="I13833" s="105"/>
      <c r="J13833" s="31"/>
      <c r="K13833" s="32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432"/>
        <v>0</v>
      </c>
      <c r="E13834" s="24">
        <f t="shared" si="433"/>
        <v>0</v>
      </c>
      <c r="F13834" s="104"/>
      <c r="G13834" s="104"/>
      <c r="H13834" s="113"/>
      <c r="I13834" s="113"/>
      <c r="J13834" s="106"/>
      <c r="K13834" s="107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432"/>
        <v>0</v>
      </c>
      <c r="E13835" s="24">
        <f t="shared" si="433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432"/>
        <v>0</v>
      </c>
      <c r="E13836" s="24">
        <f t="shared" si="433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432"/>
        <v>0</v>
      </c>
      <c r="E13837" s="24">
        <f t="shared" si="433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432"/>
        <v>0</v>
      </c>
      <c r="E13838" s="24">
        <f t="shared" si="433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432"/>
        <v>0</v>
      </c>
      <c r="E13839" s="24">
        <f t="shared" si="433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432"/>
        <v>0</v>
      </c>
      <c r="E13840" s="24">
        <f t="shared" si="433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432"/>
        <v>0</v>
      </c>
      <c r="E13841" s="24">
        <f t="shared" si="433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432"/>
        <v>0</v>
      </c>
      <c r="E13842" s="24">
        <f t="shared" si="433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432"/>
        <v>0</v>
      </c>
      <c r="E13843" s="24">
        <f t="shared" si="433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432"/>
        <v>0</v>
      </c>
      <c r="E13844" s="24">
        <f t="shared" si="433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432"/>
        <v>0</v>
      </c>
      <c r="E13845" s="24">
        <f t="shared" si="433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432"/>
        <v>0</v>
      </c>
      <c r="E13846" s="24">
        <f t="shared" si="433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432"/>
        <v>0</v>
      </c>
      <c r="E13847" s="24">
        <f t="shared" si="433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432"/>
        <v>0</v>
      </c>
      <c r="E13848" s="24">
        <f t="shared" si="433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432"/>
        <v>0</v>
      </c>
      <c r="E13849" s="24">
        <f t="shared" si="433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432"/>
        <v>0</v>
      </c>
      <c r="E13850" s="24">
        <f t="shared" si="433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432"/>
        <v>0</v>
      </c>
      <c r="E13851" s="24">
        <f t="shared" si="433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432"/>
        <v>0</v>
      </c>
      <c r="E13852" s="24">
        <f t="shared" si="433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432"/>
        <v>0</v>
      </c>
      <c r="E13853" s="24">
        <f t="shared" si="433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432"/>
        <v>0</v>
      </c>
      <c r="E13854" s="24">
        <f t="shared" si="433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432"/>
        <v>0</v>
      </c>
      <c r="E13855" s="24">
        <f t="shared" si="433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432"/>
        <v>0</v>
      </c>
      <c r="E13856" s="24">
        <f t="shared" si="433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432"/>
        <v>0</v>
      </c>
      <c r="E13857" s="24">
        <f t="shared" si="433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432"/>
        <v>0</v>
      </c>
      <c r="E13858" s="24">
        <f t="shared" si="433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432"/>
        <v>0</v>
      </c>
      <c r="E13859" s="24">
        <f t="shared" si="433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432"/>
        <v>0</v>
      </c>
      <c r="E13860" s="24">
        <f t="shared" si="433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si="432"/>
        <v>0</v>
      </c>
      <c r="E13861" s="24">
        <f t="shared" si="433"/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432"/>
        <v>0</v>
      </c>
      <c r="E13862" s="24">
        <f t="shared" si="433"/>
        <v>0</v>
      </c>
      <c r="F13862" s="104"/>
      <c r="G13862" s="104"/>
      <c r="H13862" s="105"/>
      <c r="I13862" s="105"/>
      <c r="J13862" s="31"/>
      <c r="K13862" s="32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432"/>
        <v>0</v>
      </c>
      <c r="E13863" s="24">
        <f t="shared" si="433"/>
        <v>0</v>
      </c>
      <c r="F13863" s="104"/>
      <c r="G13863" s="104"/>
      <c r="H13863" s="113"/>
      <c r="I13863" s="113"/>
      <c r="J13863" s="106"/>
      <c r="K13863" s="107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432"/>
        <v>0</v>
      </c>
      <c r="E13864" s="24">
        <f t="shared" si="43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432"/>
        <v>0</v>
      </c>
      <c r="E13865" s="24">
        <f t="shared" si="43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432"/>
        <v>0</v>
      </c>
      <c r="E13866" s="24">
        <f t="shared" si="43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432"/>
        <v>0</v>
      </c>
      <c r="E13867" s="24">
        <f t="shared" si="43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432"/>
        <v>0</v>
      </c>
      <c r="E13868" s="24">
        <f t="shared" si="43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432"/>
        <v>0</v>
      </c>
      <c r="E13869" s="24">
        <f t="shared" si="433"/>
        <v>0</v>
      </c>
      <c r="F13869" s="104"/>
      <c r="G13869" s="104"/>
      <c r="H13869" s="105"/>
      <c r="I13869" s="105"/>
      <c r="J13869" s="31"/>
      <c r="K13869" s="32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432"/>
        <v>0</v>
      </c>
      <c r="E13870" s="24">
        <f t="shared" si="433"/>
        <v>0</v>
      </c>
      <c r="F13870" s="104"/>
      <c r="G13870" s="104"/>
      <c r="H13870" s="113"/>
      <c r="I13870" s="113"/>
      <c r="J13870" s="106"/>
      <c r="K13870" s="107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432"/>
        <v>0</v>
      </c>
      <c r="E13871" s="24">
        <f t="shared" si="433"/>
        <v>0</v>
      </c>
      <c r="F13871" s="104"/>
      <c r="G13871" s="104"/>
      <c r="H13871" s="105"/>
      <c r="I13871" s="105"/>
      <c r="J13871" s="31"/>
      <c r="K13871" s="32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432"/>
        <v>0</v>
      </c>
      <c r="E13872" s="24">
        <f t="shared" si="433"/>
        <v>0</v>
      </c>
      <c r="F13872" s="104"/>
      <c r="G13872" s="104"/>
      <c r="H13872" s="113"/>
      <c r="I13872" s="113"/>
      <c r="J13872" s="106"/>
      <c r="K13872" s="107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432"/>
        <v>0</v>
      </c>
      <c r="E13873" s="24">
        <f t="shared" si="43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432"/>
        <v>0</v>
      </c>
      <c r="E13874" s="24">
        <f t="shared" si="433"/>
        <v>0</v>
      </c>
      <c r="F13874" s="104"/>
      <c r="G13874" s="104"/>
      <c r="H13874" s="105"/>
      <c r="I13874" s="105"/>
      <c r="J13874" s="31"/>
      <c r="K13874" s="32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432"/>
        <v>0</v>
      </c>
      <c r="E13875" s="24">
        <f t="shared" si="433"/>
        <v>0</v>
      </c>
      <c r="F13875" s="104"/>
      <c r="G13875" s="104"/>
      <c r="H13875" s="113"/>
      <c r="I13875" s="113"/>
      <c r="J13875" s="106"/>
      <c r="K13875" s="107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432"/>
        <v>0</v>
      </c>
      <c r="E13876" s="24">
        <f t="shared" si="43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432"/>
        <v>0</v>
      </c>
      <c r="E13877" s="24">
        <f t="shared" si="43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432"/>
        <v>0</v>
      </c>
      <c r="E13878" s="24">
        <f t="shared" si="43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432"/>
        <v>0</v>
      </c>
      <c r="E13879" s="24">
        <f t="shared" si="43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432"/>
        <v>0</v>
      </c>
      <c r="E13880" s="24">
        <f t="shared" si="43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432"/>
        <v>0</v>
      </c>
      <c r="E13881" s="24">
        <f t="shared" si="43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432"/>
        <v>0</v>
      </c>
      <c r="E13882" s="24">
        <f t="shared" si="43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432"/>
        <v>0</v>
      </c>
      <c r="E13883" s="24">
        <f t="shared" si="43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432"/>
        <v>0</v>
      </c>
      <c r="E13884" s="24">
        <f t="shared" si="43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432"/>
        <v>0</v>
      </c>
      <c r="E13885" s="24">
        <f t="shared" si="43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432"/>
        <v>0</v>
      </c>
      <c r="E13886" s="24">
        <f t="shared" si="433"/>
        <v>0</v>
      </c>
      <c r="F13886" s="104"/>
      <c r="G13886" s="104"/>
      <c r="H13886" s="105"/>
      <c r="I13886" s="105"/>
      <c r="J13886" s="31"/>
      <c r="K13886" s="32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432"/>
        <v>0</v>
      </c>
      <c r="E13887" s="24">
        <f t="shared" si="433"/>
        <v>0</v>
      </c>
      <c r="F13887" s="104"/>
      <c r="G13887" s="104"/>
      <c r="H13887" s="113"/>
      <c r="I13887" s="113"/>
      <c r="J13887" s="106"/>
      <c r="K13887" s="107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432"/>
        <v>0</v>
      </c>
      <c r="E13888" s="24">
        <f t="shared" si="43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432"/>
        <v>0</v>
      </c>
      <c r="E13889" s="24">
        <f t="shared" si="43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432"/>
        <v>0</v>
      </c>
      <c r="E13890" s="24">
        <f t="shared" si="43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ref="D13891:D13954" si="434">F13891+H13891+J13892+L13891+N13891+P13891+R13891+T13891+V13891+X13891+Z13891+AB13891</f>
        <v>0</v>
      </c>
      <c r="E13891" s="24">
        <f t="shared" ref="E13891:E13954" si="435">G13891+I13891+K13892+M13891+O13891+Q13891+S13891+U13891+W13891+Y13891+AA13891+AC13891</f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434"/>
        <v>0</v>
      </c>
      <c r="E13892" s="24">
        <f t="shared" si="435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434"/>
        <v>0</v>
      </c>
      <c r="E13893" s="24">
        <f t="shared" si="435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434"/>
        <v>0</v>
      </c>
      <c r="E13894" s="24">
        <f t="shared" si="435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434"/>
        <v>0</v>
      </c>
      <c r="E13895" s="24">
        <f t="shared" si="435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434"/>
        <v>0</v>
      </c>
      <c r="E13896" s="24">
        <f t="shared" si="435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434"/>
        <v>0</v>
      </c>
      <c r="E13897" s="24">
        <f t="shared" si="435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434"/>
        <v>0</v>
      </c>
      <c r="E13898" s="24">
        <f t="shared" si="435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434"/>
        <v>0</v>
      </c>
      <c r="E13899" s="24">
        <f t="shared" si="435"/>
        <v>0</v>
      </c>
      <c r="F13899" s="104"/>
      <c r="G13899" s="104"/>
      <c r="H13899" s="105"/>
      <c r="I13899" s="105"/>
      <c r="J13899" s="31"/>
      <c r="K13899" s="32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434"/>
        <v>0</v>
      </c>
      <c r="E13900" s="24">
        <f t="shared" si="435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434"/>
        <v>0</v>
      </c>
      <c r="E13901" s="24">
        <f t="shared" si="435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434"/>
        <v>0</v>
      </c>
      <c r="E13902" s="24">
        <f t="shared" si="435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434"/>
        <v>0</v>
      </c>
      <c r="E13903" s="24">
        <f t="shared" si="435"/>
        <v>0</v>
      </c>
      <c r="F13903" s="104"/>
      <c r="G13903" s="104"/>
      <c r="H13903" s="113"/>
      <c r="I13903" s="113"/>
      <c r="J13903" s="106"/>
      <c r="K13903" s="107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434"/>
        <v>0</v>
      </c>
      <c r="E13904" s="24">
        <f t="shared" si="435"/>
        <v>0</v>
      </c>
      <c r="F13904" s="104"/>
      <c r="G13904" s="104"/>
      <c r="H13904" s="105"/>
      <c r="I13904" s="105"/>
      <c r="J13904" s="31"/>
      <c r="K13904" s="32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434"/>
        <v>0</v>
      </c>
      <c r="E13905" s="24">
        <f t="shared" si="435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434"/>
        <v>0</v>
      </c>
      <c r="E13906" s="24">
        <f t="shared" si="435"/>
        <v>0</v>
      </c>
      <c r="F13906" s="104"/>
      <c r="G13906" s="104"/>
      <c r="H13906" s="113"/>
      <c r="I13906" s="113"/>
      <c r="J13906" s="106"/>
      <c r="K13906" s="107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434"/>
        <v>0</v>
      </c>
      <c r="E13907" s="24">
        <f t="shared" si="435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434"/>
        <v>0</v>
      </c>
      <c r="E13908" s="24">
        <f t="shared" si="435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434"/>
        <v>0</v>
      </c>
      <c r="E13909" s="24">
        <f t="shared" si="435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434"/>
        <v>0</v>
      </c>
      <c r="E13910" s="24">
        <f t="shared" si="435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434"/>
        <v>0</v>
      </c>
      <c r="E13911" s="24">
        <f t="shared" si="435"/>
        <v>0</v>
      </c>
      <c r="F13911" s="104"/>
      <c r="G13911" s="104"/>
      <c r="H13911" s="105"/>
      <c r="I13911" s="105"/>
      <c r="J13911" s="31"/>
      <c r="K13911" s="32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434"/>
        <v>0</v>
      </c>
      <c r="E13912" s="24">
        <f t="shared" si="435"/>
        <v>0</v>
      </c>
      <c r="F13912" s="104"/>
      <c r="G13912" s="104"/>
      <c r="H13912" s="113"/>
      <c r="I13912" s="113"/>
      <c r="J13912" s="106"/>
      <c r="K13912" s="107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434"/>
        <v>0</v>
      </c>
      <c r="E13913" s="24">
        <f t="shared" si="435"/>
        <v>0</v>
      </c>
      <c r="F13913" s="104"/>
      <c r="G13913" s="104"/>
      <c r="H13913" s="105"/>
      <c r="I13913" s="105"/>
      <c r="J13913" s="31"/>
      <c r="K13913" s="32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434"/>
        <v>0</v>
      </c>
      <c r="E13914" s="24">
        <f t="shared" si="435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434"/>
        <v>0</v>
      </c>
      <c r="E13915" s="24">
        <f t="shared" si="435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434"/>
        <v>0</v>
      </c>
      <c r="E13916" s="24">
        <f t="shared" si="435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434"/>
        <v>0</v>
      </c>
      <c r="E13917" s="24">
        <f t="shared" si="435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434"/>
        <v>0</v>
      </c>
      <c r="E13918" s="24">
        <f t="shared" si="435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434"/>
        <v>0</v>
      </c>
      <c r="E13919" s="24">
        <f t="shared" si="435"/>
        <v>0</v>
      </c>
      <c r="F13919" s="104"/>
      <c r="G13919" s="104"/>
      <c r="H13919" s="113"/>
      <c r="I13919" s="113"/>
      <c r="J13919" s="106"/>
      <c r="K13919" s="107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434"/>
        <v>0</v>
      </c>
      <c r="E13920" s="24">
        <f t="shared" si="435"/>
        <v>0</v>
      </c>
      <c r="F13920" s="104"/>
      <c r="G13920" s="104"/>
      <c r="H13920" s="105"/>
      <c r="I13920" s="105"/>
      <c r="J13920" s="31"/>
      <c r="K13920" s="32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434"/>
        <v>0</v>
      </c>
      <c r="E13921" s="24">
        <f t="shared" si="435"/>
        <v>0</v>
      </c>
      <c r="F13921" s="104"/>
      <c r="G13921" s="104"/>
      <c r="H13921" s="113"/>
      <c r="I13921" s="113"/>
      <c r="J13921" s="106"/>
      <c r="K13921" s="107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434"/>
        <v>0</v>
      </c>
      <c r="E13922" s="24">
        <f t="shared" si="435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434"/>
        <v>0</v>
      </c>
      <c r="E13923" s="24">
        <f t="shared" si="435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434"/>
        <v>0</v>
      </c>
      <c r="E13924" s="24">
        <f t="shared" si="435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si="434"/>
        <v>0</v>
      </c>
      <c r="E13925" s="24">
        <f t="shared" si="435"/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434"/>
        <v>0</v>
      </c>
      <c r="E13926" s="24">
        <f t="shared" si="43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434"/>
        <v>0</v>
      </c>
      <c r="E13927" s="24">
        <f t="shared" si="435"/>
        <v>0</v>
      </c>
      <c r="F13927" s="104"/>
      <c r="G13927" s="104"/>
      <c r="H13927" s="105"/>
      <c r="I13927" s="105"/>
      <c r="J13927" s="31"/>
      <c r="K13927" s="32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434"/>
        <v>0</v>
      </c>
      <c r="E13928" s="24">
        <f t="shared" si="435"/>
        <v>0</v>
      </c>
      <c r="F13928" s="104"/>
      <c r="G13928" s="104"/>
      <c r="H13928" s="113"/>
      <c r="I13928" s="113"/>
      <c r="J13928" s="106"/>
      <c r="K13928" s="107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434"/>
        <v>0</v>
      </c>
      <c r="E13929" s="24">
        <f t="shared" si="435"/>
        <v>0</v>
      </c>
      <c r="F13929" s="104"/>
      <c r="G13929" s="104"/>
      <c r="H13929" s="105"/>
      <c r="I13929" s="105"/>
      <c r="J13929" s="31"/>
      <c r="K13929" s="32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434"/>
        <v>0</v>
      </c>
      <c r="E13930" s="24">
        <f t="shared" si="435"/>
        <v>0</v>
      </c>
      <c r="F13930" s="104"/>
      <c r="G13930" s="104"/>
      <c r="H13930" s="113"/>
      <c r="I13930" s="113"/>
      <c r="J13930" s="106"/>
      <c r="K13930" s="107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434"/>
        <v>0</v>
      </c>
      <c r="E13931" s="24">
        <f t="shared" si="43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434"/>
        <v>0</v>
      </c>
      <c r="E13932" s="24">
        <f t="shared" si="435"/>
        <v>0</v>
      </c>
      <c r="F13932" s="104"/>
      <c r="G13932" s="104"/>
      <c r="H13932" s="105"/>
      <c r="I13932" s="105"/>
      <c r="J13932" s="31"/>
      <c r="K13932" s="32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434"/>
        <v>0</v>
      </c>
      <c r="E13933" s="24">
        <f t="shared" si="43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434"/>
        <v>0</v>
      </c>
      <c r="E13934" s="24">
        <f t="shared" si="43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434"/>
        <v>0</v>
      </c>
      <c r="E13935" s="24">
        <f t="shared" si="43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434"/>
        <v>0</v>
      </c>
      <c r="E13936" s="24">
        <f t="shared" si="43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434"/>
        <v>0</v>
      </c>
      <c r="E13937" s="24">
        <f t="shared" si="435"/>
        <v>0</v>
      </c>
      <c r="F13937" s="104"/>
      <c r="G13937" s="104"/>
      <c r="H13937" s="113"/>
      <c r="I13937" s="113"/>
      <c r="J13937" s="106"/>
      <c r="K13937" s="107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434"/>
        <v>0</v>
      </c>
      <c r="E13938" s="24">
        <f t="shared" si="43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434"/>
        <v>0</v>
      </c>
      <c r="E13939" s="24">
        <f t="shared" si="435"/>
        <v>0</v>
      </c>
      <c r="F13939" s="104"/>
      <c r="G13939" s="104"/>
      <c r="H13939" s="105"/>
      <c r="I13939" s="105"/>
      <c r="J13939" s="31"/>
      <c r="K13939" s="32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434"/>
        <v>0</v>
      </c>
      <c r="E13940" s="24">
        <f t="shared" si="43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434"/>
        <v>0</v>
      </c>
      <c r="E13941" s="24">
        <f t="shared" si="435"/>
        <v>0</v>
      </c>
      <c r="F13941" s="104"/>
      <c r="G13941" s="104"/>
      <c r="H13941" s="113"/>
      <c r="I13941" s="113"/>
      <c r="J13941" s="106"/>
      <c r="K13941" s="107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434"/>
        <v>0</v>
      </c>
      <c r="E13942" s="24">
        <f t="shared" si="43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434"/>
        <v>0</v>
      </c>
      <c r="E13943" s="24">
        <f t="shared" si="43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434"/>
        <v>0</v>
      </c>
      <c r="E13944" s="24">
        <f t="shared" si="43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434"/>
        <v>0</v>
      </c>
      <c r="E13945" s="24">
        <f t="shared" si="43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434"/>
        <v>0</v>
      </c>
      <c r="E13946" s="24">
        <f t="shared" si="43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434"/>
        <v>0</v>
      </c>
      <c r="E13947" s="24">
        <f t="shared" si="435"/>
        <v>0</v>
      </c>
      <c r="F13947" s="104"/>
      <c r="G13947" s="104"/>
      <c r="H13947" s="105"/>
      <c r="I13947" s="105"/>
      <c r="J13947" s="31"/>
      <c r="K13947" s="32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434"/>
        <v>0</v>
      </c>
      <c r="E13948" s="24">
        <f t="shared" si="435"/>
        <v>0</v>
      </c>
      <c r="F13948" s="104"/>
      <c r="G13948" s="104"/>
      <c r="H13948" s="113"/>
      <c r="I13948" s="113"/>
      <c r="J13948" s="106"/>
      <c r="K13948" s="107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434"/>
        <v>0</v>
      </c>
      <c r="E13949" s="24">
        <f t="shared" si="43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434"/>
        <v>0</v>
      </c>
      <c r="E13950" s="24">
        <f t="shared" si="43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434"/>
        <v>0</v>
      </c>
      <c r="E13951" s="24">
        <f t="shared" si="43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434"/>
        <v>0</v>
      </c>
      <c r="E13952" s="24">
        <f t="shared" si="43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434"/>
        <v>0</v>
      </c>
      <c r="E13953" s="24">
        <f t="shared" si="43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434"/>
        <v>0</v>
      </c>
      <c r="E13954" s="24">
        <f t="shared" si="435"/>
        <v>0</v>
      </c>
      <c r="F13954" s="104"/>
      <c r="G13954" s="104"/>
      <c r="H13954" s="105"/>
      <c r="I13954" s="105"/>
      <c r="J13954" s="31"/>
      <c r="K13954" s="32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ref="D13955:D14018" si="436">F13955+H13955+J13956+L13955+N13955+P13955+R13955+T13955+V13955+X13955+Z13955+AB13955</f>
        <v>0</v>
      </c>
      <c r="E13955" s="24">
        <f t="shared" ref="E13955:E14018" si="437">G13955+I13955+K13956+M13955+O13955+Q13955+S13955+U13955+W13955+Y13955+AA13955+AC13955</f>
        <v>0</v>
      </c>
      <c r="F13955" s="104"/>
      <c r="G13955" s="104"/>
      <c r="H13955" s="113"/>
      <c r="I13955" s="113"/>
      <c r="J13955" s="106"/>
      <c r="K13955" s="107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436"/>
        <v>0</v>
      </c>
      <c r="E13956" s="24">
        <f t="shared" si="437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436"/>
        <v>0</v>
      </c>
      <c r="E13957" s="24">
        <f t="shared" si="437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436"/>
        <v>0</v>
      </c>
      <c r="E13958" s="24">
        <f t="shared" si="437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436"/>
        <v>0</v>
      </c>
      <c r="E13959" s="24">
        <f t="shared" si="437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436"/>
        <v>0</v>
      </c>
      <c r="E13960" s="24">
        <f t="shared" si="437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436"/>
        <v>0</v>
      </c>
      <c r="E13961" s="24">
        <f t="shared" si="437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436"/>
        <v>0</v>
      </c>
      <c r="E13962" s="24">
        <f t="shared" si="437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436"/>
        <v>0</v>
      </c>
      <c r="E13963" s="24">
        <f t="shared" si="437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436"/>
        <v>0</v>
      </c>
      <c r="E13964" s="24">
        <f t="shared" si="437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436"/>
        <v>0</v>
      </c>
      <c r="E13965" s="24">
        <f t="shared" si="437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436"/>
        <v>0</v>
      </c>
      <c r="E13966" s="24">
        <f t="shared" si="437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436"/>
        <v>0</v>
      </c>
      <c r="E13967" s="24">
        <f t="shared" si="437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436"/>
        <v>0</v>
      </c>
      <c r="E13968" s="24">
        <f t="shared" si="437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436"/>
        <v>0</v>
      </c>
      <c r="E13969" s="24">
        <f t="shared" si="437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436"/>
        <v>0</v>
      </c>
      <c r="E13970" s="24">
        <f t="shared" si="437"/>
        <v>0</v>
      </c>
      <c r="F13970" s="104"/>
      <c r="G13970" s="104"/>
      <c r="H13970" s="105"/>
      <c r="I13970" s="105"/>
      <c r="J13970" s="31"/>
      <c r="K13970" s="32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436"/>
        <v>0</v>
      </c>
      <c r="E13971" s="24">
        <f t="shared" si="437"/>
        <v>0</v>
      </c>
      <c r="F13971" s="104"/>
      <c r="G13971" s="104"/>
      <c r="H13971" s="113"/>
      <c r="I13971" s="113"/>
      <c r="J13971" s="106"/>
      <c r="K13971" s="107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436"/>
        <v>0</v>
      </c>
      <c r="E13972" s="24">
        <f t="shared" si="437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436"/>
        <v>0</v>
      </c>
      <c r="E13973" s="24">
        <f t="shared" si="437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436"/>
        <v>0</v>
      </c>
      <c r="E13974" s="24">
        <f t="shared" si="437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436"/>
        <v>0</v>
      </c>
      <c r="E13975" s="24">
        <f t="shared" si="437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436"/>
        <v>0</v>
      </c>
      <c r="E13976" s="24">
        <f t="shared" si="437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436"/>
        <v>0</v>
      </c>
      <c r="E13977" s="24">
        <f t="shared" si="437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436"/>
        <v>0</v>
      </c>
      <c r="E13978" s="24">
        <f t="shared" si="437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436"/>
        <v>0</v>
      </c>
      <c r="E13979" s="24">
        <f t="shared" si="437"/>
        <v>0</v>
      </c>
      <c r="F13979" s="104"/>
      <c r="G13979" s="104"/>
      <c r="H13979" s="105"/>
      <c r="I13979" s="105"/>
      <c r="J13979" s="31"/>
      <c r="K13979" s="32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436"/>
        <v>0</v>
      </c>
      <c r="E13980" s="24">
        <f t="shared" si="437"/>
        <v>0</v>
      </c>
      <c r="F13980" s="104"/>
      <c r="G13980" s="104"/>
      <c r="H13980" s="113"/>
      <c r="I13980" s="113"/>
      <c r="J13980" s="106"/>
      <c r="K13980" s="107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436"/>
        <v>0</v>
      </c>
      <c r="E13981" s="24">
        <f t="shared" si="437"/>
        <v>0</v>
      </c>
      <c r="F13981" s="104"/>
      <c r="G13981" s="104"/>
      <c r="H13981" s="105"/>
      <c r="I13981" s="105"/>
      <c r="J13981" s="31"/>
      <c r="K13981" s="32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436"/>
        <v>0</v>
      </c>
      <c r="E13982" s="24">
        <f t="shared" si="437"/>
        <v>0</v>
      </c>
      <c r="F13982" s="104"/>
      <c r="G13982" s="104"/>
      <c r="H13982" s="113"/>
      <c r="I13982" s="113"/>
      <c r="J13982" s="106"/>
      <c r="K13982" s="107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436"/>
        <v>0</v>
      </c>
      <c r="E13983" s="24">
        <f t="shared" si="437"/>
        <v>0</v>
      </c>
      <c r="F13983" s="104"/>
      <c r="G13983" s="104"/>
      <c r="H13983" s="105"/>
      <c r="I13983" s="105"/>
      <c r="J13983" s="31"/>
      <c r="K13983" s="32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436"/>
        <v>0</v>
      </c>
      <c r="E13984" s="24">
        <f t="shared" si="437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436"/>
        <v>0</v>
      </c>
      <c r="E13985" s="24">
        <f t="shared" si="437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436"/>
        <v>0</v>
      </c>
      <c r="E13986" s="24">
        <f t="shared" si="437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436"/>
        <v>0</v>
      </c>
      <c r="E13987" s="24">
        <f t="shared" si="437"/>
        <v>0</v>
      </c>
      <c r="F13987" s="104"/>
      <c r="G13987" s="104"/>
      <c r="H13987" s="113"/>
      <c r="I13987" s="113"/>
      <c r="J13987" s="106"/>
      <c r="K13987" s="107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436"/>
        <v>0</v>
      </c>
      <c r="E13988" s="24">
        <f t="shared" si="437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si="436"/>
        <v>0</v>
      </c>
      <c r="E13989" s="24">
        <f t="shared" si="437"/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436"/>
        <v>0</v>
      </c>
      <c r="E13990" s="24">
        <f t="shared" si="437"/>
        <v>0</v>
      </c>
      <c r="F13990" s="104"/>
      <c r="G13990" s="104"/>
      <c r="H13990" s="105"/>
      <c r="I13990" s="105"/>
      <c r="J13990" s="31"/>
      <c r="K13990" s="32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436"/>
        <v>0</v>
      </c>
      <c r="E13991" s="24">
        <f t="shared" si="43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436"/>
        <v>0</v>
      </c>
      <c r="E13992" s="24">
        <f t="shared" si="437"/>
        <v>0</v>
      </c>
      <c r="F13992" s="104"/>
      <c r="G13992" s="104"/>
      <c r="H13992" s="113"/>
      <c r="I13992" s="113"/>
      <c r="J13992" s="106"/>
      <c r="K13992" s="107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436"/>
        <v>0</v>
      </c>
      <c r="E13993" s="24">
        <f t="shared" si="43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436"/>
        <v>0</v>
      </c>
      <c r="E13994" s="24">
        <f t="shared" si="437"/>
        <v>0</v>
      </c>
      <c r="F13994" s="104"/>
      <c r="G13994" s="104"/>
      <c r="H13994" s="105"/>
      <c r="I13994" s="105"/>
      <c r="J13994" s="31"/>
      <c r="K13994" s="32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436"/>
        <v>0</v>
      </c>
      <c r="E13995" s="24">
        <f t="shared" si="43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436"/>
        <v>0</v>
      </c>
      <c r="E13996" s="24">
        <f t="shared" si="437"/>
        <v>0</v>
      </c>
      <c r="F13996" s="104"/>
      <c r="G13996" s="104"/>
      <c r="H13996" s="113"/>
      <c r="I13996" s="113"/>
      <c r="J13996" s="106"/>
      <c r="K13996" s="107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436"/>
        <v>0</v>
      </c>
      <c r="E13997" s="24">
        <f t="shared" si="43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436"/>
        <v>0</v>
      </c>
      <c r="E13998" s="24">
        <f t="shared" si="437"/>
        <v>0</v>
      </c>
      <c r="F13998" s="104"/>
      <c r="G13998" s="104"/>
      <c r="H13998" s="105"/>
      <c r="I13998" s="105"/>
      <c r="J13998" s="31"/>
      <c r="K13998" s="32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436"/>
        <v>0</v>
      </c>
      <c r="E13999" s="24">
        <f t="shared" si="437"/>
        <v>0</v>
      </c>
      <c r="F13999" s="104"/>
      <c r="G13999" s="104"/>
      <c r="H13999" s="113"/>
      <c r="I13999" s="113"/>
      <c r="J13999" s="106"/>
      <c r="K13999" s="107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436"/>
        <v>0</v>
      </c>
      <c r="E14000" s="24">
        <f t="shared" si="437"/>
        <v>0</v>
      </c>
      <c r="F14000" s="104"/>
      <c r="G14000" s="104"/>
      <c r="H14000" s="105"/>
      <c r="I14000" s="105"/>
      <c r="J14000" s="31"/>
      <c r="K14000" s="32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436"/>
        <v>0</v>
      </c>
      <c r="E14001" s="24">
        <f t="shared" si="43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436"/>
        <v>0</v>
      </c>
      <c r="E14002" s="24">
        <f t="shared" si="437"/>
        <v>0</v>
      </c>
      <c r="F14002" s="104"/>
      <c r="G14002" s="104"/>
      <c r="H14002" s="113"/>
      <c r="I14002" s="113"/>
      <c r="J14002" s="106"/>
      <c r="K14002" s="107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436"/>
        <v>0</v>
      </c>
      <c r="E14003" s="24">
        <f t="shared" si="43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436"/>
        <v>0</v>
      </c>
      <c r="E14004" s="24">
        <f t="shared" si="43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436"/>
        <v>0</v>
      </c>
      <c r="E14005" s="24">
        <f t="shared" si="43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436"/>
        <v>0</v>
      </c>
      <c r="E14006" s="24">
        <f t="shared" si="43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436"/>
        <v>0</v>
      </c>
      <c r="E14007" s="24">
        <f t="shared" si="437"/>
        <v>0</v>
      </c>
      <c r="F14007" s="104"/>
      <c r="G14007" s="104"/>
      <c r="H14007" s="105"/>
      <c r="I14007" s="105"/>
      <c r="J14007" s="31"/>
      <c r="K14007" s="32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436"/>
        <v>0</v>
      </c>
      <c r="E14008" s="24">
        <f t="shared" si="437"/>
        <v>0</v>
      </c>
      <c r="F14008" s="104"/>
      <c r="G14008" s="104"/>
      <c r="H14008" s="113"/>
      <c r="I14008" s="113"/>
      <c r="J14008" s="106"/>
      <c r="K14008" s="107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436"/>
        <v>0</v>
      </c>
      <c r="E14009" s="24">
        <f t="shared" si="437"/>
        <v>0</v>
      </c>
      <c r="F14009" s="104"/>
      <c r="G14009" s="104"/>
      <c r="H14009" s="105"/>
      <c r="I14009" s="105"/>
      <c r="J14009" s="31"/>
      <c r="K14009" s="32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436"/>
        <v>0</v>
      </c>
      <c r="E14010" s="24">
        <f t="shared" si="43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436"/>
        <v>0</v>
      </c>
      <c r="E14011" s="24">
        <f t="shared" si="437"/>
        <v>0</v>
      </c>
      <c r="F14011" s="104"/>
      <c r="G14011" s="104"/>
      <c r="H14011" s="113"/>
      <c r="I14011" s="113"/>
      <c r="J14011" s="106"/>
      <c r="K14011" s="107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436"/>
        <v>0</v>
      </c>
      <c r="E14012" s="24">
        <f t="shared" si="43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436"/>
        <v>0</v>
      </c>
      <c r="E14013" s="24">
        <f t="shared" si="43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436"/>
        <v>0</v>
      </c>
      <c r="E14014" s="24">
        <f t="shared" si="437"/>
        <v>0</v>
      </c>
      <c r="F14014" s="104"/>
      <c r="G14014" s="104"/>
      <c r="H14014" s="105"/>
      <c r="I14014" s="105"/>
      <c r="J14014" s="31"/>
      <c r="K14014" s="32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436"/>
        <v>0</v>
      </c>
      <c r="E14015" s="24">
        <f t="shared" si="437"/>
        <v>0</v>
      </c>
      <c r="F14015" s="104"/>
      <c r="G14015" s="104"/>
      <c r="H14015" s="113"/>
      <c r="I14015" s="113"/>
      <c r="J14015" s="106"/>
      <c r="K14015" s="107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436"/>
        <v>0</v>
      </c>
      <c r="E14016" s="24">
        <f t="shared" si="437"/>
        <v>0</v>
      </c>
      <c r="F14016" s="104"/>
      <c r="G14016" s="104"/>
      <c r="H14016" s="105"/>
      <c r="I14016" s="105"/>
      <c r="J14016" s="31"/>
      <c r="K14016" s="32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436"/>
        <v>0</v>
      </c>
      <c r="E14017" s="24">
        <f t="shared" si="43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436"/>
        <v>0</v>
      </c>
      <c r="E14018" s="24">
        <f t="shared" si="43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ref="D14019:D14082" si="438">F14019+H14019+J14020+L14019+N14019+P14019+R14019+T14019+V14019+X14019+Z14019+AB14019</f>
        <v>0</v>
      </c>
      <c r="E14019" s="24">
        <f t="shared" ref="E14019:E14082" si="439">G14019+I14019+K14020+M14019+O14019+Q14019+S14019+U14019+W14019+Y14019+AA14019+AC14019</f>
        <v>0</v>
      </c>
      <c r="F14019" s="104"/>
      <c r="G14019" s="104"/>
      <c r="H14019" s="113"/>
      <c r="I14019" s="113"/>
      <c r="J14019" s="106"/>
      <c r="K14019" s="107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438"/>
        <v>0</v>
      </c>
      <c r="E14020" s="24">
        <f t="shared" si="439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438"/>
        <v>0</v>
      </c>
      <c r="E14021" s="24">
        <f t="shared" si="439"/>
        <v>0</v>
      </c>
      <c r="F14021" s="104"/>
      <c r="G14021" s="104"/>
      <c r="H14021" s="105"/>
      <c r="I14021" s="105"/>
      <c r="J14021" s="31"/>
      <c r="K14021" s="32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438"/>
        <v>0</v>
      </c>
      <c r="E14022" s="24">
        <f t="shared" si="439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438"/>
        <v>0</v>
      </c>
      <c r="E14023" s="24">
        <f t="shared" si="439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438"/>
        <v>0</v>
      </c>
      <c r="E14024" s="24">
        <f t="shared" si="439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438"/>
        <v>0</v>
      </c>
      <c r="E14025" s="24">
        <f t="shared" si="439"/>
        <v>0</v>
      </c>
      <c r="F14025" s="104"/>
      <c r="G14025" s="104"/>
      <c r="H14025" s="115"/>
      <c r="I14025" s="115"/>
      <c r="J14025" s="106"/>
      <c r="K14025" s="107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438"/>
        <v>0</v>
      </c>
      <c r="E14026" s="24">
        <f t="shared" si="439"/>
        <v>0</v>
      </c>
      <c r="F14026" s="104"/>
      <c r="G14026" s="104"/>
      <c r="H14026" s="113"/>
      <c r="I14026" s="113"/>
      <c r="J14026" s="42"/>
      <c r="K14026" s="43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438"/>
        <v>0</v>
      </c>
      <c r="E14027" s="24">
        <f t="shared" si="439"/>
        <v>0</v>
      </c>
      <c r="F14027" s="104"/>
      <c r="G14027" s="104"/>
      <c r="H14027" s="105"/>
      <c r="I14027" s="105"/>
      <c r="J14027" s="31"/>
      <c r="K14027" s="32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438"/>
        <v>0</v>
      </c>
      <c r="E14028" s="24">
        <f t="shared" si="439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438"/>
        <v>0</v>
      </c>
      <c r="E14029" s="24">
        <f t="shared" si="439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438"/>
        <v>0</v>
      </c>
      <c r="E14030" s="24">
        <f t="shared" si="439"/>
        <v>0</v>
      </c>
      <c r="F14030" s="104"/>
      <c r="G14030" s="104"/>
      <c r="H14030" s="113"/>
      <c r="I14030" s="113"/>
      <c r="J14030" s="106"/>
      <c r="K14030" s="107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438"/>
        <v>0</v>
      </c>
      <c r="E14031" s="24">
        <f t="shared" si="439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438"/>
        <v>0</v>
      </c>
      <c r="E14032" s="24">
        <f t="shared" si="439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438"/>
        <v>0</v>
      </c>
      <c r="E14033" s="24">
        <f t="shared" si="439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438"/>
        <v>0</v>
      </c>
      <c r="E14034" s="24">
        <f t="shared" si="439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438"/>
        <v>0</v>
      </c>
      <c r="E14035" s="24">
        <f t="shared" si="439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438"/>
        <v>0</v>
      </c>
      <c r="E14036" s="24">
        <f t="shared" si="439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438"/>
        <v>0</v>
      </c>
      <c r="E14037" s="24">
        <f t="shared" si="439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438"/>
        <v>0</v>
      </c>
      <c r="E14038" s="24">
        <f t="shared" si="439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438"/>
        <v>0</v>
      </c>
      <c r="E14039" s="24">
        <f t="shared" si="439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438"/>
        <v>0</v>
      </c>
      <c r="E14040" s="24">
        <f t="shared" si="439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438"/>
        <v>0</v>
      </c>
      <c r="E14041" s="24">
        <f t="shared" si="439"/>
        <v>0</v>
      </c>
      <c r="F14041" s="104"/>
      <c r="G14041" s="104"/>
      <c r="H14041" s="105"/>
      <c r="I14041" s="105"/>
      <c r="J14041" s="31"/>
      <c r="K14041" s="32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438"/>
        <v>0</v>
      </c>
      <c r="E14042" s="24">
        <f t="shared" si="439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438"/>
        <v>0</v>
      </c>
      <c r="E14043" s="24">
        <f t="shared" si="439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438"/>
        <v>0</v>
      </c>
      <c r="E14044" s="24">
        <f t="shared" si="439"/>
        <v>0</v>
      </c>
      <c r="F14044" s="104"/>
      <c r="G14044" s="104"/>
      <c r="H14044" s="113"/>
      <c r="I14044" s="113"/>
      <c r="J14044" s="106"/>
      <c r="K14044" s="107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438"/>
        <v>0</v>
      </c>
      <c r="E14045" s="24">
        <f t="shared" si="439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438"/>
        <v>0</v>
      </c>
      <c r="E14046" s="24">
        <f t="shared" si="439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438"/>
        <v>0</v>
      </c>
      <c r="E14047" s="24">
        <f t="shared" si="439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438"/>
        <v>0</v>
      </c>
      <c r="E14048" s="24">
        <f t="shared" si="439"/>
        <v>0</v>
      </c>
      <c r="F14048" s="104"/>
      <c r="G14048" s="104"/>
      <c r="H14048" s="105"/>
      <c r="I14048" s="105"/>
      <c r="J14048" s="31"/>
      <c r="K14048" s="32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438"/>
        <v>0</v>
      </c>
      <c r="E14049" s="24">
        <f t="shared" si="439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438"/>
        <v>0</v>
      </c>
      <c r="E14050" s="24">
        <f t="shared" si="439"/>
        <v>0</v>
      </c>
      <c r="F14050" s="104"/>
      <c r="G14050" s="104"/>
      <c r="H14050" s="113"/>
      <c r="I14050" s="113"/>
      <c r="J14050" s="106"/>
      <c r="K14050" s="107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438"/>
        <v>0</v>
      </c>
      <c r="E14051" s="24">
        <f t="shared" si="439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438"/>
        <v>0</v>
      </c>
      <c r="E14052" s="24">
        <f t="shared" si="439"/>
        <v>0</v>
      </c>
      <c r="F14052" s="104"/>
      <c r="G14052" s="104"/>
      <c r="H14052" s="105"/>
      <c r="I14052" s="105"/>
      <c r="J14052" s="31"/>
      <c r="K14052" s="32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si="438"/>
        <v>0</v>
      </c>
      <c r="E14053" s="24">
        <f t="shared" si="439"/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438"/>
        <v>0</v>
      </c>
      <c r="E14054" s="24">
        <f t="shared" si="43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438"/>
        <v>0</v>
      </c>
      <c r="E14055" s="24">
        <f t="shared" si="43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438"/>
        <v>0</v>
      </c>
      <c r="E14056" s="24">
        <f t="shared" si="43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438"/>
        <v>0</v>
      </c>
      <c r="E14057" s="24">
        <f t="shared" si="439"/>
        <v>0</v>
      </c>
      <c r="F14057" s="104"/>
      <c r="G14057" s="104"/>
      <c r="H14057" s="113"/>
      <c r="I14057" s="113"/>
      <c r="J14057" s="106"/>
      <c r="K14057" s="107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438"/>
        <v>0</v>
      </c>
      <c r="E14058" s="24">
        <f t="shared" si="43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438"/>
        <v>0</v>
      </c>
      <c r="E14059" s="24">
        <f t="shared" si="439"/>
        <v>0</v>
      </c>
      <c r="F14059" s="104"/>
      <c r="G14059" s="104"/>
      <c r="H14059" s="105"/>
      <c r="I14059" s="105"/>
      <c r="J14059" s="31"/>
      <c r="K14059" s="32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438"/>
        <v>0</v>
      </c>
      <c r="E14060" s="24">
        <f t="shared" si="43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438"/>
        <v>0</v>
      </c>
      <c r="E14061" s="24">
        <f t="shared" si="43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438"/>
        <v>0</v>
      </c>
      <c r="E14062" s="24">
        <f t="shared" si="439"/>
        <v>0</v>
      </c>
      <c r="F14062" s="104"/>
      <c r="G14062" s="104"/>
      <c r="H14062" s="113"/>
      <c r="I14062" s="113"/>
      <c r="J14062" s="106"/>
      <c r="K14062" s="107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438"/>
        <v>0</v>
      </c>
      <c r="E14063" s="24">
        <f t="shared" si="43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438"/>
        <v>0</v>
      </c>
      <c r="E14064" s="24">
        <f t="shared" si="43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438"/>
        <v>0</v>
      </c>
      <c r="E14065" s="24">
        <f t="shared" si="43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438"/>
        <v>0</v>
      </c>
      <c r="E14066" s="24">
        <f t="shared" si="43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438"/>
        <v>0</v>
      </c>
      <c r="E14067" s="24">
        <f t="shared" si="43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438"/>
        <v>0</v>
      </c>
      <c r="E14068" s="24">
        <f t="shared" si="43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438"/>
        <v>0</v>
      </c>
      <c r="E14069" s="24">
        <f t="shared" si="439"/>
        <v>0</v>
      </c>
      <c r="F14069" s="104"/>
      <c r="G14069" s="104"/>
      <c r="H14069" s="105"/>
      <c r="I14069" s="105"/>
      <c r="J14069" s="31"/>
      <c r="K14069" s="32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438"/>
        <v>0</v>
      </c>
      <c r="E14070" s="24">
        <f t="shared" si="439"/>
        <v>0</v>
      </c>
      <c r="F14070" s="104"/>
      <c r="G14070" s="104"/>
      <c r="H14070" s="113"/>
      <c r="I14070" s="113"/>
      <c r="J14070" s="106"/>
      <c r="K14070" s="107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438"/>
        <v>0</v>
      </c>
      <c r="E14071" s="24">
        <f t="shared" si="43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438"/>
        <v>0</v>
      </c>
      <c r="E14072" s="24">
        <f t="shared" si="43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438"/>
        <v>0</v>
      </c>
      <c r="E14073" s="24">
        <f t="shared" si="43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438"/>
        <v>0</v>
      </c>
      <c r="E14074" s="24">
        <f t="shared" si="439"/>
        <v>0</v>
      </c>
      <c r="F14074" s="104"/>
      <c r="G14074" s="104"/>
      <c r="H14074" s="105"/>
      <c r="I14074" s="105"/>
      <c r="J14074" s="31"/>
      <c r="K14074" s="32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438"/>
        <v>0</v>
      </c>
      <c r="E14075" s="24">
        <f t="shared" si="439"/>
        <v>0</v>
      </c>
      <c r="F14075" s="104"/>
      <c r="G14075" s="104"/>
      <c r="H14075" s="113"/>
      <c r="I14075" s="113"/>
      <c r="J14075" s="106"/>
      <c r="K14075" s="107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438"/>
        <v>0</v>
      </c>
      <c r="E14076" s="24">
        <f t="shared" si="43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438"/>
        <v>0</v>
      </c>
      <c r="E14077" s="24">
        <f t="shared" si="43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438"/>
        <v>0</v>
      </c>
      <c r="E14078" s="24">
        <f t="shared" si="43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438"/>
        <v>0</v>
      </c>
      <c r="E14079" s="24">
        <f t="shared" si="43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438"/>
        <v>0</v>
      </c>
      <c r="E14080" s="24">
        <f t="shared" si="43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438"/>
        <v>0</v>
      </c>
      <c r="E14081" s="24">
        <f t="shared" si="43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438"/>
        <v>0</v>
      </c>
      <c r="E14082" s="24">
        <f t="shared" si="43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ref="D14083:D14146" si="440">F14083+H14083+J14084+L14083+N14083+P14083+R14083+T14083+V14083+X14083+Z14083+AB14083</f>
        <v>0</v>
      </c>
      <c r="E14083" s="24">
        <f t="shared" ref="E14083:E14146" si="441">G14083+I14083+K14084+M14083+O14083+Q14083+S14083+U14083+W14083+Y14083+AA14083+AC14083</f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440"/>
        <v>0</v>
      </c>
      <c r="E14084" s="24">
        <f t="shared" si="441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440"/>
        <v>0</v>
      </c>
      <c r="E14085" s="24">
        <f t="shared" si="441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440"/>
        <v>0</v>
      </c>
      <c r="E14086" s="24">
        <f t="shared" si="441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440"/>
        <v>0</v>
      </c>
      <c r="E14087" s="24">
        <f t="shared" si="441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440"/>
        <v>0</v>
      </c>
      <c r="E14088" s="24">
        <f t="shared" si="441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440"/>
        <v>0</v>
      </c>
      <c r="E14089" s="24">
        <f t="shared" si="441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440"/>
        <v>0</v>
      </c>
      <c r="E14090" s="24">
        <f t="shared" si="441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440"/>
        <v>0</v>
      </c>
      <c r="E14091" s="24">
        <f t="shared" si="441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440"/>
        <v>0</v>
      </c>
      <c r="E14092" s="24">
        <f t="shared" si="441"/>
        <v>0</v>
      </c>
      <c r="F14092" s="104"/>
      <c r="G14092" s="104"/>
      <c r="H14092" s="105"/>
      <c r="I14092" s="105"/>
      <c r="J14092" s="31"/>
      <c r="K14092" s="32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440"/>
        <v>0</v>
      </c>
      <c r="E14093" s="24">
        <f t="shared" si="441"/>
        <v>0</v>
      </c>
      <c r="F14093" s="104"/>
      <c r="G14093" s="104"/>
      <c r="H14093" s="113"/>
      <c r="I14093" s="113"/>
      <c r="J14093" s="106"/>
      <c r="K14093" s="107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440"/>
        <v>0</v>
      </c>
      <c r="E14094" s="24">
        <f t="shared" si="441"/>
        <v>0</v>
      </c>
      <c r="F14094" s="104"/>
      <c r="G14094" s="104"/>
      <c r="H14094" s="105"/>
      <c r="I14094" s="105"/>
      <c r="J14094" s="31"/>
      <c r="K14094" s="32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440"/>
        <v>0</v>
      </c>
      <c r="E14095" s="24">
        <f t="shared" si="441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440"/>
        <v>0</v>
      </c>
      <c r="E14096" s="24">
        <f t="shared" si="441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440"/>
        <v>0</v>
      </c>
      <c r="E14097" s="24">
        <f t="shared" si="441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440"/>
        <v>0</v>
      </c>
      <c r="E14098" s="24">
        <f t="shared" si="441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440"/>
        <v>0</v>
      </c>
      <c r="E14099" s="24">
        <f t="shared" si="441"/>
        <v>0</v>
      </c>
      <c r="F14099" s="104"/>
      <c r="G14099" s="104"/>
      <c r="H14099" s="113"/>
      <c r="I14099" s="113"/>
      <c r="J14099" s="106"/>
      <c r="K14099" s="107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440"/>
        <v>0</v>
      </c>
      <c r="E14100" s="24">
        <f t="shared" si="441"/>
        <v>0</v>
      </c>
      <c r="F14100" s="104"/>
      <c r="G14100" s="104"/>
      <c r="H14100" s="105"/>
      <c r="I14100" s="105"/>
      <c r="J14100" s="31"/>
      <c r="K14100" s="32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440"/>
        <v>0</v>
      </c>
      <c r="E14101" s="24">
        <f t="shared" si="441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440"/>
        <v>0</v>
      </c>
      <c r="E14102" s="24">
        <f t="shared" si="441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440"/>
        <v>0</v>
      </c>
      <c r="E14103" s="24">
        <f t="shared" si="441"/>
        <v>0</v>
      </c>
      <c r="F14103" s="104"/>
      <c r="G14103" s="104"/>
      <c r="H14103" s="113"/>
      <c r="I14103" s="113"/>
      <c r="J14103" s="106"/>
      <c r="K14103" s="107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440"/>
        <v>0</v>
      </c>
      <c r="E14104" s="24">
        <f t="shared" si="441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440"/>
        <v>0</v>
      </c>
      <c r="E14105" s="24">
        <f t="shared" si="441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440"/>
        <v>0</v>
      </c>
      <c r="E14106" s="24">
        <f t="shared" si="441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440"/>
        <v>0</v>
      </c>
      <c r="E14107" s="24">
        <f t="shared" si="441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440"/>
        <v>0</v>
      </c>
      <c r="E14108" s="24">
        <f t="shared" si="441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440"/>
        <v>0</v>
      </c>
      <c r="E14109" s="24">
        <f t="shared" si="441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440"/>
        <v>0</v>
      </c>
      <c r="E14110" s="24">
        <f t="shared" si="441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440"/>
        <v>0</v>
      </c>
      <c r="E14111" s="24">
        <f t="shared" si="441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440"/>
        <v>0</v>
      </c>
      <c r="E14112" s="24">
        <f t="shared" si="441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440"/>
        <v>0</v>
      </c>
      <c r="E14113" s="24">
        <f t="shared" si="441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440"/>
        <v>0</v>
      </c>
      <c r="E14114" s="24">
        <f t="shared" si="441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440"/>
        <v>0</v>
      </c>
      <c r="E14115" s="24">
        <f t="shared" si="441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440"/>
        <v>0</v>
      </c>
      <c r="E14116" s="24">
        <f t="shared" si="441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si="440"/>
        <v>0</v>
      </c>
      <c r="E14117" s="24">
        <f t="shared" si="441"/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440"/>
        <v>0</v>
      </c>
      <c r="E14118" s="24">
        <f t="shared" si="44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440"/>
        <v>0</v>
      </c>
      <c r="E14119" s="24">
        <f t="shared" si="44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440"/>
        <v>0</v>
      </c>
      <c r="E14120" s="24">
        <f t="shared" si="44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440"/>
        <v>0</v>
      </c>
      <c r="E14121" s="24">
        <f t="shared" si="44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440"/>
        <v>0</v>
      </c>
      <c r="E14122" s="24">
        <f t="shared" si="44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440"/>
        <v>0</v>
      </c>
      <c r="E14123" s="24">
        <f t="shared" si="44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440"/>
        <v>0</v>
      </c>
      <c r="E14124" s="24">
        <f t="shared" si="441"/>
        <v>0</v>
      </c>
      <c r="F14124" s="104"/>
      <c r="G14124" s="104"/>
      <c r="H14124" s="105"/>
      <c r="I14124" s="105"/>
      <c r="J14124" s="31"/>
      <c r="K14124" s="32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440"/>
        <v>0</v>
      </c>
      <c r="E14125" s="24">
        <f t="shared" si="44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440"/>
        <v>0</v>
      </c>
      <c r="E14126" s="24">
        <f t="shared" si="44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440"/>
        <v>0</v>
      </c>
      <c r="E14127" s="24">
        <f t="shared" si="441"/>
        <v>0</v>
      </c>
      <c r="F14127" s="104"/>
      <c r="G14127" s="104"/>
      <c r="H14127" s="113"/>
      <c r="I14127" s="113"/>
      <c r="J14127" s="106"/>
      <c r="K14127" s="107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440"/>
        <v>0</v>
      </c>
      <c r="E14128" s="24">
        <f t="shared" si="44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440"/>
        <v>0</v>
      </c>
      <c r="E14129" s="24">
        <f t="shared" si="44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440"/>
        <v>0</v>
      </c>
      <c r="E14130" s="24">
        <f t="shared" si="44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440"/>
        <v>0</v>
      </c>
      <c r="E14131" s="24">
        <f t="shared" si="44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440"/>
        <v>0</v>
      </c>
      <c r="E14132" s="24">
        <f t="shared" si="44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440"/>
        <v>0</v>
      </c>
      <c r="E14133" s="24">
        <f t="shared" si="44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440"/>
        <v>0</v>
      </c>
      <c r="E14134" s="24">
        <f t="shared" si="44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440"/>
        <v>0</v>
      </c>
      <c r="E14135" s="24">
        <f t="shared" si="44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440"/>
        <v>0</v>
      </c>
      <c r="E14136" s="24">
        <f t="shared" si="44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440"/>
        <v>0</v>
      </c>
      <c r="E14137" s="24">
        <f t="shared" si="44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440"/>
        <v>0</v>
      </c>
      <c r="E14138" s="24">
        <f t="shared" si="44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440"/>
        <v>0</v>
      </c>
      <c r="E14139" s="24">
        <f t="shared" si="44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440"/>
        <v>0</v>
      </c>
      <c r="E14140" s="24">
        <f t="shared" si="44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440"/>
        <v>0</v>
      </c>
      <c r="E14141" s="24">
        <f t="shared" si="44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440"/>
        <v>0</v>
      </c>
      <c r="E14142" s="24">
        <f t="shared" si="44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440"/>
        <v>0</v>
      </c>
      <c r="E14143" s="24">
        <f t="shared" si="44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440"/>
        <v>0</v>
      </c>
      <c r="E14144" s="24">
        <f t="shared" si="44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440"/>
        <v>0</v>
      </c>
      <c r="E14145" s="24">
        <f t="shared" si="44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440"/>
        <v>0</v>
      </c>
      <c r="E14146" s="24">
        <f t="shared" si="44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ref="D14147:D14210" si="442">F14147+H14147+J14148+L14147+N14147+P14147+R14147+T14147+V14147+X14147+Z14147+AB14147</f>
        <v>0</v>
      </c>
      <c r="E14147" s="24">
        <f t="shared" ref="E14147:E14210" si="443">G14147+I14147+K14148+M14147+O14147+Q14147+S14147+U14147+W14147+Y14147+AA14147+AC14147</f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442"/>
        <v>0</v>
      </c>
      <c r="E14148" s="24">
        <f t="shared" si="443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442"/>
        <v>0</v>
      </c>
      <c r="E14149" s="24">
        <f t="shared" si="443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442"/>
        <v>0</v>
      </c>
      <c r="E14150" s="24">
        <f t="shared" si="443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442"/>
        <v>0</v>
      </c>
      <c r="E14151" s="24">
        <f t="shared" si="443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442"/>
        <v>0</v>
      </c>
      <c r="E14152" s="24">
        <f t="shared" si="443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442"/>
        <v>0</v>
      </c>
      <c r="E14153" s="24">
        <f t="shared" si="443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442"/>
        <v>0</v>
      </c>
      <c r="E14154" s="24">
        <f t="shared" si="443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442"/>
        <v>0</v>
      </c>
      <c r="E14155" s="24">
        <f t="shared" si="443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442"/>
        <v>0</v>
      </c>
      <c r="E14156" s="24">
        <f t="shared" si="443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442"/>
        <v>0</v>
      </c>
      <c r="E14157" s="24">
        <f t="shared" si="443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442"/>
        <v>0</v>
      </c>
      <c r="E14158" s="24">
        <f t="shared" si="443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442"/>
        <v>0</v>
      </c>
      <c r="E14159" s="24">
        <f t="shared" si="443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442"/>
        <v>0</v>
      </c>
      <c r="E14160" s="24">
        <f t="shared" si="443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442"/>
        <v>0</v>
      </c>
      <c r="E14161" s="24">
        <f t="shared" si="443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442"/>
        <v>0</v>
      </c>
      <c r="E14162" s="24">
        <f t="shared" si="443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442"/>
        <v>0</v>
      </c>
      <c r="E14163" s="24">
        <f t="shared" si="443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442"/>
        <v>0</v>
      </c>
      <c r="E14164" s="24">
        <f t="shared" si="443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442"/>
        <v>0</v>
      </c>
      <c r="E14165" s="24">
        <f t="shared" si="443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442"/>
        <v>0</v>
      </c>
      <c r="E14166" s="24">
        <f t="shared" si="443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442"/>
        <v>0</v>
      </c>
      <c r="E14167" s="24">
        <f t="shared" si="443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442"/>
        <v>0</v>
      </c>
      <c r="E14168" s="24">
        <f t="shared" si="443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442"/>
        <v>0</v>
      </c>
      <c r="E14169" s="24">
        <f t="shared" si="443"/>
        <v>0</v>
      </c>
      <c r="F14169" s="104"/>
      <c r="G14169" s="104"/>
      <c r="J14169" s="31"/>
      <c r="K14169" s="32"/>
      <c r="P14169" s="113"/>
      <c r="Q14169" s="113"/>
    </row>
    <row r="14170" spans="1:52" ht="14.4" customHeight="1" x14ac:dyDescent="0.3">
      <c r="D14170" s="21">
        <f t="shared" si="442"/>
        <v>0</v>
      </c>
      <c r="E14170" s="24">
        <f t="shared" si="443"/>
        <v>0</v>
      </c>
      <c r="F14170" s="104"/>
      <c r="G14170" s="104"/>
    </row>
    <row r="14171" spans="1:52" ht="14.4" customHeight="1" x14ac:dyDescent="0.3">
      <c r="D14171" s="21">
        <f t="shared" si="442"/>
        <v>0</v>
      </c>
      <c r="E14171" s="24">
        <f t="shared" si="443"/>
        <v>0</v>
      </c>
      <c r="F14171" s="104"/>
      <c r="G14171" s="104"/>
    </row>
    <row r="14172" spans="1:52" ht="14.4" customHeight="1" x14ac:dyDescent="0.3">
      <c r="D14172" s="21">
        <f t="shared" si="442"/>
        <v>0</v>
      </c>
      <c r="E14172" s="24">
        <f t="shared" si="443"/>
        <v>0</v>
      </c>
      <c r="F14172" s="104"/>
      <c r="G14172" s="104"/>
    </row>
    <row r="14173" spans="1:52" ht="14.4" customHeight="1" x14ac:dyDescent="0.3">
      <c r="D14173" s="21">
        <f t="shared" si="442"/>
        <v>0</v>
      </c>
      <c r="E14173" s="24">
        <f t="shared" si="443"/>
        <v>0</v>
      </c>
      <c r="F14173" s="104"/>
      <c r="G14173" s="104"/>
    </row>
    <row r="14174" spans="1:52" ht="14.4" customHeight="1" x14ac:dyDescent="0.3">
      <c r="D14174" s="21">
        <f t="shared" si="442"/>
        <v>0</v>
      </c>
      <c r="E14174" s="24">
        <f t="shared" si="443"/>
        <v>0</v>
      </c>
      <c r="F14174" s="104"/>
      <c r="G14174" s="104"/>
    </row>
    <row r="14175" spans="1:52" ht="14.4" customHeight="1" x14ac:dyDescent="0.3">
      <c r="D14175" s="21">
        <f t="shared" si="442"/>
        <v>0</v>
      </c>
      <c r="E14175" s="24">
        <f t="shared" si="443"/>
        <v>0</v>
      </c>
      <c r="F14175" s="104"/>
      <c r="G14175" s="104"/>
    </row>
    <row r="14176" spans="1:52" ht="14.4" customHeight="1" x14ac:dyDescent="0.3">
      <c r="D14176" s="21">
        <f t="shared" si="442"/>
        <v>0</v>
      </c>
      <c r="E14176" s="24">
        <f t="shared" si="443"/>
        <v>0</v>
      </c>
      <c r="F14176" s="104"/>
      <c r="G14176" s="104"/>
    </row>
    <row r="14177" spans="4:7" ht="14.4" customHeight="1" x14ac:dyDescent="0.3">
      <c r="D14177" s="21">
        <f t="shared" si="442"/>
        <v>0</v>
      </c>
      <c r="E14177" s="24">
        <f t="shared" si="443"/>
        <v>0</v>
      </c>
      <c r="F14177" s="104"/>
      <c r="G14177" s="104"/>
    </row>
    <row r="14178" spans="4:7" ht="14.4" customHeight="1" x14ac:dyDescent="0.3">
      <c r="D14178" s="21">
        <f t="shared" si="442"/>
        <v>0</v>
      </c>
      <c r="E14178" s="24">
        <f t="shared" si="443"/>
        <v>0</v>
      </c>
      <c r="F14178" s="104"/>
      <c r="G14178" s="104"/>
    </row>
    <row r="14179" spans="4:7" ht="14.4" customHeight="1" x14ac:dyDescent="0.3">
      <c r="D14179" s="21">
        <f t="shared" si="442"/>
        <v>0</v>
      </c>
      <c r="E14179" s="24">
        <f t="shared" si="443"/>
        <v>0</v>
      </c>
      <c r="F14179" s="104"/>
      <c r="G14179" s="104"/>
    </row>
    <row r="14180" spans="4:7" ht="14.4" customHeight="1" x14ac:dyDescent="0.3">
      <c r="D14180" s="21">
        <f t="shared" si="442"/>
        <v>0</v>
      </c>
      <c r="E14180" s="24">
        <f t="shared" si="443"/>
        <v>0</v>
      </c>
      <c r="F14180" s="104"/>
      <c r="G14180" s="104"/>
    </row>
    <row r="14181" spans="4:7" ht="14.4" customHeight="1" x14ac:dyDescent="0.3">
      <c r="D14181" s="21">
        <f t="shared" si="442"/>
        <v>0</v>
      </c>
      <c r="E14181" s="24">
        <f t="shared" si="443"/>
        <v>0</v>
      </c>
      <c r="F14181" s="104"/>
      <c r="G14181" s="104"/>
    </row>
    <row r="14182" spans="4:7" ht="14.4" customHeight="1" x14ac:dyDescent="0.3">
      <c r="D14182" s="21">
        <f t="shared" si="442"/>
        <v>0</v>
      </c>
      <c r="E14182" s="24">
        <f t="shared" si="443"/>
        <v>0</v>
      </c>
      <c r="F14182" s="104"/>
      <c r="G14182" s="104"/>
    </row>
    <row r="14183" spans="4:7" ht="14.4" customHeight="1" x14ac:dyDescent="0.3">
      <c r="D14183" s="21">
        <f t="shared" si="442"/>
        <v>0</v>
      </c>
      <c r="E14183" s="24">
        <f t="shared" si="443"/>
        <v>0</v>
      </c>
      <c r="F14183" s="104"/>
      <c r="G14183" s="104"/>
    </row>
    <row r="14184" spans="4:7" ht="14.4" customHeight="1" x14ac:dyDescent="0.3">
      <c r="D14184" s="21">
        <f t="shared" si="442"/>
        <v>0</v>
      </c>
      <c r="E14184" s="24">
        <f t="shared" si="443"/>
        <v>0</v>
      </c>
      <c r="F14184" s="104"/>
      <c r="G14184" s="104"/>
    </row>
    <row r="14185" spans="4:7" ht="14.4" customHeight="1" x14ac:dyDescent="0.3">
      <c r="D14185" s="21">
        <f t="shared" si="442"/>
        <v>0</v>
      </c>
      <c r="E14185" s="24">
        <f t="shared" si="443"/>
        <v>0</v>
      </c>
      <c r="F14185" s="104"/>
      <c r="G14185" s="104"/>
    </row>
    <row r="14186" spans="4:7" ht="14.4" customHeight="1" x14ac:dyDescent="0.3">
      <c r="D14186" s="21">
        <f t="shared" si="442"/>
        <v>0</v>
      </c>
      <c r="E14186" s="24">
        <f t="shared" si="443"/>
        <v>0</v>
      </c>
      <c r="F14186" s="104"/>
      <c r="G14186" s="104"/>
    </row>
    <row r="14187" spans="4:7" ht="14.4" customHeight="1" x14ac:dyDescent="0.3">
      <c r="D14187" s="21">
        <f t="shared" si="442"/>
        <v>0</v>
      </c>
      <c r="E14187" s="24">
        <f t="shared" si="443"/>
        <v>0</v>
      </c>
      <c r="F14187" s="104"/>
      <c r="G14187" s="104"/>
    </row>
    <row r="14188" spans="4:7" ht="14.4" customHeight="1" x14ac:dyDescent="0.3">
      <c r="D14188" s="21">
        <f t="shared" si="442"/>
        <v>0</v>
      </c>
      <c r="E14188" s="24">
        <f t="shared" si="443"/>
        <v>0</v>
      </c>
      <c r="F14188" s="104"/>
      <c r="G14188" s="104"/>
    </row>
    <row r="14189" spans="4:7" ht="14.4" customHeight="1" x14ac:dyDescent="0.3">
      <c r="D14189" s="21">
        <f t="shared" si="442"/>
        <v>0</v>
      </c>
      <c r="E14189" s="24">
        <f t="shared" si="443"/>
        <v>0</v>
      </c>
      <c r="F14189" s="104"/>
      <c r="G14189" s="104"/>
    </row>
    <row r="14190" spans="4:7" ht="14.4" customHeight="1" x14ac:dyDescent="0.3">
      <c r="D14190" s="21">
        <f t="shared" si="442"/>
        <v>0</v>
      </c>
      <c r="E14190" s="24">
        <f t="shared" si="443"/>
        <v>0</v>
      </c>
      <c r="F14190" s="104"/>
      <c r="G14190" s="104"/>
    </row>
    <row r="14191" spans="4:7" ht="14.4" customHeight="1" x14ac:dyDescent="0.3">
      <c r="D14191" s="21">
        <f t="shared" si="442"/>
        <v>0</v>
      </c>
      <c r="E14191" s="24">
        <f t="shared" si="443"/>
        <v>0</v>
      </c>
      <c r="F14191" s="104"/>
      <c r="G14191" s="104"/>
    </row>
    <row r="14192" spans="4:7" ht="14.4" customHeight="1" x14ac:dyDescent="0.3">
      <c r="D14192" s="21">
        <f t="shared" si="442"/>
        <v>0</v>
      </c>
      <c r="E14192" s="24">
        <f t="shared" si="443"/>
        <v>0</v>
      </c>
      <c r="F14192" s="104"/>
      <c r="G14192" s="104"/>
    </row>
    <row r="14193" spans="4:7" ht="14.4" customHeight="1" x14ac:dyDescent="0.3">
      <c r="D14193" s="21">
        <f t="shared" si="442"/>
        <v>0</v>
      </c>
      <c r="E14193" s="24">
        <f t="shared" si="443"/>
        <v>0</v>
      </c>
      <c r="F14193" s="104"/>
      <c r="G14193" s="104"/>
    </row>
    <row r="14194" spans="4:7" ht="14.4" customHeight="1" x14ac:dyDescent="0.3">
      <c r="D14194" s="21">
        <f t="shared" si="442"/>
        <v>0</v>
      </c>
      <c r="E14194" s="24">
        <f t="shared" si="443"/>
        <v>0</v>
      </c>
      <c r="F14194" s="104"/>
      <c r="G14194" s="104"/>
    </row>
    <row r="14195" spans="4:7" ht="14.4" customHeight="1" x14ac:dyDescent="0.3">
      <c r="D14195" s="21">
        <f t="shared" si="442"/>
        <v>0</v>
      </c>
      <c r="E14195" s="24">
        <f t="shared" si="443"/>
        <v>0</v>
      </c>
      <c r="F14195" s="104"/>
      <c r="G14195" s="104"/>
    </row>
    <row r="14196" spans="4:7" ht="14.4" customHeight="1" x14ac:dyDescent="0.3">
      <c r="D14196" s="21">
        <f t="shared" si="442"/>
        <v>0</v>
      </c>
      <c r="E14196" s="24">
        <f t="shared" si="443"/>
        <v>0</v>
      </c>
      <c r="F14196" s="104"/>
      <c r="G14196" s="104"/>
    </row>
    <row r="14197" spans="4:7" ht="14.4" customHeight="1" x14ac:dyDescent="0.3">
      <c r="D14197" s="21">
        <f t="shared" si="442"/>
        <v>0</v>
      </c>
      <c r="E14197" s="24">
        <f t="shared" si="443"/>
        <v>0</v>
      </c>
      <c r="F14197" s="104"/>
      <c r="G14197" s="104"/>
    </row>
    <row r="14198" spans="4:7" ht="14.4" customHeight="1" x14ac:dyDescent="0.3">
      <c r="D14198" s="21">
        <f t="shared" si="442"/>
        <v>0</v>
      </c>
      <c r="E14198" s="24">
        <f t="shared" si="443"/>
        <v>0</v>
      </c>
      <c r="F14198" s="104"/>
      <c r="G14198" s="104"/>
    </row>
    <row r="14199" spans="4:7" ht="14.4" customHeight="1" x14ac:dyDescent="0.3">
      <c r="D14199" s="21">
        <f t="shared" si="442"/>
        <v>0</v>
      </c>
      <c r="E14199" s="24">
        <f t="shared" si="443"/>
        <v>0</v>
      </c>
      <c r="F14199" s="104"/>
      <c r="G14199" s="104"/>
    </row>
    <row r="14200" spans="4:7" ht="14.4" customHeight="1" x14ac:dyDescent="0.3">
      <c r="D14200" s="21">
        <f t="shared" si="442"/>
        <v>0</v>
      </c>
      <c r="E14200" s="24">
        <f t="shared" si="443"/>
        <v>0</v>
      </c>
      <c r="F14200" s="104"/>
      <c r="G14200" s="104"/>
    </row>
    <row r="14201" spans="4:7" ht="14.4" customHeight="1" x14ac:dyDescent="0.3">
      <c r="D14201" s="21">
        <f t="shared" si="442"/>
        <v>0</v>
      </c>
      <c r="E14201" s="24">
        <f t="shared" si="443"/>
        <v>0</v>
      </c>
      <c r="F14201" s="104"/>
      <c r="G14201" s="104"/>
    </row>
    <row r="14202" spans="4:7" ht="14.4" customHeight="1" x14ac:dyDescent="0.3">
      <c r="D14202" s="21">
        <f t="shared" si="442"/>
        <v>0</v>
      </c>
      <c r="E14202" s="24">
        <f t="shared" si="443"/>
        <v>0</v>
      </c>
      <c r="F14202" s="104"/>
      <c r="G14202" s="104"/>
    </row>
    <row r="14203" spans="4:7" ht="14.4" customHeight="1" x14ac:dyDescent="0.3">
      <c r="D14203" s="21">
        <f t="shared" si="442"/>
        <v>0</v>
      </c>
      <c r="E14203" s="24">
        <f t="shared" si="443"/>
        <v>0</v>
      </c>
      <c r="F14203" s="104"/>
      <c r="G14203" s="104"/>
    </row>
    <row r="14204" spans="4:7" ht="14.4" customHeight="1" x14ac:dyDescent="0.3">
      <c r="D14204" s="21">
        <f t="shared" si="442"/>
        <v>0</v>
      </c>
      <c r="E14204" s="24">
        <f t="shared" si="443"/>
        <v>0</v>
      </c>
      <c r="F14204" s="104"/>
      <c r="G14204" s="104"/>
    </row>
    <row r="14205" spans="4:7" ht="14.4" customHeight="1" x14ac:dyDescent="0.3">
      <c r="D14205" s="21">
        <f t="shared" si="442"/>
        <v>0</v>
      </c>
      <c r="E14205" s="24">
        <f t="shared" si="443"/>
        <v>0</v>
      </c>
      <c r="F14205" s="104"/>
      <c r="G14205" s="104"/>
    </row>
    <row r="14206" spans="4:7" ht="14.4" customHeight="1" x14ac:dyDescent="0.3">
      <c r="D14206" s="21">
        <f t="shared" si="442"/>
        <v>0</v>
      </c>
      <c r="E14206" s="24">
        <f t="shared" si="443"/>
        <v>0</v>
      </c>
      <c r="F14206" s="104"/>
      <c r="G14206" s="104"/>
    </row>
    <row r="14207" spans="4:7" ht="14.4" customHeight="1" x14ac:dyDescent="0.3">
      <c r="D14207" s="21">
        <f t="shared" si="442"/>
        <v>0</v>
      </c>
      <c r="E14207" s="24">
        <f t="shared" si="443"/>
        <v>0</v>
      </c>
      <c r="F14207" s="104"/>
      <c r="G14207" s="104"/>
    </row>
    <row r="14208" spans="4:7" ht="14.4" customHeight="1" x14ac:dyDescent="0.3">
      <c r="D14208" s="21">
        <f t="shared" si="442"/>
        <v>0</v>
      </c>
      <c r="E14208" s="24">
        <f t="shared" si="443"/>
        <v>0</v>
      </c>
      <c r="F14208" s="104"/>
      <c r="G14208" s="104"/>
    </row>
    <row r="14209" spans="4:7" ht="14.4" customHeight="1" x14ac:dyDescent="0.3">
      <c r="D14209" s="21">
        <f t="shared" si="442"/>
        <v>0</v>
      </c>
      <c r="E14209" s="24">
        <f t="shared" si="443"/>
        <v>0</v>
      </c>
      <c r="F14209" s="104"/>
      <c r="G14209" s="104"/>
    </row>
    <row r="14210" spans="4:7" ht="14.4" customHeight="1" x14ac:dyDescent="0.3">
      <c r="D14210" s="21">
        <f t="shared" si="442"/>
        <v>0</v>
      </c>
      <c r="E14210" s="24">
        <f t="shared" si="443"/>
        <v>0</v>
      </c>
      <c r="F14210" s="104"/>
      <c r="G14210" s="104"/>
    </row>
    <row r="14211" spans="4:7" ht="14.4" customHeight="1" x14ac:dyDescent="0.3">
      <c r="D14211" s="21">
        <f t="shared" ref="D14211:D14274" si="444">F14211+H14211+J14212+L14211+N14211+P14211+R14211+T14211+V14211+X14211+Z14211+AB14211</f>
        <v>0</v>
      </c>
      <c r="E14211" s="24">
        <f t="shared" ref="E14211:E14274" si="445">G14211+I14211+K14212+M14211+O14211+Q14211+S14211+U14211+W14211+Y14211+AA14211+AC14211</f>
        <v>0</v>
      </c>
      <c r="F14211" s="104"/>
      <c r="G14211" s="104"/>
    </row>
    <row r="14212" spans="4:7" ht="14.4" customHeight="1" x14ac:dyDescent="0.3">
      <c r="D14212" s="21">
        <f t="shared" si="444"/>
        <v>0</v>
      </c>
      <c r="E14212" s="24">
        <f t="shared" si="445"/>
        <v>0</v>
      </c>
      <c r="F14212" s="104"/>
      <c r="G14212" s="104"/>
    </row>
    <row r="14213" spans="4:7" ht="14.4" customHeight="1" x14ac:dyDescent="0.3">
      <c r="D14213" s="21">
        <f t="shared" si="444"/>
        <v>0</v>
      </c>
      <c r="E14213" s="24">
        <f t="shared" si="445"/>
        <v>0</v>
      </c>
      <c r="F14213" s="104"/>
      <c r="G14213" s="104"/>
    </row>
    <row r="14214" spans="4:7" ht="14.4" customHeight="1" x14ac:dyDescent="0.3">
      <c r="D14214" s="21">
        <f t="shared" si="444"/>
        <v>0</v>
      </c>
      <c r="E14214" s="24">
        <f t="shared" si="445"/>
        <v>0</v>
      </c>
      <c r="F14214" s="104"/>
      <c r="G14214" s="104"/>
    </row>
    <row r="14215" spans="4:7" ht="14.4" customHeight="1" x14ac:dyDescent="0.3">
      <c r="D14215" s="21">
        <f t="shared" si="444"/>
        <v>0</v>
      </c>
      <c r="E14215" s="24">
        <f t="shared" si="445"/>
        <v>0</v>
      </c>
      <c r="F14215" s="104"/>
      <c r="G14215" s="104"/>
    </row>
    <row r="14216" spans="4:7" ht="14.4" customHeight="1" x14ac:dyDescent="0.3">
      <c r="D14216" s="21">
        <f t="shared" si="444"/>
        <v>0</v>
      </c>
      <c r="E14216" s="24">
        <f t="shared" si="445"/>
        <v>0</v>
      </c>
      <c r="F14216" s="104"/>
      <c r="G14216" s="104"/>
    </row>
    <row r="14217" spans="4:7" ht="14.4" customHeight="1" x14ac:dyDescent="0.3">
      <c r="D14217" s="21">
        <f t="shared" si="444"/>
        <v>0</v>
      </c>
      <c r="E14217" s="24">
        <f t="shared" si="445"/>
        <v>0</v>
      </c>
      <c r="F14217" s="104"/>
      <c r="G14217" s="104"/>
    </row>
    <row r="14218" spans="4:7" ht="14.4" customHeight="1" x14ac:dyDescent="0.3">
      <c r="D14218" s="21">
        <f t="shared" si="444"/>
        <v>0</v>
      </c>
      <c r="E14218" s="24">
        <f t="shared" si="445"/>
        <v>0</v>
      </c>
      <c r="F14218" s="104"/>
      <c r="G14218" s="104"/>
    </row>
    <row r="14219" spans="4:7" ht="14.4" customHeight="1" x14ac:dyDescent="0.3">
      <c r="D14219" s="21">
        <f t="shared" si="444"/>
        <v>0</v>
      </c>
      <c r="E14219" s="24">
        <f t="shared" si="445"/>
        <v>0</v>
      </c>
      <c r="F14219" s="104"/>
      <c r="G14219" s="104"/>
    </row>
    <row r="14220" spans="4:7" ht="14.4" customHeight="1" x14ac:dyDescent="0.3">
      <c r="D14220" s="21">
        <f t="shared" si="444"/>
        <v>0</v>
      </c>
      <c r="E14220" s="24">
        <f t="shared" si="445"/>
        <v>0</v>
      </c>
      <c r="F14220" s="104"/>
      <c r="G14220" s="104"/>
    </row>
    <row r="14221" spans="4:7" ht="14.4" customHeight="1" x14ac:dyDescent="0.3">
      <c r="D14221" s="21">
        <f t="shared" si="444"/>
        <v>0</v>
      </c>
      <c r="E14221" s="24">
        <f t="shared" si="445"/>
        <v>0</v>
      </c>
      <c r="F14221" s="104"/>
      <c r="G14221" s="104"/>
    </row>
    <row r="14222" spans="4:7" ht="14.4" customHeight="1" x14ac:dyDescent="0.3">
      <c r="D14222" s="21">
        <f t="shared" si="444"/>
        <v>0</v>
      </c>
      <c r="E14222" s="24">
        <f t="shared" si="445"/>
        <v>0</v>
      </c>
      <c r="F14222" s="104"/>
      <c r="G14222" s="104"/>
    </row>
    <row r="14223" spans="4:7" ht="14.4" customHeight="1" x14ac:dyDescent="0.3">
      <c r="D14223" s="21">
        <f t="shared" si="444"/>
        <v>0</v>
      </c>
      <c r="E14223" s="24">
        <f t="shared" si="445"/>
        <v>0</v>
      </c>
      <c r="F14223" s="104"/>
      <c r="G14223" s="104"/>
    </row>
    <row r="14224" spans="4:7" ht="14.4" customHeight="1" x14ac:dyDescent="0.3">
      <c r="D14224" s="21">
        <f t="shared" si="444"/>
        <v>0</v>
      </c>
      <c r="E14224" s="24">
        <f t="shared" si="445"/>
        <v>0</v>
      </c>
      <c r="F14224" s="104"/>
      <c r="G14224" s="104"/>
    </row>
    <row r="14225" spans="4:7" ht="14.4" customHeight="1" x14ac:dyDescent="0.3">
      <c r="D14225" s="21">
        <f t="shared" si="444"/>
        <v>0</v>
      </c>
      <c r="E14225" s="24">
        <f t="shared" si="445"/>
        <v>0</v>
      </c>
      <c r="F14225" s="104"/>
      <c r="G14225" s="104"/>
    </row>
    <row r="14226" spans="4:7" ht="14.4" customHeight="1" x14ac:dyDescent="0.3">
      <c r="D14226" s="21">
        <f t="shared" si="444"/>
        <v>0</v>
      </c>
      <c r="E14226" s="24">
        <f t="shared" si="445"/>
        <v>0</v>
      </c>
      <c r="F14226" s="104"/>
      <c r="G14226" s="104"/>
    </row>
    <row r="14227" spans="4:7" ht="14.4" customHeight="1" x14ac:dyDescent="0.3">
      <c r="D14227" s="21">
        <f t="shared" si="444"/>
        <v>0</v>
      </c>
      <c r="E14227" s="24">
        <f t="shared" si="445"/>
        <v>0</v>
      </c>
      <c r="F14227" s="104"/>
      <c r="G14227" s="104"/>
    </row>
    <row r="14228" spans="4:7" ht="14.4" customHeight="1" x14ac:dyDescent="0.3">
      <c r="D14228" s="21">
        <f t="shared" si="444"/>
        <v>0</v>
      </c>
      <c r="E14228" s="24">
        <f t="shared" si="445"/>
        <v>0</v>
      </c>
      <c r="F14228" s="104"/>
      <c r="G14228" s="104"/>
    </row>
    <row r="14229" spans="4:7" ht="14.4" customHeight="1" x14ac:dyDescent="0.3">
      <c r="D14229" s="21">
        <f t="shared" si="444"/>
        <v>0</v>
      </c>
      <c r="E14229" s="24">
        <f t="shared" si="445"/>
        <v>0</v>
      </c>
      <c r="F14229" s="104"/>
      <c r="G14229" s="104"/>
    </row>
    <row r="14230" spans="4:7" ht="14.4" customHeight="1" x14ac:dyDescent="0.3">
      <c r="D14230" s="21">
        <f t="shared" si="444"/>
        <v>0</v>
      </c>
      <c r="E14230" s="24">
        <f t="shared" si="445"/>
        <v>0</v>
      </c>
      <c r="F14230" s="104"/>
      <c r="G14230" s="104"/>
    </row>
    <row r="14231" spans="4:7" ht="14.4" customHeight="1" x14ac:dyDescent="0.3">
      <c r="D14231" s="21">
        <f t="shared" si="444"/>
        <v>0</v>
      </c>
      <c r="E14231" s="24">
        <f t="shared" si="445"/>
        <v>0</v>
      </c>
      <c r="F14231" s="104"/>
      <c r="G14231" s="104"/>
    </row>
    <row r="14232" spans="4:7" ht="14.4" customHeight="1" x14ac:dyDescent="0.3">
      <c r="D14232" s="21">
        <f t="shared" si="444"/>
        <v>0</v>
      </c>
      <c r="E14232" s="24">
        <f t="shared" si="445"/>
        <v>0</v>
      </c>
      <c r="F14232" s="104"/>
      <c r="G14232" s="104"/>
    </row>
    <row r="14233" spans="4:7" ht="14.4" customHeight="1" x14ac:dyDescent="0.3">
      <c r="D14233" s="21">
        <f t="shared" si="444"/>
        <v>0</v>
      </c>
      <c r="E14233" s="24">
        <f t="shared" si="445"/>
        <v>0</v>
      </c>
      <c r="F14233" s="104"/>
      <c r="G14233" s="104"/>
    </row>
    <row r="14234" spans="4:7" ht="14.4" customHeight="1" x14ac:dyDescent="0.3">
      <c r="D14234" s="21">
        <f t="shared" si="444"/>
        <v>0</v>
      </c>
      <c r="E14234" s="24">
        <f t="shared" si="445"/>
        <v>0</v>
      </c>
      <c r="F14234" s="104"/>
      <c r="G14234" s="104"/>
    </row>
    <row r="14235" spans="4:7" ht="14.4" customHeight="1" x14ac:dyDescent="0.3">
      <c r="D14235" s="21">
        <f t="shared" si="444"/>
        <v>0</v>
      </c>
      <c r="E14235" s="24">
        <f t="shared" si="445"/>
        <v>0</v>
      </c>
      <c r="F14235" s="104"/>
      <c r="G14235" s="104"/>
    </row>
    <row r="14236" spans="4:7" ht="14.4" customHeight="1" x14ac:dyDescent="0.3">
      <c r="D14236" s="21">
        <f t="shared" si="444"/>
        <v>0</v>
      </c>
      <c r="E14236" s="24">
        <f t="shared" si="445"/>
        <v>0</v>
      </c>
      <c r="F14236" s="104"/>
      <c r="G14236" s="104"/>
    </row>
    <row r="14237" spans="4:7" ht="14.4" customHeight="1" x14ac:dyDescent="0.3">
      <c r="D14237" s="21">
        <f t="shared" si="444"/>
        <v>0</v>
      </c>
      <c r="E14237" s="24">
        <f t="shared" si="445"/>
        <v>0</v>
      </c>
      <c r="F14237" s="104"/>
      <c r="G14237" s="104"/>
    </row>
    <row r="14238" spans="4:7" ht="14.4" customHeight="1" x14ac:dyDescent="0.3">
      <c r="D14238" s="21">
        <f t="shared" si="444"/>
        <v>0</v>
      </c>
      <c r="E14238" s="24">
        <f t="shared" si="445"/>
        <v>0</v>
      </c>
      <c r="F14238" s="104"/>
      <c r="G14238" s="104"/>
    </row>
    <row r="14239" spans="4:7" ht="14.4" customHeight="1" x14ac:dyDescent="0.3">
      <c r="D14239" s="21">
        <f t="shared" si="444"/>
        <v>0</v>
      </c>
      <c r="E14239" s="24">
        <f t="shared" si="445"/>
        <v>0</v>
      </c>
      <c r="F14239" s="104"/>
      <c r="G14239" s="104"/>
    </row>
    <row r="14240" spans="4:7" ht="14.4" customHeight="1" x14ac:dyDescent="0.3">
      <c r="D14240" s="21">
        <f t="shared" si="444"/>
        <v>0</v>
      </c>
      <c r="E14240" s="24">
        <f t="shared" si="445"/>
        <v>0</v>
      </c>
      <c r="F14240" s="104"/>
      <c r="G14240" s="104"/>
    </row>
    <row r="14241" spans="4:7" ht="14.4" customHeight="1" x14ac:dyDescent="0.3">
      <c r="D14241" s="21">
        <f t="shared" si="444"/>
        <v>0</v>
      </c>
      <c r="E14241" s="24">
        <f t="shared" si="445"/>
        <v>0</v>
      </c>
      <c r="F14241" s="104"/>
      <c r="G14241" s="104"/>
    </row>
    <row r="14242" spans="4:7" ht="14.4" customHeight="1" x14ac:dyDescent="0.3">
      <c r="D14242" s="21">
        <f t="shared" si="444"/>
        <v>0</v>
      </c>
      <c r="E14242" s="24">
        <f t="shared" si="445"/>
        <v>0</v>
      </c>
      <c r="F14242" s="104"/>
      <c r="G14242" s="104"/>
    </row>
    <row r="14243" spans="4:7" ht="14.4" customHeight="1" x14ac:dyDescent="0.3">
      <c r="D14243" s="21">
        <f t="shared" si="444"/>
        <v>0</v>
      </c>
      <c r="E14243" s="24">
        <f t="shared" si="445"/>
        <v>0</v>
      </c>
      <c r="F14243" s="104"/>
      <c r="G14243" s="104"/>
    </row>
    <row r="14244" spans="4:7" ht="14.4" customHeight="1" x14ac:dyDescent="0.3">
      <c r="D14244" s="21">
        <f t="shared" si="444"/>
        <v>0</v>
      </c>
      <c r="E14244" s="24">
        <f t="shared" si="445"/>
        <v>0</v>
      </c>
      <c r="F14244" s="104"/>
      <c r="G14244" s="104"/>
    </row>
    <row r="14245" spans="4:7" ht="14.4" customHeight="1" x14ac:dyDescent="0.3">
      <c r="D14245" s="21">
        <f t="shared" si="444"/>
        <v>0</v>
      </c>
      <c r="E14245" s="24">
        <f t="shared" si="445"/>
        <v>0</v>
      </c>
      <c r="F14245" s="104"/>
      <c r="G14245" s="104"/>
    </row>
    <row r="14246" spans="4:7" ht="14.4" customHeight="1" x14ac:dyDescent="0.3">
      <c r="D14246" s="21">
        <f t="shared" si="444"/>
        <v>0</v>
      </c>
      <c r="E14246" s="24">
        <f t="shared" si="445"/>
        <v>0</v>
      </c>
      <c r="F14246" s="104"/>
      <c r="G14246" s="104"/>
    </row>
    <row r="14247" spans="4:7" ht="14.4" customHeight="1" x14ac:dyDescent="0.3">
      <c r="D14247" s="21">
        <f t="shared" si="444"/>
        <v>0</v>
      </c>
      <c r="E14247" s="24">
        <f t="shared" si="445"/>
        <v>0</v>
      </c>
      <c r="F14247" s="104"/>
      <c r="G14247" s="104"/>
    </row>
    <row r="14248" spans="4:7" ht="14.4" customHeight="1" x14ac:dyDescent="0.3">
      <c r="D14248" s="21">
        <f t="shared" si="444"/>
        <v>0</v>
      </c>
      <c r="E14248" s="24">
        <f t="shared" si="445"/>
        <v>0</v>
      </c>
      <c r="F14248" s="104"/>
      <c r="G14248" s="104"/>
    </row>
    <row r="14249" spans="4:7" ht="14.4" customHeight="1" x14ac:dyDescent="0.3">
      <c r="D14249" s="21">
        <f t="shared" si="444"/>
        <v>0</v>
      </c>
      <c r="E14249" s="24">
        <f t="shared" si="445"/>
        <v>0</v>
      </c>
      <c r="F14249" s="104"/>
      <c r="G14249" s="104"/>
    </row>
    <row r="14250" spans="4:7" ht="14.4" customHeight="1" x14ac:dyDescent="0.3">
      <c r="D14250" s="21">
        <f t="shared" si="444"/>
        <v>0</v>
      </c>
      <c r="E14250" s="24">
        <f t="shared" si="445"/>
        <v>0</v>
      </c>
      <c r="F14250" s="104"/>
      <c r="G14250" s="104"/>
    </row>
    <row r="14251" spans="4:7" ht="14.4" customHeight="1" x14ac:dyDescent="0.3">
      <c r="D14251" s="21">
        <f t="shared" si="444"/>
        <v>0</v>
      </c>
      <c r="E14251" s="24">
        <f t="shared" si="445"/>
        <v>0</v>
      </c>
      <c r="F14251" s="104"/>
      <c r="G14251" s="104"/>
    </row>
    <row r="14252" spans="4:7" ht="14.4" customHeight="1" x14ac:dyDescent="0.3">
      <c r="D14252" s="21">
        <f t="shared" si="444"/>
        <v>0</v>
      </c>
      <c r="E14252" s="24">
        <f t="shared" si="445"/>
        <v>0</v>
      </c>
      <c r="F14252" s="104"/>
      <c r="G14252" s="104"/>
    </row>
    <row r="14253" spans="4:7" ht="14.4" customHeight="1" x14ac:dyDescent="0.3">
      <c r="D14253" s="21">
        <f t="shared" si="444"/>
        <v>0</v>
      </c>
      <c r="E14253" s="24">
        <f t="shared" si="445"/>
        <v>0</v>
      </c>
      <c r="F14253" s="104"/>
      <c r="G14253" s="104"/>
    </row>
    <row r="14254" spans="4:7" ht="14.4" customHeight="1" x14ac:dyDescent="0.3">
      <c r="D14254" s="21">
        <f t="shared" si="444"/>
        <v>0</v>
      </c>
      <c r="E14254" s="24">
        <f t="shared" si="445"/>
        <v>0</v>
      </c>
      <c r="F14254" s="104"/>
      <c r="G14254" s="104"/>
    </row>
    <row r="14255" spans="4:7" ht="14.4" customHeight="1" x14ac:dyDescent="0.3">
      <c r="D14255" s="21">
        <f t="shared" si="444"/>
        <v>0</v>
      </c>
      <c r="E14255" s="24">
        <f t="shared" si="445"/>
        <v>0</v>
      </c>
      <c r="F14255" s="104"/>
      <c r="G14255" s="104"/>
    </row>
    <row r="14256" spans="4:7" ht="14.4" customHeight="1" x14ac:dyDescent="0.3">
      <c r="D14256" s="21">
        <f t="shared" si="444"/>
        <v>0</v>
      </c>
      <c r="E14256" s="24">
        <f t="shared" si="445"/>
        <v>0</v>
      </c>
      <c r="F14256" s="104"/>
      <c r="G14256" s="104"/>
    </row>
    <row r="14257" spans="4:7" ht="14.4" customHeight="1" x14ac:dyDescent="0.3">
      <c r="D14257" s="21">
        <f t="shared" si="444"/>
        <v>0</v>
      </c>
      <c r="E14257" s="24">
        <f t="shared" si="445"/>
        <v>0</v>
      </c>
      <c r="F14257" s="104"/>
      <c r="G14257" s="104"/>
    </row>
    <row r="14258" spans="4:7" ht="14.4" customHeight="1" x14ac:dyDescent="0.3">
      <c r="D14258" s="21">
        <f t="shared" si="444"/>
        <v>0</v>
      </c>
      <c r="E14258" s="24">
        <f t="shared" si="445"/>
        <v>0</v>
      </c>
      <c r="F14258" s="104"/>
      <c r="G14258" s="104"/>
    </row>
    <row r="14259" spans="4:7" ht="14.4" customHeight="1" x14ac:dyDescent="0.3">
      <c r="D14259" s="21">
        <f t="shared" si="444"/>
        <v>0</v>
      </c>
      <c r="E14259" s="24">
        <f t="shared" si="445"/>
        <v>0</v>
      </c>
      <c r="F14259" s="104"/>
      <c r="G14259" s="104"/>
    </row>
    <row r="14260" spans="4:7" ht="14.4" customHeight="1" x14ac:dyDescent="0.3">
      <c r="D14260" s="21">
        <f t="shared" si="444"/>
        <v>0</v>
      </c>
      <c r="E14260" s="24">
        <f t="shared" si="445"/>
        <v>0</v>
      </c>
      <c r="F14260" s="104"/>
      <c r="G14260" s="104"/>
    </row>
    <row r="14261" spans="4:7" ht="14.4" customHeight="1" x14ac:dyDescent="0.3">
      <c r="D14261" s="21">
        <f t="shared" si="444"/>
        <v>0</v>
      </c>
      <c r="E14261" s="24">
        <f t="shared" si="445"/>
        <v>0</v>
      </c>
      <c r="F14261" s="104"/>
      <c r="G14261" s="104"/>
    </row>
    <row r="14262" spans="4:7" ht="14.4" customHeight="1" x14ac:dyDescent="0.3">
      <c r="D14262" s="21">
        <f t="shared" si="444"/>
        <v>0</v>
      </c>
      <c r="E14262" s="24">
        <f t="shared" si="445"/>
        <v>0</v>
      </c>
      <c r="F14262" s="104"/>
      <c r="G14262" s="104"/>
    </row>
    <row r="14263" spans="4:7" ht="14.4" customHeight="1" x14ac:dyDescent="0.3">
      <c r="D14263" s="21">
        <f t="shared" si="444"/>
        <v>0</v>
      </c>
      <c r="E14263" s="24">
        <f t="shared" si="445"/>
        <v>0</v>
      </c>
      <c r="F14263" s="104"/>
      <c r="G14263" s="104"/>
    </row>
    <row r="14264" spans="4:7" ht="14.4" customHeight="1" x14ac:dyDescent="0.3">
      <c r="D14264" s="21">
        <f t="shared" si="444"/>
        <v>0</v>
      </c>
      <c r="E14264" s="24">
        <f t="shared" si="445"/>
        <v>0</v>
      </c>
      <c r="F14264" s="104"/>
      <c r="G14264" s="104"/>
    </row>
    <row r="14265" spans="4:7" ht="14.4" customHeight="1" x14ac:dyDescent="0.3">
      <c r="D14265" s="21">
        <f t="shared" si="444"/>
        <v>0</v>
      </c>
      <c r="E14265" s="24">
        <f t="shared" si="445"/>
        <v>0</v>
      </c>
      <c r="F14265" s="104"/>
      <c r="G14265" s="104"/>
    </row>
    <row r="14266" spans="4:7" ht="14.4" customHeight="1" x14ac:dyDescent="0.3">
      <c r="D14266" s="21">
        <f t="shared" si="444"/>
        <v>0</v>
      </c>
      <c r="E14266" s="24">
        <f t="shared" si="445"/>
        <v>0</v>
      </c>
      <c r="F14266" s="104"/>
      <c r="G14266" s="104"/>
    </row>
    <row r="14267" spans="4:7" ht="14.4" customHeight="1" x14ac:dyDescent="0.3">
      <c r="D14267" s="21">
        <f t="shared" si="444"/>
        <v>0</v>
      </c>
      <c r="E14267" s="24">
        <f t="shared" si="445"/>
        <v>0</v>
      </c>
      <c r="F14267" s="104"/>
      <c r="G14267" s="104"/>
    </row>
    <row r="14268" spans="4:7" ht="14.4" customHeight="1" x14ac:dyDescent="0.3">
      <c r="D14268" s="21">
        <f t="shared" si="444"/>
        <v>0</v>
      </c>
      <c r="E14268" s="24">
        <f t="shared" si="445"/>
        <v>0</v>
      </c>
      <c r="F14268" s="104"/>
      <c r="G14268" s="104"/>
    </row>
    <row r="14269" spans="4:7" ht="14.4" customHeight="1" x14ac:dyDescent="0.3">
      <c r="D14269" s="21">
        <f t="shared" si="444"/>
        <v>0</v>
      </c>
      <c r="E14269" s="24">
        <f t="shared" si="445"/>
        <v>0</v>
      </c>
      <c r="F14269" s="104"/>
      <c r="G14269" s="104"/>
    </row>
    <row r="14270" spans="4:7" ht="14.4" customHeight="1" x14ac:dyDescent="0.3">
      <c r="D14270" s="21">
        <f t="shared" si="444"/>
        <v>0</v>
      </c>
      <c r="E14270" s="24">
        <f t="shared" si="445"/>
        <v>0</v>
      </c>
      <c r="F14270" s="104"/>
      <c r="G14270" s="104"/>
    </row>
    <row r="14271" spans="4:7" ht="14.4" customHeight="1" x14ac:dyDescent="0.3">
      <c r="D14271" s="21">
        <f t="shared" si="444"/>
        <v>0</v>
      </c>
      <c r="E14271" s="24">
        <f t="shared" si="445"/>
        <v>0</v>
      </c>
      <c r="F14271" s="104"/>
      <c r="G14271" s="104"/>
    </row>
    <row r="14272" spans="4:7" ht="14.4" customHeight="1" x14ac:dyDescent="0.3">
      <c r="D14272" s="21">
        <f t="shared" si="444"/>
        <v>0</v>
      </c>
      <c r="E14272" s="24">
        <f t="shared" si="445"/>
        <v>0</v>
      </c>
      <c r="F14272" s="104"/>
      <c r="G14272" s="104"/>
    </row>
    <row r="14273" spans="4:7" ht="14.4" customHeight="1" x14ac:dyDescent="0.3">
      <c r="D14273" s="21">
        <f t="shared" si="444"/>
        <v>0</v>
      </c>
      <c r="E14273" s="24">
        <f t="shared" si="445"/>
        <v>0</v>
      </c>
      <c r="F14273" s="104"/>
      <c r="G14273" s="104"/>
    </row>
    <row r="14274" spans="4:7" ht="14.4" customHeight="1" x14ac:dyDescent="0.3">
      <c r="D14274" s="21">
        <f t="shared" si="444"/>
        <v>0</v>
      </c>
      <c r="E14274" s="24">
        <f t="shared" si="445"/>
        <v>0</v>
      </c>
      <c r="F14274" s="104"/>
      <c r="G14274" s="104"/>
    </row>
    <row r="14275" spans="4:7" ht="14.4" customHeight="1" x14ac:dyDescent="0.3">
      <c r="D14275" s="21">
        <f t="shared" ref="D14275:D14338" si="446">F14275+H14275+J14276+L14275+N14275+P14275+R14275+T14275+V14275+X14275+Z14275+AB14275</f>
        <v>0</v>
      </c>
      <c r="E14275" s="24">
        <f t="shared" ref="E14275:E14338" si="447">G14275+I14275+K14276+M14275+O14275+Q14275+S14275+U14275+W14275+Y14275+AA14275+AC14275</f>
        <v>0</v>
      </c>
      <c r="F14275" s="104"/>
      <c r="G14275" s="104"/>
    </row>
    <row r="14276" spans="4:7" ht="14.4" customHeight="1" x14ac:dyDescent="0.3">
      <c r="D14276" s="21">
        <f t="shared" si="446"/>
        <v>0</v>
      </c>
      <c r="E14276" s="24">
        <f t="shared" si="447"/>
        <v>0</v>
      </c>
      <c r="F14276" s="104"/>
      <c r="G14276" s="104"/>
    </row>
    <row r="14277" spans="4:7" ht="14.4" customHeight="1" x14ac:dyDescent="0.3">
      <c r="D14277" s="21">
        <f t="shared" si="446"/>
        <v>0</v>
      </c>
      <c r="E14277" s="24">
        <f t="shared" si="447"/>
        <v>0</v>
      </c>
      <c r="F14277" s="104"/>
      <c r="G14277" s="104"/>
    </row>
    <row r="14278" spans="4:7" ht="14.4" customHeight="1" x14ac:dyDescent="0.3">
      <c r="D14278" s="21">
        <f t="shared" si="446"/>
        <v>0</v>
      </c>
      <c r="E14278" s="24">
        <f t="shared" si="447"/>
        <v>0</v>
      </c>
      <c r="F14278" s="104"/>
      <c r="G14278" s="104"/>
    </row>
    <row r="14279" spans="4:7" ht="14.4" customHeight="1" x14ac:dyDescent="0.3">
      <c r="D14279" s="21">
        <f t="shared" si="446"/>
        <v>0</v>
      </c>
      <c r="E14279" s="24">
        <f t="shared" si="447"/>
        <v>0</v>
      </c>
      <c r="F14279" s="104"/>
      <c r="G14279" s="104"/>
    </row>
    <row r="14280" spans="4:7" ht="14.4" customHeight="1" x14ac:dyDescent="0.3">
      <c r="D14280" s="21">
        <f t="shared" si="446"/>
        <v>0</v>
      </c>
      <c r="E14280" s="24">
        <f t="shared" si="447"/>
        <v>0</v>
      </c>
      <c r="F14280" s="104"/>
      <c r="G14280" s="104"/>
    </row>
    <row r="14281" spans="4:7" ht="14.4" customHeight="1" x14ac:dyDescent="0.3">
      <c r="D14281" s="21">
        <f t="shared" si="446"/>
        <v>0</v>
      </c>
      <c r="E14281" s="24">
        <f t="shared" si="447"/>
        <v>0</v>
      </c>
      <c r="F14281" s="104"/>
      <c r="G14281" s="104"/>
    </row>
    <row r="14282" spans="4:7" ht="14.4" customHeight="1" x14ac:dyDescent="0.3">
      <c r="D14282" s="21">
        <f t="shared" si="446"/>
        <v>0</v>
      </c>
      <c r="E14282" s="24">
        <f t="shared" si="447"/>
        <v>0</v>
      </c>
      <c r="F14282" s="104"/>
      <c r="G14282" s="104"/>
    </row>
    <row r="14283" spans="4:7" ht="14.4" customHeight="1" x14ac:dyDescent="0.3">
      <c r="D14283" s="21">
        <f t="shared" si="446"/>
        <v>0</v>
      </c>
      <c r="E14283" s="24">
        <f t="shared" si="447"/>
        <v>0</v>
      </c>
      <c r="F14283" s="104"/>
      <c r="G14283" s="104"/>
    </row>
    <row r="14284" spans="4:7" ht="14.4" customHeight="1" x14ac:dyDescent="0.3">
      <c r="D14284" s="21">
        <f t="shared" si="446"/>
        <v>0</v>
      </c>
      <c r="E14284" s="24">
        <f t="shared" si="447"/>
        <v>0</v>
      </c>
      <c r="F14284" s="104"/>
      <c r="G14284" s="104"/>
    </row>
    <row r="14285" spans="4:7" ht="14.4" customHeight="1" x14ac:dyDescent="0.3">
      <c r="D14285" s="21">
        <f t="shared" si="446"/>
        <v>0</v>
      </c>
      <c r="E14285" s="24">
        <f t="shared" si="447"/>
        <v>0</v>
      </c>
      <c r="F14285" s="104"/>
      <c r="G14285" s="104"/>
    </row>
    <row r="14286" spans="4:7" ht="14.4" customHeight="1" x14ac:dyDescent="0.3">
      <c r="D14286" s="21">
        <f t="shared" si="446"/>
        <v>0</v>
      </c>
      <c r="E14286" s="24">
        <f t="shared" si="447"/>
        <v>0</v>
      </c>
      <c r="F14286" s="104"/>
      <c r="G14286" s="104"/>
    </row>
    <row r="14287" spans="4:7" ht="14.4" customHeight="1" x14ac:dyDescent="0.3">
      <c r="D14287" s="21">
        <f t="shared" si="446"/>
        <v>0</v>
      </c>
      <c r="E14287" s="24">
        <f t="shared" si="447"/>
        <v>0</v>
      </c>
      <c r="F14287" s="104"/>
      <c r="G14287" s="104"/>
    </row>
    <row r="14288" spans="4:7" ht="14.4" customHeight="1" x14ac:dyDescent="0.3">
      <c r="D14288" s="21">
        <f t="shared" si="446"/>
        <v>0</v>
      </c>
      <c r="E14288" s="24">
        <f t="shared" si="447"/>
        <v>0</v>
      </c>
      <c r="F14288" s="104"/>
      <c r="G14288" s="104"/>
    </row>
    <row r="14289" spans="4:7" ht="14.4" customHeight="1" x14ac:dyDescent="0.3">
      <c r="D14289" s="21">
        <f t="shared" si="446"/>
        <v>0</v>
      </c>
      <c r="E14289" s="24">
        <f t="shared" si="447"/>
        <v>0</v>
      </c>
      <c r="F14289" s="104"/>
      <c r="G14289" s="104"/>
    </row>
    <row r="14290" spans="4:7" ht="14.4" customHeight="1" x14ac:dyDescent="0.3">
      <c r="D14290" s="21">
        <f t="shared" si="446"/>
        <v>0</v>
      </c>
      <c r="E14290" s="24">
        <f t="shared" si="447"/>
        <v>0</v>
      </c>
      <c r="F14290" s="104"/>
      <c r="G14290" s="104"/>
    </row>
    <row r="14291" spans="4:7" ht="14.4" customHeight="1" x14ac:dyDescent="0.3">
      <c r="D14291" s="21">
        <f t="shared" si="446"/>
        <v>0</v>
      </c>
      <c r="E14291" s="24">
        <f t="shared" si="447"/>
        <v>0</v>
      </c>
      <c r="F14291" s="104"/>
      <c r="G14291" s="104"/>
    </row>
    <row r="14292" spans="4:7" ht="14.4" customHeight="1" x14ac:dyDescent="0.3">
      <c r="D14292" s="21">
        <f t="shared" si="446"/>
        <v>0</v>
      </c>
      <c r="E14292" s="24">
        <f t="shared" si="447"/>
        <v>0</v>
      </c>
      <c r="F14292" s="104"/>
      <c r="G14292" s="104"/>
    </row>
    <row r="14293" spans="4:7" ht="14.4" customHeight="1" x14ac:dyDescent="0.3">
      <c r="D14293" s="21">
        <f t="shared" si="446"/>
        <v>0</v>
      </c>
      <c r="E14293" s="24">
        <f t="shared" si="447"/>
        <v>0</v>
      </c>
      <c r="F14293" s="104"/>
      <c r="G14293" s="104"/>
    </row>
    <row r="14294" spans="4:7" ht="14.4" customHeight="1" x14ac:dyDescent="0.3">
      <c r="D14294" s="21">
        <f t="shared" si="446"/>
        <v>0</v>
      </c>
      <c r="E14294" s="24">
        <f t="shared" si="447"/>
        <v>0</v>
      </c>
      <c r="F14294" s="104"/>
      <c r="G14294" s="104"/>
    </row>
    <row r="14295" spans="4:7" ht="14.4" customHeight="1" x14ac:dyDescent="0.3">
      <c r="D14295" s="21">
        <f t="shared" si="446"/>
        <v>0</v>
      </c>
      <c r="E14295" s="24">
        <f t="shared" si="447"/>
        <v>0</v>
      </c>
      <c r="F14295" s="104"/>
      <c r="G14295" s="104"/>
    </row>
    <row r="14296" spans="4:7" ht="14.4" customHeight="1" x14ac:dyDescent="0.3">
      <c r="D14296" s="21">
        <f t="shared" si="446"/>
        <v>0</v>
      </c>
      <c r="E14296" s="24">
        <f t="shared" si="447"/>
        <v>0</v>
      </c>
      <c r="F14296" s="104"/>
      <c r="G14296" s="104"/>
    </row>
    <row r="14297" spans="4:7" ht="14.4" customHeight="1" x14ac:dyDescent="0.3">
      <c r="D14297" s="21">
        <f t="shared" si="446"/>
        <v>0</v>
      </c>
      <c r="E14297" s="24">
        <f t="shared" si="447"/>
        <v>0</v>
      </c>
      <c r="F14297" s="104"/>
      <c r="G14297" s="104"/>
    </row>
    <row r="14298" spans="4:7" ht="14.4" customHeight="1" x14ac:dyDescent="0.3">
      <c r="D14298" s="21">
        <f t="shared" si="446"/>
        <v>0</v>
      </c>
      <c r="E14298" s="24">
        <f t="shared" si="447"/>
        <v>0</v>
      </c>
      <c r="F14298" s="104"/>
      <c r="G14298" s="104"/>
    </row>
    <row r="14299" spans="4:7" ht="14.4" customHeight="1" x14ac:dyDescent="0.3">
      <c r="D14299" s="21">
        <f t="shared" si="446"/>
        <v>0</v>
      </c>
      <c r="E14299" s="24">
        <f t="shared" si="447"/>
        <v>0</v>
      </c>
      <c r="F14299" s="104"/>
      <c r="G14299" s="104"/>
    </row>
    <row r="14300" spans="4:7" ht="14.4" customHeight="1" x14ac:dyDescent="0.3">
      <c r="D14300" s="21">
        <f t="shared" si="446"/>
        <v>0</v>
      </c>
      <c r="E14300" s="24">
        <f t="shared" si="447"/>
        <v>0</v>
      </c>
      <c r="F14300" s="104"/>
      <c r="G14300" s="104"/>
    </row>
    <row r="14301" spans="4:7" ht="14.4" customHeight="1" x14ac:dyDescent="0.3">
      <c r="D14301" s="21">
        <f t="shared" si="446"/>
        <v>0</v>
      </c>
      <c r="E14301" s="24">
        <f t="shared" si="447"/>
        <v>0</v>
      </c>
      <c r="F14301" s="104"/>
      <c r="G14301" s="104"/>
    </row>
    <row r="14302" spans="4:7" ht="14.4" customHeight="1" x14ac:dyDescent="0.3">
      <c r="D14302" s="21">
        <f t="shared" si="446"/>
        <v>0</v>
      </c>
      <c r="E14302" s="24">
        <f t="shared" si="447"/>
        <v>0</v>
      </c>
      <c r="F14302" s="104"/>
      <c r="G14302" s="104"/>
    </row>
    <row r="14303" spans="4:7" ht="14.4" customHeight="1" x14ac:dyDescent="0.3">
      <c r="D14303" s="21">
        <f t="shared" si="446"/>
        <v>0</v>
      </c>
      <c r="E14303" s="24">
        <f t="shared" si="447"/>
        <v>0</v>
      </c>
      <c r="F14303" s="104"/>
      <c r="G14303" s="104"/>
    </row>
    <row r="14304" spans="4:7" ht="14.4" customHeight="1" x14ac:dyDescent="0.3">
      <c r="D14304" s="21">
        <f t="shared" si="446"/>
        <v>0</v>
      </c>
      <c r="E14304" s="24">
        <f t="shared" si="447"/>
        <v>0</v>
      </c>
      <c r="F14304" s="104"/>
      <c r="G14304" s="104"/>
    </row>
    <row r="14305" spans="4:7" ht="14.4" customHeight="1" x14ac:dyDescent="0.3">
      <c r="D14305" s="21">
        <f t="shared" si="446"/>
        <v>0</v>
      </c>
      <c r="E14305" s="24">
        <f t="shared" si="447"/>
        <v>0</v>
      </c>
      <c r="F14305" s="104"/>
      <c r="G14305" s="104"/>
    </row>
    <row r="14306" spans="4:7" ht="14.4" customHeight="1" x14ac:dyDescent="0.3">
      <c r="D14306" s="21">
        <f t="shared" si="446"/>
        <v>0</v>
      </c>
      <c r="E14306" s="24">
        <f t="shared" si="447"/>
        <v>0</v>
      </c>
      <c r="F14306" s="104"/>
      <c r="G14306" s="104"/>
    </row>
    <row r="14307" spans="4:7" ht="14.4" customHeight="1" x14ac:dyDescent="0.3">
      <c r="D14307" s="21">
        <f t="shared" si="446"/>
        <v>0</v>
      </c>
      <c r="E14307" s="24">
        <f t="shared" si="447"/>
        <v>0</v>
      </c>
      <c r="F14307" s="104"/>
      <c r="G14307" s="104"/>
    </row>
    <row r="14308" spans="4:7" ht="14.4" customHeight="1" x14ac:dyDescent="0.3">
      <c r="D14308" s="21">
        <f t="shared" si="446"/>
        <v>0</v>
      </c>
      <c r="E14308" s="24">
        <f t="shared" si="447"/>
        <v>0</v>
      </c>
      <c r="F14308" s="104"/>
      <c r="G14308" s="104"/>
    </row>
    <row r="14309" spans="4:7" ht="14.4" customHeight="1" x14ac:dyDescent="0.3">
      <c r="D14309" s="21">
        <f t="shared" si="446"/>
        <v>0</v>
      </c>
      <c r="E14309" s="24">
        <f t="shared" si="447"/>
        <v>0</v>
      </c>
      <c r="F14309" s="104"/>
      <c r="G14309" s="104"/>
    </row>
    <row r="14310" spans="4:7" ht="14.4" customHeight="1" x14ac:dyDescent="0.3">
      <c r="D14310" s="21">
        <f t="shared" si="446"/>
        <v>0</v>
      </c>
      <c r="E14310" s="24">
        <f t="shared" si="447"/>
        <v>0</v>
      </c>
      <c r="F14310" s="104"/>
      <c r="G14310" s="104"/>
    </row>
    <row r="14311" spans="4:7" ht="14.4" customHeight="1" x14ac:dyDescent="0.3">
      <c r="D14311" s="21">
        <f t="shared" si="446"/>
        <v>0</v>
      </c>
      <c r="E14311" s="24">
        <f t="shared" si="447"/>
        <v>0</v>
      </c>
      <c r="F14311" s="104"/>
      <c r="G14311" s="104"/>
    </row>
    <row r="14312" spans="4:7" ht="14.4" customHeight="1" x14ac:dyDescent="0.3">
      <c r="D14312" s="21">
        <f t="shared" si="446"/>
        <v>0</v>
      </c>
      <c r="E14312" s="24">
        <f t="shared" si="447"/>
        <v>0</v>
      </c>
      <c r="F14312" s="104"/>
      <c r="G14312" s="104"/>
    </row>
    <row r="14313" spans="4:7" ht="14.4" customHeight="1" x14ac:dyDescent="0.3">
      <c r="D14313" s="21">
        <f t="shared" si="446"/>
        <v>0</v>
      </c>
      <c r="E14313" s="24">
        <f t="shared" si="447"/>
        <v>0</v>
      </c>
      <c r="F14313" s="104"/>
      <c r="G14313" s="104"/>
    </row>
    <row r="14314" spans="4:7" ht="14.4" customHeight="1" x14ac:dyDescent="0.3">
      <c r="D14314" s="21">
        <f t="shared" si="446"/>
        <v>0</v>
      </c>
      <c r="E14314" s="24">
        <f t="shared" si="447"/>
        <v>0</v>
      </c>
      <c r="F14314" s="104"/>
      <c r="G14314" s="104"/>
    </row>
    <row r="14315" spans="4:7" ht="14.4" customHeight="1" x14ac:dyDescent="0.3">
      <c r="D14315" s="21">
        <f t="shared" si="446"/>
        <v>0</v>
      </c>
      <c r="E14315" s="24">
        <f t="shared" si="447"/>
        <v>0</v>
      </c>
      <c r="F14315" s="104"/>
      <c r="G14315" s="104"/>
    </row>
    <row r="14316" spans="4:7" ht="14.4" customHeight="1" x14ac:dyDescent="0.3">
      <c r="D14316" s="21">
        <f t="shared" si="446"/>
        <v>0</v>
      </c>
      <c r="E14316" s="24">
        <f t="shared" si="447"/>
        <v>0</v>
      </c>
      <c r="F14316" s="104"/>
      <c r="G14316" s="104"/>
    </row>
    <row r="14317" spans="4:7" ht="14.4" customHeight="1" x14ac:dyDescent="0.3">
      <c r="D14317" s="21">
        <f t="shared" si="446"/>
        <v>0</v>
      </c>
      <c r="E14317" s="24">
        <f t="shared" si="447"/>
        <v>0</v>
      </c>
      <c r="F14317" s="104"/>
      <c r="G14317" s="104"/>
    </row>
    <row r="14318" spans="4:7" ht="14.4" customHeight="1" x14ac:dyDescent="0.3">
      <c r="D14318" s="21">
        <f t="shared" si="446"/>
        <v>0</v>
      </c>
      <c r="E14318" s="24">
        <f t="shared" si="447"/>
        <v>0</v>
      </c>
      <c r="F14318" s="104"/>
      <c r="G14318" s="104"/>
    </row>
    <row r="14319" spans="4:7" ht="14.4" customHeight="1" x14ac:dyDescent="0.3">
      <c r="D14319" s="21">
        <f t="shared" si="446"/>
        <v>0</v>
      </c>
      <c r="E14319" s="24">
        <f t="shared" si="447"/>
        <v>0</v>
      </c>
      <c r="F14319" s="104"/>
      <c r="G14319" s="104"/>
    </row>
    <row r="14320" spans="4:7" ht="14.4" customHeight="1" x14ac:dyDescent="0.3">
      <c r="D14320" s="21">
        <f t="shared" si="446"/>
        <v>0</v>
      </c>
      <c r="E14320" s="24">
        <f t="shared" si="447"/>
        <v>0</v>
      </c>
      <c r="F14320" s="104"/>
      <c r="G14320" s="104"/>
    </row>
    <row r="14321" spans="4:7" ht="14.4" customHeight="1" x14ac:dyDescent="0.3">
      <c r="D14321" s="21">
        <f t="shared" si="446"/>
        <v>0</v>
      </c>
      <c r="E14321" s="24">
        <f t="shared" si="447"/>
        <v>0</v>
      </c>
      <c r="F14321" s="104"/>
      <c r="G14321" s="104"/>
    </row>
    <row r="14322" spans="4:7" ht="14.4" customHeight="1" x14ac:dyDescent="0.3">
      <c r="D14322" s="21">
        <f t="shared" si="446"/>
        <v>0</v>
      </c>
      <c r="E14322" s="24">
        <f t="shared" si="447"/>
        <v>0</v>
      </c>
      <c r="F14322" s="104"/>
      <c r="G14322" s="104"/>
    </row>
    <row r="14323" spans="4:7" ht="14.4" customHeight="1" x14ac:dyDescent="0.3">
      <c r="D14323" s="21">
        <f t="shared" si="446"/>
        <v>0</v>
      </c>
      <c r="E14323" s="24">
        <f t="shared" si="447"/>
        <v>0</v>
      </c>
      <c r="F14323" s="104"/>
      <c r="G14323" s="104"/>
    </row>
    <row r="14324" spans="4:7" ht="14.4" customHeight="1" x14ac:dyDescent="0.3">
      <c r="D14324" s="21">
        <f t="shared" si="446"/>
        <v>0</v>
      </c>
      <c r="E14324" s="24">
        <f t="shared" si="447"/>
        <v>0</v>
      </c>
      <c r="F14324" s="104"/>
      <c r="G14324" s="104"/>
    </row>
    <row r="14325" spans="4:7" ht="14.4" customHeight="1" x14ac:dyDescent="0.3">
      <c r="D14325" s="21">
        <f t="shared" si="446"/>
        <v>0</v>
      </c>
      <c r="E14325" s="24">
        <f t="shared" si="447"/>
        <v>0</v>
      </c>
      <c r="F14325" s="104"/>
      <c r="G14325" s="104"/>
    </row>
    <row r="14326" spans="4:7" ht="14.4" customHeight="1" x14ac:dyDescent="0.3">
      <c r="D14326" s="21">
        <f t="shared" si="446"/>
        <v>0</v>
      </c>
      <c r="E14326" s="24">
        <f t="shared" si="447"/>
        <v>0</v>
      </c>
      <c r="F14326" s="104"/>
      <c r="G14326" s="104"/>
    </row>
    <row r="14327" spans="4:7" ht="14.4" customHeight="1" x14ac:dyDescent="0.3">
      <c r="D14327" s="21">
        <f t="shared" si="446"/>
        <v>0</v>
      </c>
      <c r="E14327" s="24">
        <f t="shared" si="447"/>
        <v>0</v>
      </c>
      <c r="F14327" s="104"/>
      <c r="G14327" s="104"/>
    </row>
    <row r="14328" spans="4:7" ht="14.4" customHeight="1" x14ac:dyDescent="0.3">
      <c r="D14328" s="21">
        <f t="shared" si="446"/>
        <v>0</v>
      </c>
      <c r="E14328" s="24">
        <f t="shared" si="447"/>
        <v>0</v>
      </c>
      <c r="F14328" s="104"/>
      <c r="G14328" s="104"/>
    </row>
    <row r="14329" spans="4:7" ht="14.4" customHeight="1" x14ac:dyDescent="0.3">
      <c r="D14329" s="21">
        <f t="shared" si="446"/>
        <v>0</v>
      </c>
      <c r="E14329" s="24">
        <f t="shared" si="447"/>
        <v>0</v>
      </c>
      <c r="F14329" s="104"/>
      <c r="G14329" s="104"/>
    </row>
    <row r="14330" spans="4:7" ht="14.4" customHeight="1" x14ac:dyDescent="0.3">
      <c r="D14330" s="21">
        <f t="shared" si="446"/>
        <v>0</v>
      </c>
      <c r="E14330" s="24">
        <f t="shared" si="447"/>
        <v>0</v>
      </c>
      <c r="F14330" s="104"/>
      <c r="G14330" s="104"/>
    </row>
    <row r="14331" spans="4:7" ht="14.4" customHeight="1" x14ac:dyDescent="0.3">
      <c r="D14331" s="21">
        <f t="shared" si="446"/>
        <v>0</v>
      </c>
      <c r="E14331" s="24">
        <f t="shared" si="447"/>
        <v>0</v>
      </c>
      <c r="F14331" s="104"/>
      <c r="G14331" s="104"/>
    </row>
    <row r="14332" spans="4:7" ht="14.4" customHeight="1" x14ac:dyDescent="0.3">
      <c r="D14332" s="21">
        <f t="shared" si="446"/>
        <v>0</v>
      </c>
      <c r="E14332" s="24">
        <f t="shared" si="447"/>
        <v>0</v>
      </c>
      <c r="F14332" s="104"/>
      <c r="G14332" s="104"/>
    </row>
    <row r="14333" spans="4:7" ht="14.4" customHeight="1" x14ac:dyDescent="0.3">
      <c r="D14333" s="21">
        <f t="shared" si="446"/>
        <v>0</v>
      </c>
      <c r="E14333" s="24">
        <f t="shared" si="447"/>
        <v>0</v>
      </c>
      <c r="F14333" s="104"/>
      <c r="G14333" s="104"/>
    </row>
    <row r="14334" spans="4:7" ht="14.4" customHeight="1" x14ac:dyDescent="0.3">
      <c r="D14334" s="21">
        <f t="shared" si="446"/>
        <v>0</v>
      </c>
      <c r="E14334" s="24">
        <f t="shared" si="447"/>
        <v>0</v>
      </c>
      <c r="F14334" s="104"/>
      <c r="G14334" s="104"/>
    </row>
    <row r="14335" spans="4:7" ht="14.4" customHeight="1" x14ac:dyDescent="0.3">
      <c r="D14335" s="21">
        <f t="shared" si="446"/>
        <v>0</v>
      </c>
      <c r="E14335" s="24">
        <f t="shared" si="447"/>
        <v>0</v>
      </c>
      <c r="F14335" s="104"/>
      <c r="G14335" s="104"/>
    </row>
    <row r="14336" spans="4:7" ht="14.4" customHeight="1" x14ac:dyDescent="0.3">
      <c r="D14336" s="21">
        <f t="shared" si="446"/>
        <v>0</v>
      </c>
      <c r="E14336" s="24">
        <f t="shared" si="447"/>
        <v>0</v>
      </c>
      <c r="F14336" s="104"/>
      <c r="G14336" s="104"/>
    </row>
    <row r="14337" spans="4:31" ht="14.4" customHeight="1" x14ac:dyDescent="0.3">
      <c r="D14337" s="21">
        <f t="shared" si="446"/>
        <v>0</v>
      </c>
      <c r="E14337" s="24">
        <f t="shared" si="447"/>
        <v>0</v>
      </c>
      <c r="F14337" s="104"/>
      <c r="G14337" s="104"/>
    </row>
    <row r="14338" spans="4:31" ht="14.4" customHeight="1" x14ac:dyDescent="0.3">
      <c r="D14338" s="21">
        <f t="shared" si="446"/>
        <v>0</v>
      </c>
      <c r="E14338" s="24">
        <f t="shared" si="447"/>
        <v>0</v>
      </c>
      <c r="F14338" s="104"/>
      <c r="G14338" s="104"/>
    </row>
    <row r="14339" spans="4:31" ht="14.4" customHeight="1" x14ac:dyDescent="0.3">
      <c r="D14339" s="21">
        <f t="shared" ref="D14339:D14402" si="448">F14339+H14339+J14340+L14339+N14339+P14339+R14339+T14339+V14339+X14339+Z14339+AB14339</f>
        <v>0</v>
      </c>
      <c r="E14339" s="24">
        <f t="shared" ref="E14339:E14402" si="449">G14339+I14339+K14340+M14339+O14339+Q14339+S14339+U14339+W14339+Y14339+AA14339+AC14339</f>
        <v>0</v>
      </c>
      <c r="F14339" s="104"/>
      <c r="G14339" s="104"/>
    </row>
    <row r="14340" spans="4:31" ht="14.4" customHeight="1" x14ac:dyDescent="0.3">
      <c r="D14340" s="21">
        <f t="shared" si="448"/>
        <v>0</v>
      </c>
      <c r="E14340" s="24">
        <f t="shared" si="449"/>
        <v>0</v>
      </c>
      <c r="F14340" s="104"/>
      <c r="G14340" s="104"/>
    </row>
    <row r="14341" spans="4:31" ht="14.4" customHeight="1" x14ac:dyDescent="0.3">
      <c r="D14341" s="21">
        <f t="shared" si="448"/>
        <v>0</v>
      </c>
      <c r="E14341" s="24">
        <f t="shared" si="449"/>
        <v>0</v>
      </c>
      <c r="F14341" s="104"/>
      <c r="G14341" s="104"/>
    </row>
    <row r="14342" spans="4:31" ht="14.4" customHeight="1" x14ac:dyDescent="0.3">
      <c r="D14342" s="21">
        <f t="shared" si="448"/>
        <v>0</v>
      </c>
      <c r="E14342" s="24">
        <f t="shared" si="449"/>
        <v>0</v>
      </c>
      <c r="F14342" s="104"/>
      <c r="G14342" s="104"/>
    </row>
    <row r="14343" spans="4:31" ht="14.4" customHeight="1" x14ac:dyDescent="0.3">
      <c r="D14343" s="21">
        <f t="shared" si="448"/>
        <v>0</v>
      </c>
      <c r="E14343" s="24">
        <f t="shared" si="449"/>
        <v>0</v>
      </c>
      <c r="F14343" s="104"/>
      <c r="G14343" s="104"/>
    </row>
    <row r="14344" spans="4:31" ht="14.4" customHeight="1" x14ac:dyDescent="0.3">
      <c r="D14344" s="21">
        <f t="shared" si="448"/>
        <v>0</v>
      </c>
      <c r="E14344" s="24">
        <f t="shared" si="449"/>
        <v>0</v>
      </c>
      <c r="F14344" s="104"/>
      <c r="G14344" s="104"/>
    </row>
    <row r="14345" spans="4:31" ht="14.4" customHeight="1" x14ac:dyDescent="0.3">
      <c r="D14345" s="21">
        <f t="shared" si="448"/>
        <v>0</v>
      </c>
      <c r="E14345" s="24">
        <f t="shared" si="449"/>
        <v>0</v>
      </c>
      <c r="F14345" s="104"/>
      <c r="G14345" s="104"/>
    </row>
    <row r="14346" spans="4:31" ht="14.4" customHeight="1" x14ac:dyDescent="0.3">
      <c r="D14346" s="21">
        <f t="shared" si="448"/>
        <v>0</v>
      </c>
      <c r="E14346" s="24">
        <f t="shared" si="449"/>
        <v>0</v>
      </c>
      <c r="F14346" s="104"/>
      <c r="G14346" s="104"/>
    </row>
    <row r="14347" spans="4:31" ht="14.4" customHeight="1" x14ac:dyDescent="0.3">
      <c r="D14347" s="21">
        <f t="shared" si="448"/>
        <v>0</v>
      </c>
      <c r="E14347" s="24">
        <f t="shared" si="449"/>
        <v>0</v>
      </c>
      <c r="F14347" s="104"/>
      <c r="G14347" s="104"/>
    </row>
    <row r="14348" spans="4:31" ht="14.4" customHeight="1" x14ac:dyDescent="0.3">
      <c r="D14348" s="21">
        <f t="shared" si="448"/>
        <v>0</v>
      </c>
      <c r="E14348" s="24">
        <f t="shared" si="449"/>
        <v>0</v>
      </c>
      <c r="F14348" s="104"/>
      <c r="G14348" s="104"/>
    </row>
    <row r="14349" spans="4:31" ht="14.4" customHeight="1" x14ac:dyDescent="0.3">
      <c r="D14349" s="21">
        <f t="shared" si="448"/>
        <v>0</v>
      </c>
      <c r="E14349" s="24">
        <f t="shared" si="449"/>
        <v>0</v>
      </c>
      <c r="F14349" s="104"/>
      <c r="G14349" s="104"/>
    </row>
    <row r="14350" spans="4:31" ht="14.4" customHeight="1" x14ac:dyDescent="0.3">
      <c r="D14350" s="21">
        <f t="shared" si="448"/>
        <v>0</v>
      </c>
      <c r="E14350" s="24">
        <f t="shared" si="449"/>
        <v>0</v>
      </c>
      <c r="F14350" s="104"/>
      <c r="G14350" s="104"/>
    </row>
    <row r="14351" spans="4:31" ht="14.4" customHeight="1" x14ac:dyDescent="0.3">
      <c r="D14351" s="21">
        <f t="shared" si="448"/>
        <v>0</v>
      </c>
      <c r="E14351" s="24">
        <f t="shared" si="449"/>
        <v>0</v>
      </c>
      <c r="F14351" s="104"/>
      <c r="G14351" s="104"/>
    </row>
    <row r="14352" spans="4:31" ht="14.4" customHeight="1" x14ac:dyDescent="0.3">
      <c r="D14352" s="21">
        <f t="shared" si="448"/>
        <v>0</v>
      </c>
      <c r="E14352" s="24">
        <f t="shared" si="449"/>
        <v>0</v>
      </c>
      <c r="F14352" s="104"/>
      <c r="G14352" s="104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448"/>
        <v>0</v>
      </c>
      <c r="E14353" s="24">
        <f t="shared" si="449"/>
        <v>0</v>
      </c>
      <c r="F14353" s="104"/>
      <c r="G14353" s="104"/>
    </row>
    <row r="14354" spans="4:7" ht="14.4" customHeight="1" x14ac:dyDescent="0.3">
      <c r="D14354" s="21">
        <f t="shared" si="448"/>
        <v>0</v>
      </c>
      <c r="E14354" s="24">
        <f t="shared" si="449"/>
        <v>0</v>
      </c>
      <c r="F14354" s="104"/>
      <c r="G14354" s="104"/>
    </row>
    <row r="14355" spans="4:7" ht="14.4" customHeight="1" x14ac:dyDescent="0.3">
      <c r="D14355" s="21">
        <f t="shared" si="448"/>
        <v>0</v>
      </c>
      <c r="E14355" s="24">
        <f t="shared" si="449"/>
        <v>0</v>
      </c>
      <c r="F14355" s="104"/>
      <c r="G14355" s="104"/>
    </row>
    <row r="14356" spans="4:7" ht="14.4" customHeight="1" x14ac:dyDescent="0.3">
      <c r="D14356" s="21">
        <f t="shared" si="448"/>
        <v>0</v>
      </c>
      <c r="E14356" s="24">
        <f t="shared" si="449"/>
        <v>0</v>
      </c>
      <c r="F14356" s="104"/>
      <c r="G14356" s="104"/>
    </row>
    <row r="14357" spans="4:7" ht="14.4" customHeight="1" x14ac:dyDescent="0.3">
      <c r="D14357" s="21">
        <f t="shared" si="448"/>
        <v>0</v>
      </c>
      <c r="E14357" s="24">
        <f t="shared" si="449"/>
        <v>0</v>
      </c>
      <c r="F14357" s="104"/>
      <c r="G14357" s="104"/>
    </row>
    <row r="14358" spans="4:7" ht="14.4" customHeight="1" x14ac:dyDescent="0.3">
      <c r="D14358" s="21">
        <f t="shared" si="448"/>
        <v>0</v>
      </c>
      <c r="E14358" s="24">
        <f t="shared" si="449"/>
        <v>0</v>
      </c>
      <c r="F14358" s="104"/>
      <c r="G14358" s="104"/>
    </row>
    <row r="14359" spans="4:7" ht="14.4" customHeight="1" x14ac:dyDescent="0.3">
      <c r="D14359" s="21">
        <f t="shared" si="448"/>
        <v>0</v>
      </c>
      <c r="E14359" s="24">
        <f t="shared" si="449"/>
        <v>0</v>
      </c>
      <c r="F14359" s="104"/>
      <c r="G14359" s="104"/>
    </row>
    <row r="14360" spans="4:7" ht="14.4" customHeight="1" x14ac:dyDescent="0.3">
      <c r="D14360" s="21">
        <f t="shared" si="448"/>
        <v>0</v>
      </c>
      <c r="E14360" s="24">
        <f t="shared" si="449"/>
        <v>0</v>
      </c>
      <c r="F14360" s="104"/>
      <c r="G14360" s="104"/>
    </row>
    <row r="14361" spans="4:7" ht="14.4" customHeight="1" x14ac:dyDescent="0.3">
      <c r="D14361" s="21">
        <f t="shared" si="448"/>
        <v>0</v>
      </c>
      <c r="E14361" s="24">
        <f t="shared" si="449"/>
        <v>0</v>
      </c>
      <c r="F14361" s="104"/>
      <c r="G14361" s="104"/>
    </row>
    <row r="14362" spans="4:7" ht="14.4" customHeight="1" x14ac:dyDescent="0.3">
      <c r="D14362" s="21">
        <f t="shared" si="448"/>
        <v>0</v>
      </c>
      <c r="E14362" s="24">
        <f t="shared" si="449"/>
        <v>0</v>
      </c>
      <c r="F14362" s="104"/>
      <c r="G14362" s="104"/>
    </row>
    <row r="14363" spans="4:7" ht="14.4" customHeight="1" x14ac:dyDescent="0.3">
      <c r="D14363" s="21">
        <f t="shared" si="448"/>
        <v>0</v>
      </c>
      <c r="E14363" s="24">
        <f t="shared" si="449"/>
        <v>0</v>
      </c>
      <c r="F14363" s="104"/>
      <c r="G14363" s="104"/>
    </row>
    <row r="14364" spans="4:7" ht="14.4" customHeight="1" x14ac:dyDescent="0.3">
      <c r="D14364" s="21">
        <f t="shared" si="448"/>
        <v>0</v>
      </c>
      <c r="E14364" s="24">
        <f t="shared" si="449"/>
        <v>0</v>
      </c>
      <c r="F14364" s="104"/>
      <c r="G14364" s="104"/>
    </row>
    <row r="14365" spans="4:7" ht="14.4" customHeight="1" x14ac:dyDescent="0.3">
      <c r="D14365" s="21">
        <f t="shared" si="448"/>
        <v>0</v>
      </c>
      <c r="E14365" s="24">
        <f t="shared" si="449"/>
        <v>0</v>
      </c>
      <c r="F14365" s="104"/>
      <c r="G14365" s="104"/>
    </row>
    <row r="14366" spans="4:7" ht="14.4" customHeight="1" x14ac:dyDescent="0.3">
      <c r="D14366" s="21">
        <f t="shared" si="448"/>
        <v>0</v>
      </c>
      <c r="E14366" s="24">
        <f t="shared" si="449"/>
        <v>0</v>
      </c>
      <c r="F14366" s="104"/>
      <c r="G14366" s="104"/>
    </row>
    <row r="14367" spans="4:7" ht="14.4" customHeight="1" x14ac:dyDescent="0.3">
      <c r="D14367" s="21">
        <f t="shared" si="448"/>
        <v>0</v>
      </c>
      <c r="E14367" s="24">
        <f t="shared" si="449"/>
        <v>0</v>
      </c>
      <c r="F14367" s="104"/>
      <c r="G14367" s="104"/>
    </row>
    <row r="14368" spans="4:7" ht="14.4" customHeight="1" x14ac:dyDescent="0.3">
      <c r="D14368" s="21">
        <f t="shared" si="448"/>
        <v>0</v>
      </c>
      <c r="E14368" s="24">
        <f t="shared" si="449"/>
        <v>0</v>
      </c>
      <c r="F14368" s="104"/>
      <c r="G14368" s="104"/>
    </row>
    <row r="14369" spans="4:7" ht="14.4" customHeight="1" x14ac:dyDescent="0.3">
      <c r="D14369" s="21">
        <f t="shared" si="448"/>
        <v>0</v>
      </c>
      <c r="E14369" s="24">
        <f t="shared" si="449"/>
        <v>0</v>
      </c>
      <c r="F14369" s="104"/>
      <c r="G14369" s="104"/>
    </row>
    <row r="14370" spans="4:7" ht="14.4" customHeight="1" x14ac:dyDescent="0.3">
      <c r="D14370" s="21">
        <f t="shared" si="448"/>
        <v>0</v>
      </c>
      <c r="E14370" s="24">
        <f t="shared" si="449"/>
        <v>0</v>
      </c>
      <c r="F14370" s="104"/>
      <c r="G14370" s="104"/>
    </row>
    <row r="14371" spans="4:7" ht="14.4" customHeight="1" x14ac:dyDescent="0.3">
      <c r="D14371" s="21">
        <f t="shared" si="448"/>
        <v>0</v>
      </c>
      <c r="E14371" s="24">
        <f t="shared" si="449"/>
        <v>0</v>
      </c>
      <c r="F14371" s="104"/>
      <c r="G14371" s="104"/>
    </row>
    <row r="14372" spans="4:7" ht="14.4" customHeight="1" x14ac:dyDescent="0.3">
      <c r="D14372" s="21">
        <f t="shared" si="448"/>
        <v>0</v>
      </c>
      <c r="E14372" s="24">
        <f t="shared" si="449"/>
        <v>0</v>
      </c>
      <c r="F14372" s="104"/>
      <c r="G14372" s="104"/>
    </row>
    <row r="14373" spans="4:7" ht="14.4" customHeight="1" x14ac:dyDescent="0.3">
      <c r="D14373" s="21">
        <f t="shared" si="448"/>
        <v>0</v>
      </c>
      <c r="E14373" s="24">
        <f t="shared" si="449"/>
        <v>0</v>
      </c>
      <c r="F14373" s="104"/>
      <c r="G14373" s="104"/>
    </row>
    <row r="14374" spans="4:7" ht="14.4" customHeight="1" x14ac:dyDescent="0.3">
      <c r="D14374" s="21">
        <f t="shared" si="448"/>
        <v>0</v>
      </c>
      <c r="E14374" s="24">
        <f t="shared" si="449"/>
        <v>0</v>
      </c>
      <c r="F14374" s="104"/>
      <c r="G14374" s="104"/>
    </row>
    <row r="14375" spans="4:7" ht="14.4" customHeight="1" x14ac:dyDescent="0.3">
      <c r="D14375" s="21">
        <f t="shared" si="448"/>
        <v>0</v>
      </c>
      <c r="E14375" s="24">
        <f t="shared" si="449"/>
        <v>0</v>
      </c>
      <c r="F14375" s="104"/>
      <c r="G14375" s="104"/>
    </row>
    <row r="14376" spans="4:7" ht="14.4" customHeight="1" x14ac:dyDescent="0.3">
      <c r="D14376" s="21">
        <f t="shared" si="448"/>
        <v>0</v>
      </c>
      <c r="E14376" s="24">
        <f t="shared" si="449"/>
        <v>0</v>
      </c>
      <c r="F14376" s="104"/>
      <c r="G14376" s="104"/>
    </row>
    <row r="14377" spans="4:7" ht="14.4" customHeight="1" x14ac:dyDescent="0.3">
      <c r="D14377" s="21">
        <f t="shared" si="448"/>
        <v>0</v>
      </c>
      <c r="E14377" s="24">
        <f t="shared" si="449"/>
        <v>0</v>
      </c>
      <c r="F14377" s="104"/>
      <c r="G14377" s="104"/>
    </row>
    <row r="14378" spans="4:7" ht="14.4" customHeight="1" x14ac:dyDescent="0.3">
      <c r="D14378" s="21">
        <f t="shared" si="448"/>
        <v>0</v>
      </c>
      <c r="E14378" s="24">
        <f t="shared" si="449"/>
        <v>0</v>
      </c>
      <c r="F14378" s="104"/>
      <c r="G14378" s="104"/>
    </row>
    <row r="14379" spans="4:7" ht="14.4" customHeight="1" x14ac:dyDescent="0.3">
      <c r="D14379" s="21">
        <f t="shared" si="448"/>
        <v>0</v>
      </c>
      <c r="E14379" s="24">
        <f t="shared" si="449"/>
        <v>0</v>
      </c>
      <c r="F14379" s="104"/>
      <c r="G14379" s="104"/>
    </row>
    <row r="14380" spans="4:7" ht="14.4" customHeight="1" x14ac:dyDescent="0.3">
      <c r="D14380" s="21">
        <f t="shared" si="448"/>
        <v>0</v>
      </c>
      <c r="E14380" s="24">
        <f t="shared" si="449"/>
        <v>0</v>
      </c>
      <c r="F14380" s="104"/>
      <c r="G14380" s="104"/>
    </row>
    <row r="14381" spans="4:7" ht="14.4" customHeight="1" x14ac:dyDescent="0.3">
      <c r="D14381" s="21">
        <f t="shared" si="448"/>
        <v>0</v>
      </c>
      <c r="E14381" s="24">
        <f t="shared" si="449"/>
        <v>0</v>
      </c>
      <c r="F14381" s="104"/>
      <c r="G14381" s="104"/>
    </row>
    <row r="14382" spans="4:7" ht="14.4" customHeight="1" x14ac:dyDescent="0.3">
      <c r="D14382" s="21">
        <f t="shared" si="448"/>
        <v>0</v>
      </c>
      <c r="E14382" s="24">
        <f t="shared" si="449"/>
        <v>0</v>
      </c>
      <c r="F14382" s="104"/>
      <c r="G14382" s="104"/>
    </row>
    <row r="14383" spans="4:7" ht="14.4" customHeight="1" x14ac:dyDescent="0.3">
      <c r="D14383" s="21">
        <f t="shared" si="448"/>
        <v>0</v>
      </c>
      <c r="E14383" s="24">
        <f t="shared" si="449"/>
        <v>0</v>
      </c>
      <c r="F14383" s="104"/>
      <c r="G14383" s="104"/>
    </row>
    <row r="14384" spans="4:7" ht="14.4" customHeight="1" x14ac:dyDescent="0.3">
      <c r="D14384" s="21">
        <f t="shared" si="448"/>
        <v>0</v>
      </c>
      <c r="E14384" s="24">
        <f t="shared" si="449"/>
        <v>0</v>
      </c>
      <c r="F14384" s="104"/>
      <c r="G14384" s="104"/>
    </row>
    <row r="14385" spans="4:7" ht="14.4" customHeight="1" x14ac:dyDescent="0.3">
      <c r="D14385" s="21">
        <f t="shared" si="448"/>
        <v>0</v>
      </c>
      <c r="E14385" s="24">
        <f t="shared" si="449"/>
        <v>0</v>
      </c>
      <c r="F14385" s="104"/>
      <c r="G14385" s="104"/>
    </row>
    <row r="14386" spans="4:7" ht="14.4" customHeight="1" x14ac:dyDescent="0.3">
      <c r="D14386" s="21">
        <f t="shared" si="448"/>
        <v>0</v>
      </c>
      <c r="E14386" s="24">
        <f t="shared" si="449"/>
        <v>0</v>
      </c>
      <c r="F14386" s="104"/>
      <c r="G14386" s="104"/>
    </row>
    <row r="14387" spans="4:7" ht="14.4" customHeight="1" x14ac:dyDescent="0.3">
      <c r="D14387" s="21">
        <f t="shared" si="448"/>
        <v>0</v>
      </c>
      <c r="E14387" s="24">
        <f t="shared" si="449"/>
        <v>0</v>
      </c>
      <c r="F14387" s="104"/>
      <c r="G14387" s="104"/>
    </row>
    <row r="14388" spans="4:7" ht="14.4" customHeight="1" x14ac:dyDescent="0.3">
      <c r="D14388" s="21">
        <f t="shared" si="448"/>
        <v>0</v>
      </c>
      <c r="E14388" s="24">
        <f t="shared" si="449"/>
        <v>0</v>
      </c>
      <c r="F14388" s="104"/>
      <c r="G14388" s="104"/>
    </row>
    <row r="14389" spans="4:7" ht="14.4" customHeight="1" x14ac:dyDescent="0.3">
      <c r="D14389" s="21">
        <f t="shared" si="448"/>
        <v>0</v>
      </c>
      <c r="E14389" s="24">
        <f t="shared" si="449"/>
        <v>0</v>
      </c>
      <c r="F14389" s="104"/>
      <c r="G14389" s="104"/>
    </row>
    <row r="14390" spans="4:7" ht="14.4" customHeight="1" x14ac:dyDescent="0.3">
      <c r="D14390" s="21">
        <f t="shared" si="448"/>
        <v>0</v>
      </c>
      <c r="E14390" s="24">
        <f t="shared" si="449"/>
        <v>0</v>
      </c>
      <c r="F14390" s="104"/>
      <c r="G14390" s="104"/>
    </row>
    <row r="14391" spans="4:7" ht="14.4" customHeight="1" x14ac:dyDescent="0.3">
      <c r="D14391" s="21">
        <f t="shared" si="448"/>
        <v>0</v>
      </c>
      <c r="E14391" s="24">
        <f t="shared" si="449"/>
        <v>0</v>
      </c>
      <c r="F14391" s="104"/>
      <c r="G14391" s="104"/>
    </row>
    <row r="14392" spans="4:7" ht="14.4" customHeight="1" x14ac:dyDescent="0.3">
      <c r="D14392" s="21">
        <f t="shared" si="448"/>
        <v>0</v>
      </c>
      <c r="E14392" s="24">
        <f t="shared" si="449"/>
        <v>0</v>
      </c>
      <c r="F14392" s="104"/>
      <c r="G14392" s="104"/>
    </row>
    <row r="14393" spans="4:7" ht="14.4" customHeight="1" x14ac:dyDescent="0.3">
      <c r="D14393" s="21">
        <f t="shared" si="448"/>
        <v>0</v>
      </c>
      <c r="E14393" s="24">
        <f t="shared" si="449"/>
        <v>0</v>
      </c>
      <c r="F14393" s="104"/>
      <c r="G14393" s="104"/>
    </row>
    <row r="14394" spans="4:7" ht="14.4" customHeight="1" x14ac:dyDescent="0.3">
      <c r="D14394" s="21">
        <f t="shared" si="448"/>
        <v>0</v>
      </c>
      <c r="E14394" s="24">
        <f t="shared" si="449"/>
        <v>0</v>
      </c>
      <c r="F14394" s="104"/>
      <c r="G14394" s="104"/>
    </row>
    <row r="14395" spans="4:7" ht="14.4" customHeight="1" x14ac:dyDescent="0.3">
      <c r="D14395" s="21">
        <f t="shared" si="448"/>
        <v>0</v>
      </c>
      <c r="E14395" s="24">
        <f t="shared" si="449"/>
        <v>0</v>
      </c>
      <c r="F14395" s="104"/>
      <c r="G14395" s="104"/>
    </row>
    <row r="14396" spans="4:7" ht="14.4" customHeight="1" x14ac:dyDescent="0.3">
      <c r="D14396" s="21">
        <f t="shared" si="448"/>
        <v>0</v>
      </c>
      <c r="E14396" s="24">
        <f t="shared" si="449"/>
        <v>0</v>
      </c>
      <c r="F14396" s="104"/>
      <c r="G14396" s="104"/>
    </row>
    <row r="14397" spans="4:7" ht="14.4" customHeight="1" x14ac:dyDescent="0.3">
      <c r="D14397" s="21">
        <f t="shared" si="448"/>
        <v>0</v>
      </c>
      <c r="E14397" s="24">
        <f t="shared" si="449"/>
        <v>0</v>
      </c>
      <c r="F14397" s="104"/>
      <c r="G14397" s="104"/>
    </row>
    <row r="14398" spans="4:7" ht="14.4" customHeight="1" x14ac:dyDescent="0.3">
      <c r="D14398" s="21">
        <f t="shared" si="448"/>
        <v>0</v>
      </c>
      <c r="E14398" s="24">
        <f t="shared" si="449"/>
        <v>0</v>
      </c>
      <c r="F14398" s="104"/>
      <c r="G14398" s="104"/>
    </row>
    <row r="14399" spans="4:7" ht="14.4" customHeight="1" x14ac:dyDescent="0.3">
      <c r="D14399" s="21">
        <f t="shared" si="448"/>
        <v>0</v>
      </c>
      <c r="E14399" s="24">
        <f t="shared" si="449"/>
        <v>0</v>
      </c>
      <c r="F14399" s="104"/>
      <c r="G14399" s="104"/>
    </row>
    <row r="14400" spans="4:7" ht="14.4" customHeight="1" x14ac:dyDescent="0.3">
      <c r="D14400" s="21">
        <f t="shared" si="448"/>
        <v>0</v>
      </c>
      <c r="E14400" s="24">
        <f t="shared" si="449"/>
        <v>0</v>
      </c>
      <c r="F14400" s="104"/>
      <c r="G14400" s="104"/>
    </row>
    <row r="14401" spans="4:7" ht="14.4" customHeight="1" x14ac:dyDescent="0.3">
      <c r="D14401" s="21">
        <f t="shared" si="448"/>
        <v>0</v>
      </c>
      <c r="E14401" s="24">
        <f t="shared" si="449"/>
        <v>0</v>
      </c>
      <c r="F14401" s="104"/>
      <c r="G14401" s="104"/>
    </row>
    <row r="14402" spans="4:7" ht="14.4" customHeight="1" x14ac:dyDescent="0.3">
      <c r="D14402" s="21">
        <f t="shared" si="448"/>
        <v>0</v>
      </c>
      <c r="E14402" s="24">
        <f t="shared" si="449"/>
        <v>0</v>
      </c>
      <c r="F14402" s="104"/>
      <c r="G14402" s="104"/>
    </row>
    <row r="14403" spans="4:7" ht="14.4" customHeight="1" x14ac:dyDescent="0.3">
      <c r="D14403" s="21">
        <f t="shared" ref="D14403:D14466" si="450">F14403+H14403+J14404+L14403+N14403+P14403+R14403+T14403+V14403+X14403+Z14403+AB14403</f>
        <v>0</v>
      </c>
      <c r="E14403" s="24">
        <f t="shared" ref="E14403:E14466" si="451">G14403+I14403+K14404+M14403+O14403+Q14403+S14403+U14403+W14403+Y14403+AA14403+AC14403</f>
        <v>0</v>
      </c>
      <c r="F14403" s="104"/>
      <c r="G14403" s="104"/>
    </row>
    <row r="14404" spans="4:7" ht="14.4" customHeight="1" x14ac:dyDescent="0.3">
      <c r="D14404" s="21">
        <f t="shared" si="450"/>
        <v>0</v>
      </c>
      <c r="E14404" s="24">
        <f t="shared" si="451"/>
        <v>0</v>
      </c>
      <c r="F14404" s="104"/>
      <c r="G14404" s="104"/>
    </row>
    <row r="14405" spans="4:7" ht="14.4" customHeight="1" x14ac:dyDescent="0.3">
      <c r="D14405" s="21">
        <f t="shared" si="450"/>
        <v>0</v>
      </c>
      <c r="E14405" s="24">
        <f t="shared" si="451"/>
        <v>0</v>
      </c>
      <c r="F14405" s="104"/>
      <c r="G14405" s="104"/>
    </row>
    <row r="14406" spans="4:7" ht="14.4" customHeight="1" x14ac:dyDescent="0.3">
      <c r="D14406" s="21">
        <f t="shared" si="450"/>
        <v>0</v>
      </c>
      <c r="E14406" s="24">
        <f t="shared" si="451"/>
        <v>0</v>
      </c>
      <c r="F14406" s="104"/>
      <c r="G14406" s="104"/>
    </row>
    <row r="14407" spans="4:7" ht="14.4" customHeight="1" x14ac:dyDescent="0.3">
      <c r="D14407" s="21">
        <f t="shared" si="450"/>
        <v>0</v>
      </c>
      <c r="E14407" s="24">
        <f t="shared" si="451"/>
        <v>0</v>
      </c>
      <c r="F14407" s="104"/>
      <c r="G14407" s="104"/>
    </row>
    <row r="14408" spans="4:7" ht="14.4" customHeight="1" x14ac:dyDescent="0.3">
      <c r="D14408" s="21">
        <f t="shared" si="450"/>
        <v>0</v>
      </c>
      <c r="E14408" s="24">
        <f t="shared" si="451"/>
        <v>0</v>
      </c>
      <c r="F14408" s="104"/>
      <c r="G14408" s="104"/>
    </row>
    <row r="14409" spans="4:7" ht="14.4" customHeight="1" x14ac:dyDescent="0.3">
      <c r="D14409" s="21">
        <f t="shared" si="450"/>
        <v>0</v>
      </c>
      <c r="E14409" s="24">
        <f t="shared" si="451"/>
        <v>0</v>
      </c>
      <c r="F14409" s="104"/>
      <c r="G14409" s="104"/>
    </row>
    <row r="14410" spans="4:7" ht="14.4" customHeight="1" x14ac:dyDescent="0.3">
      <c r="D14410" s="21">
        <f t="shared" si="450"/>
        <v>0</v>
      </c>
      <c r="E14410" s="24">
        <f t="shared" si="451"/>
        <v>0</v>
      </c>
      <c r="F14410" s="104"/>
      <c r="G14410" s="104"/>
    </row>
    <row r="14411" spans="4:7" ht="14.4" customHeight="1" x14ac:dyDescent="0.3">
      <c r="D14411" s="21">
        <f t="shared" si="450"/>
        <v>0</v>
      </c>
      <c r="E14411" s="24">
        <f t="shared" si="451"/>
        <v>0</v>
      </c>
      <c r="F14411" s="104"/>
      <c r="G14411" s="104"/>
    </row>
    <row r="14412" spans="4:7" ht="14.4" customHeight="1" x14ac:dyDescent="0.3">
      <c r="D14412" s="21">
        <f t="shared" si="450"/>
        <v>0</v>
      </c>
      <c r="E14412" s="24">
        <f t="shared" si="451"/>
        <v>0</v>
      </c>
      <c r="F14412" s="104"/>
      <c r="G14412" s="104"/>
    </row>
    <row r="14413" spans="4:7" ht="14.4" customHeight="1" x14ac:dyDescent="0.3">
      <c r="D14413" s="21">
        <f t="shared" si="450"/>
        <v>0</v>
      </c>
      <c r="E14413" s="24">
        <f t="shared" si="451"/>
        <v>0</v>
      </c>
      <c r="F14413" s="104"/>
      <c r="G14413" s="104"/>
    </row>
    <row r="14414" spans="4:7" ht="14.4" customHeight="1" x14ac:dyDescent="0.3">
      <c r="D14414" s="21">
        <f t="shared" si="450"/>
        <v>0</v>
      </c>
      <c r="E14414" s="24">
        <f t="shared" si="451"/>
        <v>0</v>
      </c>
      <c r="F14414" s="104"/>
      <c r="G14414" s="104"/>
    </row>
    <row r="14415" spans="4:7" ht="14.4" customHeight="1" x14ac:dyDescent="0.3">
      <c r="D14415" s="21">
        <f t="shared" si="450"/>
        <v>0</v>
      </c>
      <c r="E14415" s="24">
        <f t="shared" si="451"/>
        <v>0</v>
      </c>
      <c r="F14415" s="104"/>
      <c r="G14415" s="104"/>
    </row>
    <row r="14416" spans="4:7" ht="14.4" customHeight="1" x14ac:dyDescent="0.3">
      <c r="D14416" s="21">
        <f t="shared" si="450"/>
        <v>0</v>
      </c>
      <c r="E14416" s="24">
        <f t="shared" si="451"/>
        <v>0</v>
      </c>
      <c r="F14416" s="104"/>
      <c r="G14416" s="104"/>
    </row>
    <row r="14417" spans="4:7" ht="14.4" customHeight="1" x14ac:dyDescent="0.3">
      <c r="D14417" s="21">
        <f t="shared" si="450"/>
        <v>0</v>
      </c>
      <c r="E14417" s="24">
        <f t="shared" si="451"/>
        <v>0</v>
      </c>
      <c r="F14417" s="104"/>
      <c r="G14417" s="104"/>
    </row>
    <row r="14418" spans="4:7" ht="14.4" customHeight="1" x14ac:dyDescent="0.3">
      <c r="D14418" s="21">
        <f t="shared" si="450"/>
        <v>0</v>
      </c>
      <c r="E14418" s="24">
        <f t="shared" si="451"/>
        <v>0</v>
      </c>
      <c r="F14418" s="104"/>
      <c r="G14418" s="104"/>
    </row>
    <row r="14419" spans="4:7" ht="14.4" customHeight="1" x14ac:dyDescent="0.3">
      <c r="D14419" s="21">
        <f t="shared" si="450"/>
        <v>0</v>
      </c>
      <c r="E14419" s="24">
        <f t="shared" si="451"/>
        <v>0</v>
      </c>
      <c r="F14419" s="104"/>
      <c r="G14419" s="104"/>
    </row>
    <row r="14420" spans="4:7" ht="14.4" customHeight="1" x14ac:dyDescent="0.3">
      <c r="D14420" s="21">
        <f t="shared" si="450"/>
        <v>0</v>
      </c>
      <c r="E14420" s="24">
        <f t="shared" si="451"/>
        <v>0</v>
      </c>
      <c r="F14420" s="104"/>
      <c r="G14420" s="104"/>
    </row>
    <row r="14421" spans="4:7" ht="14.4" customHeight="1" x14ac:dyDescent="0.3">
      <c r="D14421" s="21">
        <f t="shared" si="450"/>
        <v>0</v>
      </c>
      <c r="E14421" s="24">
        <f t="shared" si="451"/>
        <v>0</v>
      </c>
      <c r="F14421" s="104"/>
      <c r="G14421" s="104"/>
    </row>
    <row r="14422" spans="4:7" ht="14.4" customHeight="1" x14ac:dyDescent="0.3">
      <c r="D14422" s="21">
        <f t="shared" si="450"/>
        <v>0</v>
      </c>
      <c r="E14422" s="24">
        <f t="shared" si="451"/>
        <v>0</v>
      </c>
      <c r="F14422" s="104"/>
      <c r="G14422" s="104"/>
    </row>
    <row r="14423" spans="4:7" ht="14.4" customHeight="1" x14ac:dyDescent="0.3">
      <c r="D14423" s="21">
        <f t="shared" si="450"/>
        <v>0</v>
      </c>
      <c r="E14423" s="24">
        <f t="shared" si="451"/>
        <v>0</v>
      </c>
      <c r="F14423" s="104"/>
      <c r="G14423" s="104"/>
    </row>
    <row r="14424" spans="4:7" ht="14.4" customHeight="1" x14ac:dyDescent="0.3">
      <c r="D14424" s="21">
        <f t="shared" si="450"/>
        <v>0</v>
      </c>
      <c r="E14424" s="24">
        <f t="shared" si="451"/>
        <v>0</v>
      </c>
      <c r="F14424" s="104"/>
      <c r="G14424" s="104"/>
    </row>
    <row r="14425" spans="4:7" ht="14.4" customHeight="1" x14ac:dyDescent="0.3">
      <c r="D14425" s="21">
        <f t="shared" si="450"/>
        <v>0</v>
      </c>
      <c r="E14425" s="24">
        <f t="shared" si="451"/>
        <v>0</v>
      </c>
      <c r="F14425" s="104"/>
      <c r="G14425" s="104"/>
    </row>
    <row r="14426" spans="4:7" ht="14.4" customHeight="1" x14ac:dyDescent="0.3">
      <c r="D14426" s="21">
        <f t="shared" si="450"/>
        <v>0</v>
      </c>
      <c r="E14426" s="24">
        <f t="shared" si="451"/>
        <v>0</v>
      </c>
      <c r="F14426" s="104"/>
      <c r="G14426" s="104"/>
    </row>
    <row r="14427" spans="4:7" ht="14.4" customHeight="1" x14ac:dyDescent="0.3">
      <c r="D14427" s="21">
        <f t="shared" si="450"/>
        <v>0</v>
      </c>
      <c r="E14427" s="24">
        <f t="shared" si="451"/>
        <v>0</v>
      </c>
      <c r="F14427" s="104"/>
      <c r="G14427" s="104"/>
    </row>
    <row r="14428" spans="4:7" ht="14.4" customHeight="1" x14ac:dyDescent="0.3">
      <c r="D14428" s="21">
        <f t="shared" si="450"/>
        <v>0</v>
      </c>
      <c r="E14428" s="24">
        <f t="shared" si="451"/>
        <v>0</v>
      </c>
      <c r="F14428" s="104"/>
      <c r="G14428" s="104"/>
    </row>
    <row r="14429" spans="4:7" ht="14.4" customHeight="1" x14ac:dyDescent="0.3">
      <c r="D14429" s="21">
        <f t="shared" si="450"/>
        <v>0</v>
      </c>
      <c r="E14429" s="24">
        <f t="shared" si="451"/>
        <v>0</v>
      </c>
      <c r="F14429" s="104"/>
      <c r="G14429" s="104"/>
    </row>
    <row r="14430" spans="4:7" ht="14.4" customHeight="1" x14ac:dyDescent="0.3">
      <c r="D14430" s="21">
        <f t="shared" si="450"/>
        <v>0</v>
      </c>
      <c r="E14430" s="24">
        <f t="shared" si="451"/>
        <v>0</v>
      </c>
      <c r="F14430" s="104"/>
      <c r="G14430" s="104"/>
    </row>
    <row r="14431" spans="4:7" ht="14.4" customHeight="1" x14ac:dyDescent="0.3">
      <c r="D14431" s="21">
        <f t="shared" si="450"/>
        <v>0</v>
      </c>
      <c r="E14431" s="24">
        <f t="shared" si="451"/>
        <v>0</v>
      </c>
      <c r="F14431" s="104"/>
      <c r="G14431" s="104"/>
    </row>
    <row r="14432" spans="4:7" ht="14.4" customHeight="1" x14ac:dyDescent="0.3">
      <c r="D14432" s="21">
        <f t="shared" si="450"/>
        <v>0</v>
      </c>
      <c r="E14432" s="24">
        <f t="shared" si="451"/>
        <v>0</v>
      </c>
      <c r="F14432" s="104"/>
      <c r="G14432" s="104"/>
    </row>
    <row r="14433" spans="4:7" ht="14.4" customHeight="1" x14ac:dyDescent="0.3">
      <c r="D14433" s="21">
        <f t="shared" si="450"/>
        <v>0</v>
      </c>
      <c r="E14433" s="24">
        <f t="shared" si="451"/>
        <v>0</v>
      </c>
      <c r="F14433" s="104"/>
      <c r="G14433" s="104"/>
    </row>
    <row r="14434" spans="4:7" ht="14.4" customHeight="1" x14ac:dyDescent="0.3">
      <c r="D14434" s="21">
        <f t="shared" si="450"/>
        <v>0</v>
      </c>
      <c r="E14434" s="24">
        <f t="shared" si="451"/>
        <v>0</v>
      </c>
      <c r="F14434" s="104"/>
      <c r="G14434" s="104"/>
    </row>
    <row r="14435" spans="4:7" ht="14.4" customHeight="1" x14ac:dyDescent="0.3">
      <c r="D14435" s="21">
        <f t="shared" si="450"/>
        <v>0</v>
      </c>
      <c r="E14435" s="24">
        <f t="shared" si="451"/>
        <v>0</v>
      </c>
      <c r="F14435" s="104"/>
      <c r="G14435" s="104"/>
    </row>
    <row r="14436" spans="4:7" ht="14.4" customHeight="1" x14ac:dyDescent="0.3">
      <c r="D14436" s="21">
        <f t="shared" si="450"/>
        <v>0</v>
      </c>
      <c r="E14436" s="24">
        <f t="shared" si="451"/>
        <v>0</v>
      </c>
      <c r="F14436" s="104"/>
      <c r="G14436" s="104"/>
    </row>
    <row r="14437" spans="4:7" ht="14.4" customHeight="1" x14ac:dyDescent="0.3">
      <c r="D14437" s="21">
        <f t="shared" si="450"/>
        <v>0</v>
      </c>
      <c r="E14437" s="24">
        <f t="shared" si="451"/>
        <v>0</v>
      </c>
      <c r="F14437" s="104"/>
      <c r="G14437" s="104"/>
    </row>
    <row r="14438" spans="4:7" ht="14.4" customHeight="1" x14ac:dyDescent="0.3">
      <c r="D14438" s="21">
        <f t="shared" si="450"/>
        <v>0</v>
      </c>
      <c r="E14438" s="24">
        <f t="shared" si="451"/>
        <v>0</v>
      </c>
      <c r="F14438" s="104"/>
      <c r="G14438" s="104"/>
    </row>
    <row r="14439" spans="4:7" ht="14.4" customHeight="1" x14ac:dyDescent="0.3">
      <c r="D14439" s="21">
        <f t="shared" si="450"/>
        <v>0</v>
      </c>
      <c r="E14439" s="24">
        <f t="shared" si="451"/>
        <v>0</v>
      </c>
      <c r="F14439" s="104"/>
      <c r="G14439" s="104"/>
    </row>
    <row r="14440" spans="4:7" ht="14.4" customHeight="1" x14ac:dyDescent="0.3">
      <c r="D14440" s="21">
        <f t="shared" si="450"/>
        <v>0</v>
      </c>
      <c r="E14440" s="24">
        <f t="shared" si="451"/>
        <v>0</v>
      </c>
      <c r="F14440" s="104"/>
      <c r="G14440" s="104"/>
    </row>
    <row r="14441" spans="4:7" ht="14.4" customHeight="1" x14ac:dyDescent="0.3">
      <c r="D14441" s="21">
        <f t="shared" si="450"/>
        <v>0</v>
      </c>
      <c r="E14441" s="24">
        <f t="shared" si="451"/>
        <v>0</v>
      </c>
      <c r="F14441" s="104"/>
      <c r="G14441" s="104"/>
    </row>
    <row r="14442" spans="4:7" ht="14.4" customHeight="1" x14ac:dyDescent="0.3">
      <c r="D14442" s="21">
        <f t="shared" si="450"/>
        <v>0</v>
      </c>
      <c r="E14442" s="24">
        <f t="shared" si="451"/>
        <v>0</v>
      </c>
      <c r="F14442" s="104"/>
      <c r="G14442" s="104"/>
    </row>
    <row r="14443" spans="4:7" ht="14.4" customHeight="1" x14ac:dyDescent="0.3">
      <c r="D14443" s="21">
        <f t="shared" si="450"/>
        <v>0</v>
      </c>
      <c r="E14443" s="24">
        <f t="shared" si="451"/>
        <v>0</v>
      </c>
      <c r="F14443" s="104"/>
      <c r="G14443" s="104"/>
    </row>
    <row r="14444" spans="4:7" ht="14.4" customHeight="1" x14ac:dyDescent="0.3">
      <c r="D14444" s="21">
        <f t="shared" si="450"/>
        <v>0</v>
      </c>
      <c r="E14444" s="24">
        <f t="shared" si="451"/>
        <v>0</v>
      </c>
      <c r="F14444" s="104"/>
      <c r="G14444" s="104"/>
    </row>
    <row r="14445" spans="4:7" ht="14.4" customHeight="1" x14ac:dyDescent="0.3">
      <c r="D14445" s="21">
        <f t="shared" si="450"/>
        <v>0</v>
      </c>
      <c r="E14445" s="24">
        <f t="shared" si="451"/>
        <v>0</v>
      </c>
      <c r="F14445" s="104"/>
      <c r="G14445" s="104"/>
    </row>
    <row r="14446" spans="4:7" ht="14.4" customHeight="1" x14ac:dyDescent="0.3">
      <c r="D14446" s="21">
        <f t="shared" si="450"/>
        <v>0</v>
      </c>
      <c r="E14446" s="24">
        <f t="shared" si="451"/>
        <v>0</v>
      </c>
      <c r="F14446" s="104"/>
      <c r="G14446" s="104"/>
    </row>
    <row r="14447" spans="4:7" ht="14.4" customHeight="1" x14ac:dyDescent="0.3">
      <c r="D14447" s="21">
        <f t="shared" si="450"/>
        <v>0</v>
      </c>
      <c r="E14447" s="24">
        <f t="shared" si="451"/>
        <v>0</v>
      </c>
      <c r="F14447" s="104"/>
      <c r="G14447" s="104"/>
    </row>
    <row r="14448" spans="4:7" ht="14.4" customHeight="1" x14ac:dyDescent="0.3">
      <c r="D14448" s="21">
        <f t="shared" si="450"/>
        <v>0</v>
      </c>
      <c r="E14448" s="24">
        <f t="shared" si="451"/>
        <v>0</v>
      </c>
      <c r="F14448" s="104"/>
      <c r="G14448" s="104"/>
    </row>
    <row r="14449" spans="4:7" ht="14.4" customHeight="1" x14ac:dyDescent="0.3">
      <c r="D14449" s="21">
        <f t="shared" si="450"/>
        <v>0</v>
      </c>
      <c r="E14449" s="24">
        <f t="shared" si="451"/>
        <v>0</v>
      </c>
      <c r="F14449" s="104"/>
      <c r="G14449" s="104"/>
    </row>
    <row r="14450" spans="4:7" ht="14.4" customHeight="1" x14ac:dyDescent="0.3">
      <c r="D14450" s="21">
        <f t="shared" si="450"/>
        <v>0</v>
      </c>
      <c r="E14450" s="24">
        <f t="shared" si="451"/>
        <v>0</v>
      </c>
      <c r="F14450" s="104"/>
      <c r="G14450" s="104"/>
    </row>
    <row r="14451" spans="4:7" ht="14.4" customHeight="1" x14ac:dyDescent="0.3">
      <c r="D14451" s="21">
        <f t="shared" si="450"/>
        <v>0</v>
      </c>
      <c r="E14451" s="24">
        <f t="shared" si="451"/>
        <v>0</v>
      </c>
      <c r="F14451" s="104"/>
      <c r="G14451" s="104"/>
    </row>
    <row r="14452" spans="4:7" ht="14.4" customHeight="1" x14ac:dyDescent="0.3">
      <c r="D14452" s="21">
        <f t="shared" si="450"/>
        <v>0</v>
      </c>
      <c r="E14452" s="24">
        <f t="shared" si="451"/>
        <v>0</v>
      </c>
      <c r="F14452" s="104"/>
      <c r="G14452" s="104"/>
    </row>
    <row r="14453" spans="4:7" ht="14.4" customHeight="1" x14ac:dyDescent="0.3">
      <c r="D14453" s="21">
        <f t="shared" si="450"/>
        <v>0</v>
      </c>
      <c r="E14453" s="24">
        <f t="shared" si="451"/>
        <v>0</v>
      </c>
      <c r="F14453" s="104"/>
      <c r="G14453" s="104"/>
    </row>
    <row r="14454" spans="4:7" ht="14.4" customHeight="1" x14ac:dyDescent="0.3">
      <c r="D14454" s="21">
        <f t="shared" si="450"/>
        <v>0</v>
      </c>
      <c r="E14454" s="24">
        <f t="shared" si="451"/>
        <v>0</v>
      </c>
      <c r="F14454" s="104"/>
      <c r="G14454" s="104"/>
    </row>
    <row r="14455" spans="4:7" ht="14.4" customHeight="1" x14ac:dyDescent="0.3">
      <c r="D14455" s="21">
        <f t="shared" si="450"/>
        <v>0</v>
      </c>
      <c r="E14455" s="24">
        <f t="shared" si="451"/>
        <v>0</v>
      </c>
      <c r="F14455" s="104"/>
      <c r="G14455" s="104"/>
    </row>
    <row r="14456" spans="4:7" ht="14.4" customHeight="1" x14ac:dyDescent="0.3">
      <c r="D14456" s="21">
        <f t="shared" si="450"/>
        <v>0</v>
      </c>
      <c r="E14456" s="24">
        <f t="shared" si="451"/>
        <v>0</v>
      </c>
      <c r="F14456" s="104"/>
      <c r="G14456" s="104"/>
    </row>
    <row r="14457" spans="4:7" ht="14.4" customHeight="1" x14ac:dyDescent="0.3">
      <c r="D14457" s="21">
        <f t="shared" si="450"/>
        <v>0</v>
      </c>
      <c r="E14457" s="24">
        <f t="shared" si="451"/>
        <v>0</v>
      </c>
      <c r="F14457" s="104"/>
      <c r="G14457" s="104"/>
    </row>
    <row r="14458" spans="4:7" ht="14.4" customHeight="1" x14ac:dyDescent="0.3">
      <c r="D14458" s="21">
        <f t="shared" si="450"/>
        <v>0</v>
      </c>
      <c r="E14458" s="24">
        <f t="shared" si="451"/>
        <v>0</v>
      </c>
      <c r="F14458" s="104"/>
      <c r="G14458" s="104"/>
    </row>
    <row r="14459" spans="4:7" ht="14.4" customHeight="1" x14ac:dyDescent="0.3">
      <c r="D14459" s="21">
        <f t="shared" si="450"/>
        <v>0</v>
      </c>
      <c r="E14459" s="24">
        <f t="shared" si="451"/>
        <v>0</v>
      </c>
      <c r="F14459" s="104"/>
      <c r="G14459" s="104"/>
    </row>
    <row r="14460" spans="4:7" ht="14.4" customHeight="1" x14ac:dyDescent="0.3">
      <c r="D14460" s="21">
        <f t="shared" si="450"/>
        <v>0</v>
      </c>
      <c r="E14460" s="24">
        <f t="shared" si="451"/>
        <v>0</v>
      </c>
      <c r="F14460" s="104"/>
      <c r="G14460" s="104"/>
    </row>
    <row r="14461" spans="4:7" ht="14.4" customHeight="1" x14ac:dyDescent="0.3">
      <c r="D14461" s="21">
        <f t="shared" si="450"/>
        <v>0</v>
      </c>
      <c r="E14461" s="24">
        <f t="shared" si="451"/>
        <v>0</v>
      </c>
      <c r="F14461" s="104"/>
      <c r="G14461" s="104"/>
    </row>
    <row r="14462" spans="4:7" ht="14.4" customHeight="1" x14ac:dyDescent="0.3">
      <c r="D14462" s="21">
        <f t="shared" si="450"/>
        <v>0</v>
      </c>
      <c r="E14462" s="24">
        <f t="shared" si="451"/>
        <v>0</v>
      </c>
      <c r="F14462" s="104"/>
      <c r="G14462" s="104"/>
    </row>
    <row r="14463" spans="4:7" ht="14.4" customHeight="1" x14ac:dyDescent="0.3">
      <c r="D14463" s="21">
        <f t="shared" si="450"/>
        <v>0</v>
      </c>
      <c r="E14463" s="24">
        <f t="shared" si="451"/>
        <v>0</v>
      </c>
      <c r="F14463" s="104"/>
      <c r="G14463" s="104"/>
    </row>
    <row r="14464" spans="4:7" ht="14.4" customHeight="1" x14ac:dyDescent="0.3">
      <c r="D14464" s="21">
        <f t="shared" si="450"/>
        <v>0</v>
      </c>
      <c r="E14464" s="24">
        <f t="shared" si="451"/>
        <v>0</v>
      </c>
      <c r="F14464" s="104"/>
      <c r="G14464" s="104"/>
    </row>
    <row r="14465" spans="4:7" ht="14.4" customHeight="1" x14ac:dyDescent="0.3">
      <c r="D14465" s="21">
        <f t="shared" si="450"/>
        <v>0</v>
      </c>
      <c r="E14465" s="24">
        <f t="shared" si="451"/>
        <v>0</v>
      </c>
      <c r="F14465" s="104"/>
      <c r="G14465" s="104"/>
    </row>
    <row r="14466" spans="4:7" ht="14.4" customHeight="1" x14ac:dyDescent="0.3">
      <c r="D14466" s="21">
        <f t="shared" si="450"/>
        <v>0</v>
      </c>
      <c r="E14466" s="24">
        <f t="shared" si="451"/>
        <v>0</v>
      </c>
      <c r="F14466" s="104"/>
      <c r="G14466" s="104"/>
    </row>
    <row r="14467" spans="4:7" ht="14.4" customHeight="1" x14ac:dyDescent="0.3">
      <c r="D14467" s="21">
        <f t="shared" ref="D14467:D14530" si="452">F14467+H14467+J14468+L14467+N14467+P14467+R14467+T14467+V14467+X14467+Z14467+AB14467</f>
        <v>0</v>
      </c>
      <c r="E14467" s="24">
        <f t="shared" ref="E14467:E14530" si="453">G14467+I14467+K14468+M14467+O14467+Q14467+S14467+U14467+W14467+Y14467+AA14467+AC14467</f>
        <v>0</v>
      </c>
      <c r="F14467" s="104"/>
      <c r="G14467" s="104"/>
    </row>
    <row r="14468" spans="4:7" ht="14.4" customHeight="1" x14ac:dyDescent="0.3">
      <c r="D14468" s="21">
        <f t="shared" si="452"/>
        <v>0</v>
      </c>
      <c r="E14468" s="24">
        <f t="shared" si="453"/>
        <v>0</v>
      </c>
      <c r="F14468" s="104"/>
      <c r="G14468" s="104"/>
    </row>
    <row r="14469" spans="4:7" ht="14.4" customHeight="1" x14ac:dyDescent="0.3">
      <c r="D14469" s="21">
        <f t="shared" si="452"/>
        <v>0</v>
      </c>
      <c r="E14469" s="24">
        <f t="shared" si="453"/>
        <v>0</v>
      </c>
      <c r="F14469" s="104"/>
      <c r="G14469" s="104"/>
    </row>
    <row r="14470" spans="4:7" ht="14.4" customHeight="1" x14ac:dyDescent="0.3">
      <c r="D14470" s="21">
        <f t="shared" si="452"/>
        <v>0</v>
      </c>
      <c r="E14470" s="24">
        <f t="shared" si="453"/>
        <v>0</v>
      </c>
      <c r="F14470" s="104"/>
      <c r="G14470" s="104"/>
    </row>
    <row r="14471" spans="4:7" ht="14.4" customHeight="1" x14ac:dyDescent="0.3">
      <c r="D14471" s="21">
        <f t="shared" si="452"/>
        <v>0</v>
      </c>
      <c r="E14471" s="24">
        <f t="shared" si="453"/>
        <v>0</v>
      </c>
      <c r="F14471" s="104"/>
      <c r="G14471" s="104"/>
    </row>
    <row r="14472" spans="4:7" ht="14.4" customHeight="1" x14ac:dyDescent="0.3">
      <c r="D14472" s="21">
        <f t="shared" si="452"/>
        <v>0</v>
      </c>
      <c r="E14472" s="24">
        <f t="shared" si="453"/>
        <v>0</v>
      </c>
      <c r="F14472" s="104"/>
      <c r="G14472" s="104"/>
    </row>
    <row r="14473" spans="4:7" ht="14.4" customHeight="1" x14ac:dyDescent="0.3">
      <c r="D14473" s="21">
        <f t="shared" si="452"/>
        <v>0</v>
      </c>
      <c r="E14473" s="24">
        <f t="shared" si="453"/>
        <v>0</v>
      </c>
      <c r="F14473" s="104"/>
      <c r="G14473" s="104"/>
    </row>
    <row r="14474" spans="4:7" ht="14.4" customHeight="1" x14ac:dyDescent="0.3">
      <c r="D14474" s="21">
        <f t="shared" si="452"/>
        <v>0</v>
      </c>
      <c r="E14474" s="24">
        <f t="shared" si="453"/>
        <v>0</v>
      </c>
      <c r="F14474" s="104"/>
      <c r="G14474" s="104"/>
    </row>
    <row r="14475" spans="4:7" ht="14.4" customHeight="1" x14ac:dyDescent="0.3">
      <c r="D14475" s="21">
        <f t="shared" si="452"/>
        <v>0</v>
      </c>
      <c r="E14475" s="24">
        <f t="shared" si="453"/>
        <v>0</v>
      </c>
      <c r="F14475" s="104"/>
      <c r="G14475" s="104"/>
    </row>
    <row r="14476" spans="4:7" ht="14.4" customHeight="1" x14ac:dyDescent="0.3">
      <c r="D14476" s="21">
        <f t="shared" si="452"/>
        <v>0</v>
      </c>
      <c r="E14476" s="24">
        <f t="shared" si="453"/>
        <v>0</v>
      </c>
      <c r="F14476" s="104"/>
      <c r="G14476" s="104"/>
    </row>
    <row r="14477" spans="4:7" ht="14.4" customHeight="1" x14ac:dyDescent="0.3">
      <c r="D14477" s="21">
        <f t="shared" si="452"/>
        <v>0</v>
      </c>
      <c r="E14477" s="24">
        <f t="shared" si="453"/>
        <v>0</v>
      </c>
      <c r="F14477" s="104"/>
      <c r="G14477" s="104"/>
    </row>
    <row r="14478" spans="4:7" ht="14.4" customHeight="1" x14ac:dyDescent="0.3">
      <c r="D14478" s="21">
        <f t="shared" si="452"/>
        <v>0</v>
      </c>
      <c r="E14478" s="24">
        <f t="shared" si="453"/>
        <v>0</v>
      </c>
      <c r="F14478" s="104"/>
      <c r="G14478" s="104"/>
    </row>
    <row r="14479" spans="4:7" ht="14.4" customHeight="1" x14ac:dyDescent="0.3">
      <c r="D14479" s="21">
        <f t="shared" si="452"/>
        <v>0</v>
      </c>
      <c r="E14479" s="24">
        <f t="shared" si="453"/>
        <v>0</v>
      </c>
      <c r="F14479" s="104"/>
      <c r="G14479" s="104"/>
    </row>
    <row r="14480" spans="4:7" ht="14.4" customHeight="1" x14ac:dyDescent="0.3">
      <c r="D14480" s="21">
        <f t="shared" si="452"/>
        <v>0</v>
      </c>
      <c r="E14480" s="24">
        <f t="shared" si="453"/>
        <v>0</v>
      </c>
      <c r="F14480" s="104"/>
      <c r="G14480" s="104"/>
    </row>
    <row r="14481" spans="4:7" ht="14.4" customHeight="1" x14ac:dyDescent="0.3">
      <c r="D14481" s="21">
        <f t="shared" si="452"/>
        <v>0</v>
      </c>
      <c r="E14481" s="24">
        <f t="shared" si="453"/>
        <v>0</v>
      </c>
      <c r="F14481" s="104"/>
      <c r="G14481" s="104"/>
    </row>
    <row r="14482" spans="4:7" ht="14.4" customHeight="1" x14ac:dyDescent="0.3">
      <c r="D14482" s="21">
        <f t="shared" si="452"/>
        <v>0</v>
      </c>
      <c r="E14482" s="24">
        <f t="shared" si="453"/>
        <v>0</v>
      </c>
      <c r="F14482" s="104"/>
      <c r="G14482" s="104"/>
    </row>
    <row r="14483" spans="4:7" ht="14.4" customHeight="1" x14ac:dyDescent="0.3">
      <c r="D14483" s="21">
        <f t="shared" si="452"/>
        <v>0</v>
      </c>
      <c r="E14483" s="24">
        <f t="shared" si="453"/>
        <v>0</v>
      </c>
      <c r="F14483" s="104"/>
      <c r="G14483" s="104"/>
    </row>
    <row r="14484" spans="4:7" ht="14.4" customHeight="1" x14ac:dyDescent="0.3">
      <c r="D14484" s="21">
        <f t="shared" si="452"/>
        <v>0</v>
      </c>
      <c r="E14484" s="24">
        <f t="shared" si="453"/>
        <v>0</v>
      </c>
      <c r="F14484" s="104"/>
      <c r="G14484" s="104"/>
    </row>
    <row r="14485" spans="4:7" ht="14.4" customHeight="1" x14ac:dyDescent="0.3">
      <c r="D14485" s="21">
        <f t="shared" si="452"/>
        <v>0</v>
      </c>
      <c r="E14485" s="24">
        <f t="shared" si="453"/>
        <v>0</v>
      </c>
      <c r="F14485" s="104"/>
      <c r="G14485" s="104"/>
    </row>
    <row r="14486" spans="4:7" ht="14.4" customHeight="1" x14ac:dyDescent="0.3">
      <c r="D14486" s="21">
        <f t="shared" si="452"/>
        <v>0</v>
      </c>
      <c r="E14486" s="24">
        <f t="shared" si="453"/>
        <v>0</v>
      </c>
      <c r="F14486" s="104"/>
      <c r="G14486" s="104"/>
    </row>
    <row r="14487" spans="4:7" ht="14.4" customHeight="1" x14ac:dyDescent="0.3">
      <c r="D14487" s="21">
        <f t="shared" si="452"/>
        <v>0</v>
      </c>
      <c r="E14487" s="24">
        <f t="shared" si="453"/>
        <v>0</v>
      </c>
      <c r="F14487" s="104"/>
      <c r="G14487" s="104"/>
    </row>
    <row r="14488" spans="4:7" ht="14.4" customHeight="1" x14ac:dyDescent="0.3">
      <c r="D14488" s="21">
        <f t="shared" si="452"/>
        <v>0</v>
      </c>
      <c r="E14488" s="24">
        <f t="shared" si="453"/>
        <v>0</v>
      </c>
      <c r="F14488" s="104"/>
      <c r="G14488" s="104"/>
    </row>
    <row r="14489" spans="4:7" ht="14.4" customHeight="1" x14ac:dyDescent="0.3">
      <c r="D14489" s="21">
        <f t="shared" si="452"/>
        <v>0</v>
      </c>
      <c r="E14489" s="24">
        <f t="shared" si="453"/>
        <v>0</v>
      </c>
      <c r="F14489" s="104"/>
      <c r="G14489" s="104"/>
    </row>
    <row r="14490" spans="4:7" ht="14.4" customHeight="1" x14ac:dyDescent="0.3">
      <c r="D14490" s="21">
        <f t="shared" si="452"/>
        <v>0</v>
      </c>
      <c r="E14490" s="24">
        <f t="shared" si="453"/>
        <v>0</v>
      </c>
      <c r="F14490" s="104"/>
      <c r="G14490" s="104"/>
    </row>
    <row r="14491" spans="4:7" ht="14.4" customHeight="1" x14ac:dyDescent="0.3">
      <c r="D14491" s="21">
        <f t="shared" si="452"/>
        <v>0</v>
      </c>
      <c r="E14491" s="24">
        <f t="shared" si="453"/>
        <v>0</v>
      </c>
      <c r="F14491" s="104"/>
      <c r="G14491" s="104"/>
    </row>
    <row r="14492" spans="4:7" ht="14.4" customHeight="1" x14ac:dyDescent="0.3">
      <c r="D14492" s="21">
        <f t="shared" si="452"/>
        <v>0</v>
      </c>
      <c r="E14492" s="24">
        <f t="shared" si="453"/>
        <v>0</v>
      </c>
      <c r="F14492" s="104"/>
      <c r="G14492" s="104"/>
    </row>
    <row r="14493" spans="4:7" x14ac:dyDescent="0.3">
      <c r="D14493" s="21">
        <f t="shared" si="452"/>
        <v>0</v>
      </c>
      <c r="E14493" s="24">
        <f t="shared" si="453"/>
        <v>0</v>
      </c>
      <c r="F14493" s="104"/>
      <c r="G14493" s="104"/>
    </row>
    <row r="14494" spans="4:7" x14ac:dyDescent="0.3">
      <c r="D14494" s="21">
        <f t="shared" si="452"/>
        <v>0</v>
      </c>
      <c r="E14494" s="24">
        <f t="shared" si="453"/>
        <v>0</v>
      </c>
      <c r="F14494" s="104"/>
      <c r="G14494" s="104"/>
    </row>
    <row r="14495" spans="4:7" x14ac:dyDescent="0.3">
      <c r="D14495" s="21">
        <f t="shared" si="452"/>
        <v>0</v>
      </c>
      <c r="E14495" s="24">
        <f t="shared" si="453"/>
        <v>0</v>
      </c>
      <c r="F14495" s="104"/>
      <c r="G14495" s="104"/>
    </row>
    <row r="14496" spans="4:7" x14ac:dyDescent="0.3">
      <c r="D14496" s="21">
        <f t="shared" si="452"/>
        <v>0</v>
      </c>
      <c r="E14496" s="24">
        <f t="shared" si="453"/>
        <v>0</v>
      </c>
      <c r="F14496" s="104"/>
      <c r="G14496" s="104"/>
    </row>
    <row r="14497" spans="4:7" x14ac:dyDescent="0.3">
      <c r="D14497" s="21">
        <f t="shared" si="452"/>
        <v>0</v>
      </c>
      <c r="E14497" s="24">
        <f t="shared" si="453"/>
        <v>0</v>
      </c>
      <c r="F14497" s="104"/>
      <c r="G14497" s="104"/>
    </row>
    <row r="14498" spans="4:7" x14ac:dyDescent="0.3">
      <c r="D14498" s="21">
        <f t="shared" si="452"/>
        <v>0</v>
      </c>
      <c r="E14498" s="24">
        <f t="shared" si="453"/>
        <v>0</v>
      </c>
      <c r="F14498" s="104"/>
      <c r="G14498" s="104"/>
    </row>
    <row r="14499" spans="4:7" x14ac:dyDescent="0.3">
      <c r="D14499" s="21">
        <f t="shared" si="452"/>
        <v>0</v>
      </c>
      <c r="E14499" s="24">
        <f t="shared" si="453"/>
        <v>0</v>
      </c>
      <c r="F14499" s="104"/>
      <c r="G14499" s="104"/>
    </row>
    <row r="14500" spans="4:7" x14ac:dyDescent="0.3">
      <c r="D14500" s="21">
        <f t="shared" si="452"/>
        <v>0</v>
      </c>
      <c r="E14500" s="24">
        <f t="shared" si="453"/>
        <v>0</v>
      </c>
      <c r="F14500" s="104"/>
      <c r="G14500" s="104"/>
    </row>
    <row r="14501" spans="4:7" x14ac:dyDescent="0.3">
      <c r="D14501" s="21">
        <f t="shared" si="452"/>
        <v>0</v>
      </c>
      <c r="E14501" s="24">
        <f t="shared" si="453"/>
        <v>0</v>
      </c>
      <c r="F14501" s="104"/>
      <c r="G14501" s="104"/>
    </row>
    <row r="14502" spans="4:7" x14ac:dyDescent="0.3">
      <c r="D14502" s="21">
        <f t="shared" si="452"/>
        <v>0</v>
      </c>
      <c r="E14502" s="24">
        <f t="shared" si="453"/>
        <v>0</v>
      </c>
      <c r="F14502" s="104"/>
      <c r="G14502" s="104"/>
    </row>
    <row r="14503" spans="4:7" x14ac:dyDescent="0.3">
      <c r="D14503" s="21">
        <f t="shared" si="452"/>
        <v>0</v>
      </c>
      <c r="E14503" s="24">
        <f t="shared" si="453"/>
        <v>0</v>
      </c>
      <c r="F14503" s="104"/>
      <c r="G14503" s="104"/>
    </row>
    <row r="14504" spans="4:7" x14ac:dyDescent="0.3">
      <c r="D14504" s="21">
        <f t="shared" si="452"/>
        <v>0</v>
      </c>
      <c r="E14504" s="24">
        <f t="shared" si="453"/>
        <v>0</v>
      </c>
      <c r="F14504" s="104"/>
      <c r="G14504" s="104"/>
    </row>
    <row r="14505" spans="4:7" x14ac:dyDescent="0.3">
      <c r="D14505" s="21">
        <f t="shared" si="452"/>
        <v>0</v>
      </c>
      <c r="E14505" s="24">
        <f t="shared" si="453"/>
        <v>0</v>
      </c>
      <c r="F14505" s="104"/>
      <c r="G14505" s="104"/>
    </row>
    <row r="14506" spans="4:7" x14ac:dyDescent="0.3">
      <c r="D14506" s="21">
        <f t="shared" si="452"/>
        <v>0</v>
      </c>
      <c r="E14506" s="24">
        <f t="shared" si="453"/>
        <v>0</v>
      </c>
      <c r="F14506" s="104"/>
      <c r="G14506" s="104"/>
    </row>
    <row r="14507" spans="4:7" x14ac:dyDescent="0.3">
      <c r="D14507" s="21">
        <f t="shared" si="452"/>
        <v>0</v>
      </c>
      <c r="E14507" s="24">
        <f t="shared" si="453"/>
        <v>0</v>
      </c>
      <c r="F14507" s="104"/>
      <c r="G14507" s="104"/>
    </row>
    <row r="14508" spans="4:7" x14ac:dyDescent="0.3">
      <c r="D14508" s="21">
        <f t="shared" si="452"/>
        <v>0</v>
      </c>
      <c r="E14508" s="24">
        <f t="shared" si="453"/>
        <v>0</v>
      </c>
      <c r="F14508" s="104"/>
      <c r="G14508" s="104"/>
    </row>
    <row r="14509" spans="4:7" x14ac:dyDescent="0.3">
      <c r="D14509" s="21">
        <f t="shared" si="452"/>
        <v>0</v>
      </c>
      <c r="E14509" s="24">
        <f t="shared" si="453"/>
        <v>0</v>
      </c>
      <c r="F14509" s="104"/>
      <c r="G14509" s="104"/>
    </row>
    <row r="14510" spans="4:7" x14ac:dyDescent="0.3">
      <c r="D14510" s="21">
        <f t="shared" si="452"/>
        <v>0</v>
      </c>
      <c r="E14510" s="24">
        <f t="shared" si="453"/>
        <v>0</v>
      </c>
      <c r="F14510" s="104"/>
      <c r="G14510" s="104"/>
    </row>
    <row r="14511" spans="4:7" x14ac:dyDescent="0.3">
      <c r="D14511" s="21">
        <f t="shared" si="452"/>
        <v>0</v>
      </c>
      <c r="E14511" s="24">
        <f t="shared" si="453"/>
        <v>0</v>
      </c>
      <c r="F14511" s="104"/>
      <c r="G14511" s="104"/>
    </row>
    <row r="14512" spans="4:7" x14ac:dyDescent="0.3">
      <c r="D14512" s="21">
        <f t="shared" si="452"/>
        <v>0</v>
      </c>
      <c r="E14512" s="24">
        <f t="shared" si="453"/>
        <v>0</v>
      </c>
      <c r="F14512" s="104"/>
      <c r="G14512" s="104"/>
    </row>
    <row r="14513" spans="4:7" x14ac:dyDescent="0.3">
      <c r="D14513" s="21">
        <f t="shared" si="452"/>
        <v>0</v>
      </c>
      <c r="E14513" s="24">
        <f t="shared" si="453"/>
        <v>0</v>
      </c>
      <c r="F14513" s="104"/>
      <c r="G14513" s="104"/>
    </row>
    <row r="14514" spans="4:7" x14ac:dyDescent="0.3">
      <c r="D14514" s="21">
        <f t="shared" si="452"/>
        <v>0</v>
      </c>
      <c r="E14514" s="24">
        <f t="shared" si="453"/>
        <v>0</v>
      </c>
      <c r="F14514" s="104"/>
      <c r="G14514" s="104"/>
    </row>
    <row r="14515" spans="4:7" x14ac:dyDescent="0.3">
      <c r="D14515" s="21">
        <f t="shared" si="452"/>
        <v>0</v>
      </c>
      <c r="E14515" s="24">
        <f t="shared" si="453"/>
        <v>0</v>
      </c>
      <c r="F14515" s="104"/>
      <c r="G14515" s="104"/>
    </row>
    <row r="14516" spans="4:7" x14ac:dyDescent="0.3">
      <c r="D14516" s="21">
        <f t="shared" si="452"/>
        <v>0</v>
      </c>
      <c r="E14516" s="24">
        <f t="shared" si="453"/>
        <v>0</v>
      </c>
      <c r="F14516" s="104"/>
      <c r="G14516" s="104"/>
    </row>
    <row r="14517" spans="4:7" x14ac:dyDescent="0.3">
      <c r="D14517" s="21">
        <f t="shared" si="452"/>
        <v>0</v>
      </c>
      <c r="E14517" s="24">
        <f t="shared" si="453"/>
        <v>0</v>
      </c>
      <c r="F14517" s="104"/>
      <c r="G14517" s="104"/>
    </row>
    <row r="14518" spans="4:7" x14ac:dyDescent="0.3">
      <c r="D14518" s="21">
        <f t="shared" si="452"/>
        <v>0</v>
      </c>
      <c r="E14518" s="24">
        <f t="shared" si="453"/>
        <v>0</v>
      </c>
      <c r="F14518" s="104"/>
      <c r="G14518" s="104"/>
    </row>
    <row r="14519" spans="4:7" x14ac:dyDescent="0.3">
      <c r="D14519" s="21">
        <f t="shared" si="452"/>
        <v>0</v>
      </c>
      <c r="E14519" s="24">
        <f t="shared" si="453"/>
        <v>0</v>
      </c>
      <c r="F14519" s="104"/>
      <c r="G14519" s="104"/>
    </row>
    <row r="14520" spans="4:7" x14ac:dyDescent="0.3">
      <c r="D14520" s="21">
        <f t="shared" si="452"/>
        <v>0</v>
      </c>
      <c r="E14520" s="24">
        <f t="shared" si="453"/>
        <v>0</v>
      </c>
      <c r="F14520" s="104"/>
      <c r="G14520" s="104"/>
    </row>
    <row r="14521" spans="4:7" x14ac:dyDescent="0.3">
      <c r="D14521" s="21">
        <f t="shared" si="452"/>
        <v>0</v>
      </c>
      <c r="E14521" s="24">
        <f t="shared" si="453"/>
        <v>0</v>
      </c>
      <c r="F14521" s="104"/>
      <c r="G14521" s="104"/>
    </row>
    <row r="14522" spans="4:7" x14ac:dyDescent="0.3">
      <c r="D14522" s="21">
        <f t="shared" si="452"/>
        <v>0</v>
      </c>
      <c r="E14522" s="24">
        <f t="shared" si="453"/>
        <v>0</v>
      </c>
      <c r="F14522" s="104"/>
      <c r="G14522" s="104"/>
    </row>
    <row r="14523" spans="4:7" x14ac:dyDescent="0.3">
      <c r="D14523" s="21">
        <f t="shared" si="452"/>
        <v>0</v>
      </c>
      <c r="E14523" s="24">
        <f t="shared" si="453"/>
        <v>0</v>
      </c>
      <c r="F14523" s="104"/>
      <c r="G14523" s="104"/>
    </row>
    <row r="14524" spans="4:7" x14ac:dyDescent="0.3">
      <c r="D14524" s="21">
        <f t="shared" si="452"/>
        <v>0</v>
      </c>
      <c r="E14524" s="24">
        <f t="shared" si="453"/>
        <v>0</v>
      </c>
      <c r="F14524" s="104"/>
      <c r="G14524" s="104"/>
    </row>
    <row r="14525" spans="4:7" x14ac:dyDescent="0.3">
      <c r="D14525" s="21">
        <f t="shared" si="452"/>
        <v>0</v>
      </c>
      <c r="E14525" s="24">
        <f t="shared" si="453"/>
        <v>0</v>
      </c>
      <c r="F14525" s="104"/>
      <c r="G14525" s="104"/>
    </row>
    <row r="14526" spans="4:7" x14ac:dyDescent="0.3">
      <c r="D14526" s="21">
        <f t="shared" si="452"/>
        <v>0</v>
      </c>
      <c r="E14526" s="24">
        <f t="shared" si="453"/>
        <v>0</v>
      </c>
      <c r="F14526" s="104"/>
      <c r="G14526" s="104"/>
    </row>
    <row r="14527" spans="4:7" x14ac:dyDescent="0.3">
      <c r="D14527" s="21">
        <f t="shared" si="452"/>
        <v>0</v>
      </c>
      <c r="E14527" s="24">
        <f t="shared" si="453"/>
        <v>0</v>
      </c>
      <c r="F14527" s="104"/>
      <c r="G14527" s="104"/>
    </row>
    <row r="14528" spans="4:7" x14ac:dyDescent="0.3">
      <c r="D14528" s="21">
        <f t="shared" si="452"/>
        <v>0</v>
      </c>
      <c r="E14528" s="24">
        <f t="shared" si="453"/>
        <v>0</v>
      </c>
      <c r="F14528" s="104"/>
      <c r="G14528" s="104"/>
    </row>
    <row r="14529" spans="4:7" x14ac:dyDescent="0.3">
      <c r="D14529" s="21">
        <f t="shared" si="452"/>
        <v>0</v>
      </c>
      <c r="E14529" s="24">
        <f t="shared" si="453"/>
        <v>0</v>
      </c>
      <c r="F14529" s="104"/>
      <c r="G14529" s="104"/>
    </row>
    <row r="14530" spans="4:7" x14ac:dyDescent="0.3">
      <c r="D14530" s="21">
        <f t="shared" si="452"/>
        <v>0</v>
      </c>
      <c r="E14530" s="24">
        <f t="shared" si="453"/>
        <v>0</v>
      </c>
      <c r="F14530" s="104"/>
      <c r="G14530" s="104"/>
    </row>
    <row r="14531" spans="4:7" x14ac:dyDescent="0.3">
      <c r="D14531" s="21">
        <f t="shared" ref="D14531:D14594" si="454">F14531+H14531+J14532+L14531+N14531+P14531+R14531+T14531+V14531+X14531+Z14531+AB14531</f>
        <v>0</v>
      </c>
      <c r="E14531" s="24">
        <f t="shared" ref="E14531:E14594" si="455">G14531+I14531+K14532+M14531+O14531+Q14531+S14531+U14531+W14531+Y14531+AA14531+AC14531</f>
        <v>0</v>
      </c>
      <c r="F14531" s="104"/>
      <c r="G14531" s="104"/>
    </row>
    <row r="14532" spans="4:7" x14ac:dyDescent="0.3">
      <c r="D14532" s="21">
        <f t="shared" si="454"/>
        <v>0</v>
      </c>
      <c r="E14532" s="24">
        <f t="shared" si="455"/>
        <v>0</v>
      </c>
      <c r="F14532" s="104"/>
      <c r="G14532" s="104"/>
    </row>
    <row r="14533" spans="4:7" x14ac:dyDescent="0.3">
      <c r="D14533" s="21">
        <f t="shared" si="454"/>
        <v>0</v>
      </c>
      <c r="E14533" s="24">
        <f t="shared" si="455"/>
        <v>0</v>
      </c>
      <c r="F14533" s="104"/>
      <c r="G14533" s="104"/>
    </row>
    <row r="14534" spans="4:7" x14ac:dyDescent="0.3">
      <c r="D14534" s="21">
        <f t="shared" si="454"/>
        <v>0</v>
      </c>
      <c r="E14534" s="24">
        <f t="shared" si="455"/>
        <v>0</v>
      </c>
      <c r="F14534" s="104"/>
      <c r="G14534" s="104"/>
    </row>
    <row r="14535" spans="4:7" x14ac:dyDescent="0.3">
      <c r="D14535" s="21">
        <f t="shared" si="454"/>
        <v>0</v>
      </c>
      <c r="E14535" s="24">
        <f t="shared" si="455"/>
        <v>0</v>
      </c>
      <c r="F14535" s="104"/>
      <c r="G14535" s="104"/>
    </row>
    <row r="14536" spans="4:7" x14ac:dyDescent="0.3">
      <c r="D14536" s="21">
        <f t="shared" si="454"/>
        <v>0</v>
      </c>
      <c r="E14536" s="24">
        <f t="shared" si="455"/>
        <v>0</v>
      </c>
      <c r="F14536" s="104"/>
      <c r="G14536" s="104"/>
    </row>
    <row r="14537" spans="4:7" x14ac:dyDescent="0.3">
      <c r="D14537" s="21">
        <f t="shared" si="454"/>
        <v>0</v>
      </c>
      <c r="E14537" s="24">
        <f t="shared" si="455"/>
        <v>0</v>
      </c>
      <c r="F14537" s="104"/>
      <c r="G14537" s="104"/>
    </row>
    <row r="14538" spans="4:7" x14ac:dyDescent="0.3">
      <c r="D14538" s="21">
        <f t="shared" si="454"/>
        <v>0</v>
      </c>
      <c r="E14538" s="24">
        <f t="shared" si="455"/>
        <v>0</v>
      </c>
      <c r="F14538" s="104"/>
      <c r="G14538" s="104"/>
    </row>
    <row r="14539" spans="4:7" x14ac:dyDescent="0.3">
      <c r="D14539" s="21">
        <f t="shared" si="454"/>
        <v>0</v>
      </c>
      <c r="E14539" s="24">
        <f t="shared" si="455"/>
        <v>0</v>
      </c>
      <c r="F14539" s="104"/>
      <c r="G14539" s="104"/>
    </row>
    <row r="14540" spans="4:7" x14ac:dyDescent="0.3">
      <c r="D14540" s="21">
        <f t="shared" si="454"/>
        <v>0</v>
      </c>
      <c r="E14540" s="24">
        <f t="shared" si="455"/>
        <v>0</v>
      </c>
      <c r="F14540" s="104"/>
      <c r="G14540" s="104"/>
    </row>
    <row r="14541" spans="4:7" x14ac:dyDescent="0.3">
      <c r="D14541" s="21">
        <f t="shared" si="454"/>
        <v>0</v>
      </c>
      <c r="E14541" s="24">
        <f t="shared" si="455"/>
        <v>0</v>
      </c>
      <c r="F14541" s="104"/>
      <c r="G14541" s="104"/>
    </row>
    <row r="14542" spans="4:7" x14ac:dyDescent="0.3">
      <c r="D14542" s="21">
        <f t="shared" si="454"/>
        <v>0</v>
      </c>
      <c r="E14542" s="24">
        <f t="shared" si="455"/>
        <v>0</v>
      </c>
      <c r="F14542" s="104"/>
      <c r="G14542" s="104"/>
    </row>
    <row r="14543" spans="4:7" x14ac:dyDescent="0.3">
      <c r="D14543" s="21">
        <f t="shared" si="454"/>
        <v>0</v>
      </c>
      <c r="E14543" s="24">
        <f t="shared" si="455"/>
        <v>0</v>
      </c>
      <c r="F14543" s="104"/>
      <c r="G14543" s="104"/>
    </row>
    <row r="14544" spans="4:7" x14ac:dyDescent="0.3">
      <c r="D14544" s="21">
        <f t="shared" si="454"/>
        <v>0</v>
      </c>
      <c r="E14544" s="24">
        <f t="shared" si="455"/>
        <v>0</v>
      </c>
      <c r="F14544" s="104"/>
      <c r="G14544" s="104"/>
    </row>
    <row r="14545" spans="4:7" x14ac:dyDescent="0.3">
      <c r="D14545" s="21">
        <f t="shared" si="454"/>
        <v>0</v>
      </c>
      <c r="E14545" s="24">
        <f t="shared" si="455"/>
        <v>0</v>
      </c>
      <c r="F14545" s="104"/>
      <c r="G14545" s="104"/>
    </row>
    <row r="14546" spans="4:7" x14ac:dyDescent="0.3">
      <c r="D14546" s="21">
        <f t="shared" si="454"/>
        <v>0</v>
      </c>
      <c r="E14546" s="24">
        <f t="shared" si="455"/>
        <v>0</v>
      </c>
      <c r="F14546" s="104"/>
      <c r="G14546" s="104"/>
    </row>
    <row r="14547" spans="4:7" x14ac:dyDescent="0.3">
      <c r="D14547" s="21">
        <f t="shared" si="454"/>
        <v>0</v>
      </c>
      <c r="E14547" s="24">
        <f t="shared" si="455"/>
        <v>0</v>
      </c>
      <c r="F14547" s="104"/>
      <c r="G14547" s="104"/>
    </row>
    <row r="14548" spans="4:7" x14ac:dyDescent="0.3">
      <c r="D14548" s="21">
        <f t="shared" si="454"/>
        <v>0</v>
      </c>
      <c r="E14548" s="24">
        <f t="shared" si="455"/>
        <v>0</v>
      </c>
      <c r="F14548" s="104"/>
      <c r="G14548" s="104"/>
    </row>
    <row r="14549" spans="4:7" x14ac:dyDescent="0.3">
      <c r="D14549" s="21">
        <f t="shared" si="454"/>
        <v>0</v>
      </c>
      <c r="E14549" s="24">
        <f t="shared" si="455"/>
        <v>0</v>
      </c>
      <c r="F14549" s="104"/>
      <c r="G14549" s="104"/>
    </row>
    <row r="14550" spans="4:7" x14ac:dyDescent="0.3">
      <c r="D14550" s="21">
        <f t="shared" si="454"/>
        <v>0</v>
      </c>
      <c r="E14550" s="24">
        <f t="shared" si="455"/>
        <v>0</v>
      </c>
      <c r="F14550" s="104"/>
      <c r="G14550" s="104"/>
    </row>
    <row r="14551" spans="4:7" x14ac:dyDescent="0.3">
      <c r="D14551" s="21">
        <f t="shared" si="454"/>
        <v>0</v>
      </c>
      <c r="E14551" s="24">
        <f t="shared" si="455"/>
        <v>0</v>
      </c>
      <c r="F14551" s="104"/>
      <c r="G14551" s="104"/>
    </row>
    <row r="14552" spans="4:7" x14ac:dyDescent="0.3">
      <c r="D14552" s="21">
        <f t="shared" si="454"/>
        <v>0</v>
      </c>
      <c r="E14552" s="24">
        <f t="shared" si="455"/>
        <v>0</v>
      </c>
      <c r="F14552" s="104"/>
      <c r="G14552" s="104"/>
    </row>
    <row r="14553" spans="4:7" x14ac:dyDescent="0.3">
      <c r="D14553" s="21">
        <f t="shared" si="454"/>
        <v>0</v>
      </c>
      <c r="E14553" s="24">
        <f t="shared" si="455"/>
        <v>0</v>
      </c>
      <c r="F14553" s="104"/>
      <c r="G14553" s="104"/>
    </row>
    <row r="14554" spans="4:7" x14ac:dyDescent="0.3">
      <c r="D14554" s="21">
        <f t="shared" si="454"/>
        <v>0</v>
      </c>
      <c r="E14554" s="24">
        <f t="shared" si="455"/>
        <v>0</v>
      </c>
      <c r="F14554" s="104"/>
      <c r="G14554" s="104"/>
    </row>
    <row r="14555" spans="4:7" x14ac:dyDescent="0.3">
      <c r="D14555" s="21">
        <f t="shared" si="454"/>
        <v>0</v>
      </c>
      <c r="E14555" s="24">
        <f t="shared" si="455"/>
        <v>0</v>
      </c>
      <c r="F14555" s="104"/>
      <c r="G14555" s="104"/>
    </row>
    <row r="14556" spans="4:7" x14ac:dyDescent="0.3">
      <c r="D14556" s="21">
        <f t="shared" si="454"/>
        <v>0</v>
      </c>
      <c r="E14556" s="24">
        <f t="shared" si="455"/>
        <v>0</v>
      </c>
      <c r="F14556" s="104"/>
      <c r="G14556" s="104"/>
    </row>
    <row r="14557" spans="4:7" x14ac:dyDescent="0.3">
      <c r="D14557" s="21">
        <f t="shared" si="454"/>
        <v>0</v>
      </c>
      <c r="E14557" s="24">
        <f t="shared" si="455"/>
        <v>0</v>
      </c>
      <c r="F14557" s="104"/>
      <c r="G14557" s="104"/>
    </row>
    <row r="14558" spans="4:7" x14ac:dyDescent="0.3">
      <c r="D14558" s="21">
        <f t="shared" si="454"/>
        <v>0</v>
      </c>
      <c r="E14558" s="24">
        <f t="shared" si="455"/>
        <v>0</v>
      </c>
      <c r="F14558" s="104"/>
      <c r="G14558" s="104"/>
    </row>
    <row r="14559" spans="4:7" x14ac:dyDescent="0.3">
      <c r="D14559" s="21">
        <f t="shared" si="454"/>
        <v>0</v>
      </c>
      <c r="E14559" s="24">
        <f t="shared" si="455"/>
        <v>0</v>
      </c>
      <c r="F14559" s="104"/>
      <c r="G14559" s="104"/>
    </row>
    <row r="14560" spans="4:7" x14ac:dyDescent="0.3">
      <c r="D14560" s="21">
        <f t="shared" si="454"/>
        <v>0</v>
      </c>
      <c r="E14560" s="24">
        <f t="shared" si="455"/>
        <v>0</v>
      </c>
      <c r="F14560" s="104"/>
      <c r="G14560" s="104"/>
    </row>
    <row r="14561" spans="4:7" x14ac:dyDescent="0.3">
      <c r="D14561" s="21">
        <f t="shared" si="454"/>
        <v>0</v>
      </c>
      <c r="E14561" s="24">
        <f t="shared" si="455"/>
        <v>0</v>
      </c>
      <c r="F14561" s="104"/>
      <c r="G14561" s="104"/>
    </row>
    <row r="14562" spans="4:7" x14ac:dyDescent="0.3">
      <c r="D14562" s="21">
        <f t="shared" si="454"/>
        <v>0</v>
      </c>
      <c r="E14562" s="24">
        <f t="shared" si="455"/>
        <v>0</v>
      </c>
      <c r="F14562" s="104"/>
      <c r="G14562" s="104"/>
    </row>
    <row r="14563" spans="4:7" x14ac:dyDescent="0.3">
      <c r="D14563" s="21">
        <f t="shared" si="454"/>
        <v>0</v>
      </c>
      <c r="E14563" s="24">
        <f t="shared" si="455"/>
        <v>0</v>
      </c>
      <c r="F14563" s="104"/>
      <c r="G14563" s="104"/>
    </row>
    <row r="14564" spans="4:7" x14ac:dyDescent="0.3">
      <c r="D14564" s="21">
        <f t="shared" si="454"/>
        <v>0</v>
      </c>
      <c r="E14564" s="24">
        <f t="shared" si="455"/>
        <v>0</v>
      </c>
      <c r="F14564" s="104"/>
      <c r="G14564" s="104"/>
    </row>
    <row r="14565" spans="4:7" x14ac:dyDescent="0.3">
      <c r="D14565" s="21">
        <f t="shared" si="454"/>
        <v>0</v>
      </c>
      <c r="E14565" s="24">
        <f t="shared" si="455"/>
        <v>0</v>
      </c>
      <c r="F14565" s="104"/>
      <c r="G14565" s="104"/>
    </row>
    <row r="14566" spans="4:7" x14ac:dyDescent="0.3">
      <c r="D14566" s="21">
        <f t="shared" si="454"/>
        <v>0</v>
      </c>
      <c r="E14566" s="24">
        <f t="shared" si="455"/>
        <v>0</v>
      </c>
      <c r="F14566" s="104"/>
      <c r="G14566" s="104"/>
    </row>
    <row r="14567" spans="4:7" x14ac:dyDescent="0.3">
      <c r="D14567" s="21">
        <f t="shared" si="454"/>
        <v>0</v>
      </c>
      <c r="E14567" s="24">
        <f t="shared" si="455"/>
        <v>0</v>
      </c>
      <c r="F14567" s="104"/>
      <c r="G14567" s="104"/>
    </row>
    <row r="14568" spans="4:7" x14ac:dyDescent="0.3">
      <c r="D14568" s="21">
        <f t="shared" si="454"/>
        <v>0</v>
      </c>
      <c r="E14568" s="24">
        <f t="shared" si="455"/>
        <v>0</v>
      </c>
      <c r="F14568" s="104"/>
      <c r="G14568" s="104"/>
    </row>
    <row r="14569" spans="4:7" x14ac:dyDescent="0.3">
      <c r="D14569" s="21">
        <f t="shared" si="454"/>
        <v>0</v>
      </c>
      <c r="E14569" s="24">
        <f t="shared" si="455"/>
        <v>0</v>
      </c>
      <c r="F14569" s="104"/>
      <c r="G14569" s="104"/>
    </row>
    <row r="14570" spans="4:7" x14ac:dyDescent="0.3">
      <c r="D14570" s="21">
        <f t="shared" si="454"/>
        <v>0</v>
      </c>
      <c r="E14570" s="24">
        <f t="shared" si="455"/>
        <v>0</v>
      </c>
      <c r="F14570" s="104"/>
      <c r="G14570" s="104"/>
    </row>
    <row r="14571" spans="4:7" x14ac:dyDescent="0.3">
      <c r="D14571" s="21">
        <f t="shared" si="454"/>
        <v>0</v>
      </c>
      <c r="E14571" s="24">
        <f t="shared" si="455"/>
        <v>0</v>
      </c>
      <c r="F14571" s="104"/>
      <c r="G14571" s="104"/>
    </row>
    <row r="14572" spans="4:7" x14ac:dyDescent="0.3">
      <c r="D14572" s="21">
        <f t="shared" si="454"/>
        <v>0</v>
      </c>
      <c r="E14572" s="24">
        <f t="shared" si="455"/>
        <v>0</v>
      </c>
      <c r="F14572" s="104"/>
      <c r="G14572" s="104"/>
    </row>
    <row r="14573" spans="4:7" x14ac:dyDescent="0.3">
      <c r="D14573" s="21">
        <f t="shared" si="454"/>
        <v>0</v>
      </c>
      <c r="E14573" s="24">
        <f t="shared" si="455"/>
        <v>0</v>
      </c>
      <c r="F14573" s="104"/>
      <c r="G14573" s="104"/>
    </row>
    <row r="14574" spans="4:7" x14ac:dyDescent="0.3">
      <c r="D14574" s="21">
        <f t="shared" si="454"/>
        <v>0</v>
      </c>
      <c r="E14574" s="24">
        <f t="shared" si="455"/>
        <v>0</v>
      </c>
      <c r="F14574" s="104"/>
      <c r="G14574" s="104"/>
    </row>
    <row r="14575" spans="4:7" x14ac:dyDescent="0.3">
      <c r="D14575" s="21">
        <f t="shared" si="454"/>
        <v>0</v>
      </c>
      <c r="E14575" s="24">
        <f t="shared" si="455"/>
        <v>0</v>
      </c>
      <c r="F14575" s="104"/>
      <c r="G14575" s="104"/>
    </row>
    <row r="14576" spans="4:7" x14ac:dyDescent="0.3">
      <c r="D14576" s="21">
        <f t="shared" si="454"/>
        <v>0</v>
      </c>
      <c r="E14576" s="24">
        <f t="shared" si="455"/>
        <v>0</v>
      </c>
      <c r="F14576" s="104"/>
      <c r="G14576" s="104"/>
    </row>
    <row r="14577" spans="4:7" x14ac:dyDescent="0.3">
      <c r="D14577" s="21">
        <f t="shared" si="454"/>
        <v>0</v>
      </c>
      <c r="E14577" s="24">
        <f t="shared" si="455"/>
        <v>0</v>
      </c>
      <c r="F14577" s="104"/>
      <c r="G14577" s="104"/>
    </row>
    <row r="14578" spans="4:7" x14ac:dyDescent="0.3">
      <c r="D14578" s="21">
        <f t="shared" si="454"/>
        <v>0</v>
      </c>
      <c r="E14578" s="24">
        <f t="shared" si="455"/>
        <v>0</v>
      </c>
      <c r="F14578" s="104"/>
      <c r="G14578" s="104"/>
    </row>
    <row r="14579" spans="4:7" x14ac:dyDescent="0.3">
      <c r="D14579" s="21">
        <f t="shared" si="454"/>
        <v>0</v>
      </c>
      <c r="E14579" s="24">
        <f t="shared" si="455"/>
        <v>0</v>
      </c>
      <c r="F14579" s="104"/>
      <c r="G14579" s="104"/>
    </row>
    <row r="14580" spans="4:7" x14ac:dyDescent="0.3">
      <c r="D14580" s="21">
        <f t="shared" si="454"/>
        <v>0</v>
      </c>
      <c r="E14580" s="24">
        <f t="shared" si="455"/>
        <v>0</v>
      </c>
      <c r="F14580" s="104"/>
      <c r="G14580" s="104"/>
    </row>
    <row r="14581" spans="4:7" x14ac:dyDescent="0.3">
      <c r="D14581" s="21">
        <f t="shared" si="454"/>
        <v>0</v>
      </c>
      <c r="E14581" s="24">
        <f t="shared" si="455"/>
        <v>0</v>
      </c>
      <c r="F14581" s="104"/>
      <c r="G14581" s="104"/>
    </row>
    <row r="14582" spans="4:7" x14ac:dyDescent="0.3">
      <c r="D14582" s="21">
        <f t="shared" si="454"/>
        <v>0</v>
      </c>
      <c r="E14582" s="24">
        <f t="shared" si="455"/>
        <v>0</v>
      </c>
      <c r="F14582" s="104"/>
      <c r="G14582" s="104"/>
    </row>
    <row r="14583" spans="4:7" x14ac:dyDescent="0.3">
      <c r="D14583" s="21">
        <f t="shared" si="454"/>
        <v>0</v>
      </c>
      <c r="E14583" s="24">
        <f t="shared" si="455"/>
        <v>0</v>
      </c>
      <c r="F14583" s="104"/>
      <c r="G14583" s="104"/>
    </row>
    <row r="14584" spans="4:7" x14ac:dyDescent="0.3">
      <c r="D14584" s="21">
        <f t="shared" si="454"/>
        <v>0</v>
      </c>
      <c r="E14584" s="24">
        <f t="shared" si="455"/>
        <v>0</v>
      </c>
      <c r="F14584" s="104"/>
      <c r="G14584" s="104"/>
    </row>
    <row r="14585" spans="4:7" x14ac:dyDescent="0.3">
      <c r="D14585" s="21">
        <f t="shared" si="454"/>
        <v>0</v>
      </c>
      <c r="E14585" s="24">
        <f t="shared" si="455"/>
        <v>0</v>
      </c>
      <c r="F14585" s="104"/>
      <c r="G14585" s="104"/>
    </row>
    <row r="14586" spans="4:7" x14ac:dyDescent="0.3">
      <c r="D14586" s="21">
        <f t="shared" si="454"/>
        <v>0</v>
      </c>
      <c r="E14586" s="24">
        <f t="shared" si="455"/>
        <v>0</v>
      </c>
      <c r="F14586" s="104"/>
      <c r="G14586" s="104"/>
    </row>
    <row r="14587" spans="4:7" x14ac:dyDescent="0.3">
      <c r="D14587" s="21">
        <f t="shared" si="454"/>
        <v>0</v>
      </c>
      <c r="E14587" s="24">
        <f t="shared" si="455"/>
        <v>0</v>
      </c>
      <c r="F14587" s="104"/>
      <c r="G14587" s="104"/>
    </row>
    <row r="14588" spans="4:7" x14ac:dyDescent="0.3">
      <c r="D14588" s="21">
        <f t="shared" si="454"/>
        <v>0</v>
      </c>
      <c r="E14588" s="24">
        <f t="shared" si="455"/>
        <v>0</v>
      </c>
      <c r="F14588" s="104"/>
      <c r="G14588" s="104"/>
    </row>
    <row r="14589" spans="4:7" x14ac:dyDescent="0.3">
      <c r="D14589" s="21">
        <f t="shared" si="454"/>
        <v>0</v>
      </c>
      <c r="E14589" s="24">
        <f t="shared" si="455"/>
        <v>0</v>
      </c>
      <c r="F14589" s="104"/>
      <c r="G14589" s="104"/>
    </row>
    <row r="14590" spans="4:7" x14ac:dyDescent="0.3">
      <c r="D14590" s="21">
        <f t="shared" si="454"/>
        <v>0</v>
      </c>
      <c r="E14590" s="24">
        <f t="shared" si="455"/>
        <v>0</v>
      </c>
      <c r="F14590" s="104"/>
      <c r="G14590" s="104"/>
    </row>
    <row r="14591" spans="4:7" x14ac:dyDescent="0.3">
      <c r="D14591" s="21">
        <f t="shared" si="454"/>
        <v>0</v>
      </c>
      <c r="E14591" s="24">
        <f t="shared" si="455"/>
        <v>0</v>
      </c>
      <c r="F14591" s="104"/>
      <c r="G14591" s="104"/>
    </row>
    <row r="14592" spans="4:7" x14ac:dyDescent="0.3">
      <c r="D14592" s="21">
        <f t="shared" si="454"/>
        <v>0</v>
      </c>
      <c r="E14592" s="24">
        <f t="shared" si="455"/>
        <v>0</v>
      </c>
      <c r="F14592" s="104"/>
      <c r="G14592" s="104"/>
    </row>
    <row r="14593" spans="4:31" x14ac:dyDescent="0.3">
      <c r="D14593" s="21">
        <f t="shared" si="454"/>
        <v>0</v>
      </c>
      <c r="E14593" s="24">
        <f t="shared" si="455"/>
        <v>0</v>
      </c>
      <c r="F14593" s="104"/>
      <c r="G14593" s="104"/>
    </row>
    <row r="14594" spans="4:31" x14ac:dyDescent="0.3">
      <c r="D14594" s="21">
        <f t="shared" si="454"/>
        <v>0</v>
      </c>
      <c r="E14594" s="24">
        <f t="shared" si="455"/>
        <v>0</v>
      </c>
      <c r="F14594" s="104"/>
      <c r="G14594" s="104"/>
    </row>
    <row r="14595" spans="4:31" x14ac:dyDescent="0.3">
      <c r="D14595" s="21">
        <f t="shared" ref="D14595:D14658" si="456">F14595+H14595+J14596+L14595+N14595+P14595+R14595+T14595+V14595+X14595+Z14595+AB14595</f>
        <v>0</v>
      </c>
      <c r="E14595" s="24">
        <f t="shared" ref="E14595:E14658" si="457">G14595+I14595+K14596+M14595+O14595+Q14595+S14595+U14595+W14595+Y14595+AA14595+AC14595</f>
        <v>0</v>
      </c>
      <c r="F14595" s="104"/>
      <c r="G14595" s="104"/>
    </row>
    <row r="14596" spans="4:31" x14ac:dyDescent="0.3">
      <c r="D14596" s="21">
        <f t="shared" si="456"/>
        <v>0</v>
      </c>
      <c r="E14596" s="24">
        <f t="shared" si="457"/>
        <v>0</v>
      </c>
      <c r="F14596" s="104"/>
      <c r="G14596" s="104"/>
    </row>
    <row r="14597" spans="4:31" x14ac:dyDescent="0.3">
      <c r="D14597" s="21">
        <f t="shared" si="456"/>
        <v>0</v>
      </c>
      <c r="E14597" s="24">
        <f t="shared" si="457"/>
        <v>0</v>
      </c>
      <c r="F14597" s="104"/>
      <c r="G14597" s="104"/>
    </row>
    <row r="14598" spans="4:31" x14ac:dyDescent="0.3">
      <c r="D14598" s="21">
        <f t="shared" si="456"/>
        <v>0</v>
      </c>
      <c r="E14598" s="24">
        <f t="shared" si="457"/>
        <v>0</v>
      </c>
      <c r="F14598" s="104"/>
      <c r="G14598" s="104"/>
    </row>
    <row r="14599" spans="4:31" x14ac:dyDescent="0.3">
      <c r="D14599" s="21">
        <f t="shared" si="456"/>
        <v>0</v>
      </c>
      <c r="E14599" s="24">
        <f t="shared" si="457"/>
        <v>0</v>
      </c>
      <c r="F14599" s="104"/>
      <c r="G14599" s="104"/>
    </row>
    <row r="14600" spans="4:31" x14ac:dyDescent="0.3">
      <c r="D14600" s="21">
        <f t="shared" si="456"/>
        <v>0</v>
      </c>
      <c r="E14600" s="24">
        <f t="shared" si="457"/>
        <v>0</v>
      </c>
      <c r="F14600" s="104"/>
      <c r="G14600" s="104"/>
    </row>
    <row r="14601" spans="4:31" x14ac:dyDescent="0.3">
      <c r="D14601" s="21">
        <f t="shared" si="456"/>
        <v>0</v>
      </c>
      <c r="E14601" s="24">
        <f t="shared" si="457"/>
        <v>0</v>
      </c>
      <c r="F14601" s="104"/>
      <c r="G14601" s="104"/>
    </row>
    <row r="14602" spans="4:31" x14ac:dyDescent="0.3">
      <c r="D14602" s="21">
        <f t="shared" si="456"/>
        <v>0</v>
      </c>
      <c r="E14602" s="24">
        <f t="shared" si="457"/>
        <v>0</v>
      </c>
      <c r="F14602" s="104"/>
      <c r="G14602" s="104"/>
    </row>
    <row r="14603" spans="4:31" x14ac:dyDescent="0.3">
      <c r="D14603" s="21">
        <f t="shared" si="456"/>
        <v>0</v>
      </c>
      <c r="E14603" s="24">
        <f t="shared" si="457"/>
        <v>0</v>
      </c>
      <c r="F14603" s="104"/>
      <c r="G14603" s="104"/>
    </row>
    <row r="14604" spans="4:31" x14ac:dyDescent="0.3">
      <c r="D14604" s="21">
        <f t="shared" si="456"/>
        <v>0</v>
      </c>
      <c r="E14604" s="24">
        <f t="shared" si="457"/>
        <v>0</v>
      </c>
      <c r="F14604" s="104"/>
      <c r="G14604" s="104"/>
    </row>
    <row r="14605" spans="4:31" x14ac:dyDescent="0.3">
      <c r="D14605" s="21">
        <f t="shared" si="456"/>
        <v>0</v>
      </c>
      <c r="E14605" s="24">
        <f t="shared" si="457"/>
        <v>0</v>
      </c>
      <c r="F14605" s="104"/>
      <c r="G14605" s="104"/>
    </row>
    <row r="14606" spans="4:31" x14ac:dyDescent="0.3">
      <c r="D14606" s="21">
        <f t="shared" si="456"/>
        <v>0</v>
      </c>
      <c r="E14606" s="24">
        <f t="shared" si="457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56"/>
        <v>0</v>
      </c>
      <c r="E14607" s="24">
        <f t="shared" si="457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56"/>
        <v>0</v>
      </c>
      <c r="E14608" s="24">
        <f t="shared" si="457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56"/>
        <v>0</v>
      </c>
      <c r="E14609" s="24">
        <f t="shared" si="457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56"/>
        <v>0</v>
      </c>
      <c r="E14610" s="24">
        <f t="shared" si="457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56"/>
        <v>0</v>
      </c>
      <c r="E14611" s="24">
        <f t="shared" si="457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56"/>
        <v>0</v>
      </c>
      <c r="E14612" s="24">
        <f t="shared" si="457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56"/>
        <v>0</v>
      </c>
      <c r="E14613" s="24">
        <f t="shared" si="457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56"/>
        <v>0</v>
      </c>
      <c r="E14614" s="24">
        <f t="shared" si="457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56"/>
        <v>0</v>
      </c>
      <c r="E14615" s="24">
        <f t="shared" si="457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56"/>
        <v>0</v>
      </c>
      <c r="E14616" s="24">
        <f t="shared" si="457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56"/>
        <v>0</v>
      </c>
      <c r="E14617" s="24">
        <f t="shared" si="457"/>
        <v>0</v>
      </c>
      <c r="F14617" s="104"/>
      <c r="G14617" s="104"/>
    </row>
    <row r="14618" spans="4:31" x14ac:dyDescent="0.3">
      <c r="D14618" s="21">
        <f t="shared" si="456"/>
        <v>0</v>
      </c>
      <c r="E14618" s="24">
        <f t="shared" si="457"/>
        <v>0</v>
      </c>
      <c r="F14618" s="104"/>
      <c r="G14618" s="104"/>
    </row>
    <row r="14619" spans="4:31" x14ac:dyDescent="0.3">
      <c r="D14619" s="21">
        <f t="shared" si="456"/>
        <v>0</v>
      </c>
      <c r="E14619" s="24">
        <f t="shared" si="457"/>
        <v>0</v>
      </c>
      <c r="F14619" s="104"/>
      <c r="G14619" s="104"/>
    </row>
    <row r="14620" spans="4:31" x14ac:dyDescent="0.3">
      <c r="D14620" s="21">
        <f t="shared" si="456"/>
        <v>0</v>
      </c>
      <c r="E14620" s="24">
        <f t="shared" si="457"/>
        <v>0</v>
      </c>
      <c r="F14620" s="104"/>
      <c r="G14620" s="104"/>
    </row>
    <row r="14621" spans="4:31" x14ac:dyDescent="0.3">
      <c r="D14621" s="21">
        <f t="shared" si="456"/>
        <v>0</v>
      </c>
      <c r="E14621" s="24">
        <f t="shared" si="457"/>
        <v>0</v>
      </c>
      <c r="F14621" s="104"/>
      <c r="G14621" s="104"/>
    </row>
    <row r="14622" spans="4:31" x14ac:dyDescent="0.3">
      <c r="D14622" s="21">
        <f t="shared" si="456"/>
        <v>0</v>
      </c>
      <c r="E14622" s="24">
        <f t="shared" si="457"/>
        <v>0</v>
      </c>
      <c r="F14622" s="104"/>
      <c r="G14622" s="104"/>
    </row>
    <row r="14623" spans="4:31" x14ac:dyDescent="0.3">
      <c r="D14623" s="21">
        <f t="shared" si="456"/>
        <v>0</v>
      </c>
      <c r="E14623" s="24">
        <f t="shared" si="457"/>
        <v>0</v>
      </c>
      <c r="F14623" s="104"/>
      <c r="G14623" s="104"/>
    </row>
    <row r="14624" spans="4:31" x14ac:dyDescent="0.3">
      <c r="D14624" s="21">
        <f t="shared" si="456"/>
        <v>0</v>
      </c>
      <c r="E14624" s="24">
        <f t="shared" si="457"/>
        <v>0</v>
      </c>
      <c r="F14624" s="104"/>
      <c r="G14624" s="104"/>
    </row>
    <row r="14625" spans="4:7" x14ac:dyDescent="0.3">
      <c r="D14625" s="21">
        <f t="shared" si="456"/>
        <v>0</v>
      </c>
      <c r="E14625" s="24">
        <f t="shared" si="457"/>
        <v>0</v>
      </c>
      <c r="F14625" s="104"/>
      <c r="G14625" s="104"/>
    </row>
    <row r="14626" spans="4:7" x14ac:dyDescent="0.3">
      <c r="D14626" s="21">
        <f t="shared" si="456"/>
        <v>0</v>
      </c>
      <c r="E14626" s="24">
        <f t="shared" si="457"/>
        <v>0</v>
      </c>
      <c r="F14626" s="104"/>
      <c r="G14626" s="104"/>
    </row>
    <row r="14627" spans="4:7" x14ac:dyDescent="0.3">
      <c r="D14627" s="21">
        <f t="shared" si="456"/>
        <v>0</v>
      </c>
      <c r="E14627" s="24">
        <f t="shared" si="457"/>
        <v>0</v>
      </c>
      <c r="F14627" s="104"/>
      <c r="G14627" s="104"/>
    </row>
    <row r="14628" spans="4:7" x14ac:dyDescent="0.3">
      <c r="D14628" s="21">
        <f t="shared" si="456"/>
        <v>0</v>
      </c>
      <c r="E14628" s="24">
        <f t="shared" si="457"/>
        <v>0</v>
      </c>
      <c r="F14628" s="104"/>
      <c r="G14628" s="104"/>
    </row>
    <row r="14629" spans="4:7" x14ac:dyDescent="0.3">
      <c r="D14629" s="21">
        <f t="shared" si="456"/>
        <v>0</v>
      </c>
      <c r="E14629" s="24">
        <f t="shared" si="457"/>
        <v>0</v>
      </c>
      <c r="F14629" s="104"/>
      <c r="G14629" s="104"/>
    </row>
    <row r="14630" spans="4:7" x14ac:dyDescent="0.3">
      <c r="D14630" s="21">
        <f t="shared" si="456"/>
        <v>0</v>
      </c>
      <c r="E14630" s="24">
        <f t="shared" si="457"/>
        <v>0</v>
      </c>
      <c r="F14630" s="104"/>
      <c r="G14630" s="104"/>
    </row>
    <row r="14631" spans="4:7" x14ac:dyDescent="0.3">
      <c r="D14631" s="21">
        <f t="shared" si="456"/>
        <v>0</v>
      </c>
      <c r="E14631" s="24">
        <f t="shared" si="457"/>
        <v>0</v>
      </c>
      <c r="F14631" s="104"/>
      <c r="G14631" s="104"/>
    </row>
    <row r="14632" spans="4:7" x14ac:dyDescent="0.3">
      <c r="D14632" s="21">
        <f t="shared" si="456"/>
        <v>0</v>
      </c>
      <c r="E14632" s="24">
        <f t="shared" si="457"/>
        <v>0</v>
      </c>
      <c r="F14632" s="104"/>
      <c r="G14632" s="104"/>
    </row>
    <row r="14633" spans="4:7" x14ac:dyDescent="0.3">
      <c r="D14633" s="21">
        <f t="shared" si="456"/>
        <v>0</v>
      </c>
      <c r="E14633" s="24">
        <f t="shared" si="457"/>
        <v>0</v>
      </c>
      <c r="F14633" s="104"/>
      <c r="G14633" s="104"/>
    </row>
    <row r="14634" spans="4:7" x14ac:dyDescent="0.3">
      <c r="D14634" s="21">
        <f t="shared" si="456"/>
        <v>0</v>
      </c>
      <c r="E14634" s="24">
        <f t="shared" si="457"/>
        <v>0</v>
      </c>
      <c r="F14634" s="104"/>
      <c r="G14634" s="104"/>
    </row>
    <row r="14635" spans="4:7" x14ac:dyDescent="0.3">
      <c r="D14635" s="21">
        <f t="shared" si="456"/>
        <v>0</v>
      </c>
      <c r="E14635" s="24">
        <f t="shared" si="457"/>
        <v>0</v>
      </c>
      <c r="F14635" s="104"/>
      <c r="G14635" s="104"/>
    </row>
    <row r="14636" spans="4:7" x14ac:dyDescent="0.3">
      <c r="D14636" s="21">
        <f t="shared" si="456"/>
        <v>0</v>
      </c>
      <c r="E14636" s="24">
        <f t="shared" si="457"/>
        <v>0</v>
      </c>
      <c r="F14636" s="104"/>
      <c r="G14636" s="104"/>
    </row>
    <row r="14637" spans="4:7" x14ac:dyDescent="0.3">
      <c r="D14637" s="21">
        <f t="shared" si="456"/>
        <v>0</v>
      </c>
      <c r="E14637" s="24">
        <f t="shared" si="457"/>
        <v>0</v>
      </c>
      <c r="F14637" s="104"/>
      <c r="G14637" s="104"/>
    </row>
    <row r="14638" spans="4:7" x14ac:dyDescent="0.3">
      <c r="D14638" s="21">
        <f t="shared" si="456"/>
        <v>0</v>
      </c>
      <c r="E14638" s="24">
        <f t="shared" si="457"/>
        <v>0</v>
      </c>
      <c r="F14638" s="104"/>
      <c r="G14638" s="104"/>
    </row>
    <row r="14639" spans="4:7" x14ac:dyDescent="0.3">
      <c r="D14639" s="21">
        <f t="shared" si="456"/>
        <v>0</v>
      </c>
      <c r="E14639" s="24">
        <f t="shared" si="457"/>
        <v>0</v>
      </c>
      <c r="F14639" s="104"/>
      <c r="G14639" s="104"/>
    </row>
    <row r="14640" spans="4:7" x14ac:dyDescent="0.3">
      <c r="D14640" s="21">
        <f t="shared" si="456"/>
        <v>0</v>
      </c>
      <c r="E14640" s="24">
        <f t="shared" si="457"/>
        <v>0</v>
      </c>
      <c r="F14640" s="104"/>
      <c r="G14640" s="104"/>
    </row>
    <row r="14641" spans="4:7" x14ac:dyDescent="0.3">
      <c r="D14641" s="21">
        <f t="shared" si="456"/>
        <v>0</v>
      </c>
      <c r="E14641" s="24">
        <f t="shared" si="457"/>
        <v>0</v>
      </c>
      <c r="F14641" s="104"/>
      <c r="G14641" s="104"/>
    </row>
    <row r="14642" spans="4:7" x14ac:dyDescent="0.3">
      <c r="D14642" s="21">
        <f t="shared" si="456"/>
        <v>0</v>
      </c>
      <c r="E14642" s="24">
        <f t="shared" si="457"/>
        <v>0</v>
      </c>
      <c r="F14642" s="104"/>
      <c r="G14642" s="104"/>
    </row>
    <row r="14643" spans="4:7" x14ac:dyDescent="0.3">
      <c r="D14643" s="21">
        <f t="shared" si="456"/>
        <v>0</v>
      </c>
      <c r="E14643" s="24">
        <f t="shared" si="457"/>
        <v>0</v>
      </c>
      <c r="F14643" s="104"/>
      <c r="G14643" s="104"/>
    </row>
    <row r="14644" spans="4:7" x14ac:dyDescent="0.3">
      <c r="D14644" s="21">
        <f t="shared" si="456"/>
        <v>0</v>
      </c>
      <c r="E14644" s="24">
        <f t="shared" si="457"/>
        <v>0</v>
      </c>
      <c r="F14644" s="104"/>
      <c r="G14644" s="104"/>
    </row>
    <row r="14645" spans="4:7" x14ac:dyDescent="0.3">
      <c r="D14645" s="21">
        <f t="shared" si="456"/>
        <v>0</v>
      </c>
      <c r="E14645" s="24">
        <f t="shared" si="457"/>
        <v>0</v>
      </c>
      <c r="F14645" s="104"/>
      <c r="G14645" s="104"/>
    </row>
    <row r="14646" spans="4:7" x14ac:dyDescent="0.3">
      <c r="D14646" s="21">
        <f t="shared" si="456"/>
        <v>0</v>
      </c>
      <c r="E14646" s="24">
        <f t="shared" si="457"/>
        <v>0</v>
      </c>
      <c r="F14646" s="104"/>
      <c r="G14646" s="104"/>
    </row>
    <row r="14647" spans="4:7" x14ac:dyDescent="0.3">
      <c r="D14647" s="21">
        <f t="shared" si="456"/>
        <v>0</v>
      </c>
      <c r="E14647" s="24">
        <f t="shared" si="457"/>
        <v>0</v>
      </c>
      <c r="F14647" s="104"/>
      <c r="G14647" s="104"/>
    </row>
    <row r="14648" spans="4:7" x14ac:dyDescent="0.3">
      <c r="D14648" s="21">
        <f t="shared" si="456"/>
        <v>0</v>
      </c>
      <c r="E14648" s="24">
        <f t="shared" si="457"/>
        <v>0</v>
      </c>
      <c r="F14648" s="104"/>
      <c r="G14648" s="104"/>
    </row>
    <row r="14649" spans="4:7" x14ac:dyDescent="0.3">
      <c r="D14649" s="21">
        <f t="shared" si="456"/>
        <v>0</v>
      </c>
      <c r="E14649" s="24">
        <f t="shared" si="457"/>
        <v>0</v>
      </c>
      <c r="F14649" s="104"/>
      <c r="G14649" s="104"/>
    </row>
    <row r="14650" spans="4:7" x14ac:dyDescent="0.3">
      <c r="D14650" s="21">
        <f t="shared" si="456"/>
        <v>0</v>
      </c>
      <c r="E14650" s="24">
        <f t="shared" si="457"/>
        <v>0</v>
      </c>
      <c r="F14650" s="104"/>
      <c r="G14650" s="104"/>
    </row>
    <row r="14651" spans="4:7" x14ac:dyDescent="0.3">
      <c r="D14651" s="21">
        <f t="shared" si="456"/>
        <v>0</v>
      </c>
      <c r="E14651" s="24">
        <f t="shared" si="457"/>
        <v>0</v>
      </c>
      <c r="F14651" s="104"/>
      <c r="G14651" s="104"/>
    </row>
    <row r="14652" spans="4:7" x14ac:dyDescent="0.3">
      <c r="D14652" s="21">
        <f t="shared" si="456"/>
        <v>0</v>
      </c>
      <c r="E14652" s="24">
        <f t="shared" si="457"/>
        <v>0</v>
      </c>
      <c r="F14652" s="104"/>
      <c r="G14652" s="104"/>
    </row>
    <row r="14653" spans="4:7" x14ac:dyDescent="0.3">
      <c r="D14653" s="21">
        <f t="shared" si="456"/>
        <v>0</v>
      </c>
      <c r="E14653" s="24">
        <f t="shared" si="457"/>
        <v>0</v>
      </c>
      <c r="F14653" s="104"/>
      <c r="G14653" s="104"/>
    </row>
    <row r="14654" spans="4:7" x14ac:dyDescent="0.3">
      <c r="D14654" s="21">
        <f t="shared" si="456"/>
        <v>0</v>
      </c>
      <c r="E14654" s="24">
        <f t="shared" si="457"/>
        <v>0</v>
      </c>
      <c r="F14654" s="104"/>
      <c r="G14654" s="104"/>
    </row>
    <row r="14655" spans="4:7" x14ac:dyDescent="0.3">
      <c r="D14655" s="21">
        <f t="shared" si="456"/>
        <v>0</v>
      </c>
      <c r="E14655" s="24">
        <f t="shared" si="457"/>
        <v>0</v>
      </c>
      <c r="F14655" s="104"/>
      <c r="G14655" s="104"/>
    </row>
    <row r="14656" spans="4:7" x14ac:dyDescent="0.3">
      <c r="D14656" s="21">
        <f t="shared" si="456"/>
        <v>0</v>
      </c>
      <c r="E14656" s="24">
        <f t="shared" si="457"/>
        <v>0</v>
      </c>
      <c r="F14656" s="104"/>
      <c r="G14656" s="104"/>
    </row>
    <row r="14657" spans="4:7" x14ac:dyDescent="0.3">
      <c r="D14657" s="21">
        <f t="shared" si="456"/>
        <v>0</v>
      </c>
      <c r="E14657" s="24">
        <f t="shared" si="457"/>
        <v>0</v>
      </c>
      <c r="F14657" s="104"/>
      <c r="G14657" s="104"/>
    </row>
    <row r="14658" spans="4:7" x14ac:dyDescent="0.3">
      <c r="D14658" s="21">
        <f t="shared" si="456"/>
        <v>0</v>
      </c>
      <c r="E14658" s="24">
        <f t="shared" si="457"/>
        <v>0</v>
      </c>
      <c r="F14658" s="104"/>
      <c r="G14658" s="104"/>
    </row>
    <row r="14659" spans="4:7" x14ac:dyDescent="0.3">
      <c r="D14659" s="21">
        <f t="shared" ref="D14659:D14722" si="458">F14659+H14659+J14660+L14659+N14659+P14659+R14659+T14659+V14659+X14659+Z14659+AB14659</f>
        <v>0</v>
      </c>
      <c r="E14659" s="24">
        <f t="shared" ref="E14659:E14722" si="459">G14659+I14659+K14660+M14659+O14659+Q14659+S14659+U14659+W14659+Y14659+AA14659+AC14659</f>
        <v>0</v>
      </c>
      <c r="F14659" s="104"/>
      <c r="G14659" s="104"/>
    </row>
    <row r="14660" spans="4:7" x14ac:dyDescent="0.3">
      <c r="D14660" s="21">
        <f t="shared" si="458"/>
        <v>0</v>
      </c>
      <c r="E14660" s="24">
        <f t="shared" si="459"/>
        <v>0</v>
      </c>
      <c r="F14660" s="104"/>
      <c r="G14660" s="104"/>
    </row>
    <row r="14661" spans="4:7" x14ac:dyDescent="0.3">
      <c r="D14661" s="21">
        <f t="shared" si="458"/>
        <v>0</v>
      </c>
      <c r="E14661" s="24">
        <f t="shared" si="459"/>
        <v>0</v>
      </c>
      <c r="F14661" s="104"/>
      <c r="G14661" s="104"/>
    </row>
    <row r="14662" spans="4:7" x14ac:dyDescent="0.3">
      <c r="D14662" s="21">
        <f t="shared" si="458"/>
        <v>0</v>
      </c>
      <c r="E14662" s="24">
        <f t="shared" si="459"/>
        <v>0</v>
      </c>
      <c r="F14662" s="104"/>
      <c r="G14662" s="104"/>
    </row>
    <row r="14663" spans="4:7" x14ac:dyDescent="0.3">
      <c r="D14663" s="21">
        <f t="shared" si="458"/>
        <v>0</v>
      </c>
      <c r="E14663" s="24">
        <f t="shared" si="459"/>
        <v>0</v>
      </c>
      <c r="F14663" s="104"/>
      <c r="G14663" s="104"/>
    </row>
    <row r="14664" spans="4:7" x14ac:dyDescent="0.3">
      <c r="D14664" s="21">
        <f t="shared" si="458"/>
        <v>0</v>
      </c>
      <c r="E14664" s="24">
        <f t="shared" si="459"/>
        <v>0</v>
      </c>
      <c r="F14664" s="104"/>
      <c r="G14664" s="104"/>
    </row>
    <row r="14665" spans="4:7" x14ac:dyDescent="0.3">
      <c r="D14665" s="21">
        <f t="shared" si="458"/>
        <v>0</v>
      </c>
      <c r="E14665" s="24">
        <f t="shared" si="459"/>
        <v>0</v>
      </c>
      <c r="F14665" s="104"/>
      <c r="G14665" s="104"/>
    </row>
    <row r="14666" spans="4:7" x14ac:dyDescent="0.3">
      <c r="D14666" s="21">
        <f t="shared" si="458"/>
        <v>0</v>
      </c>
      <c r="E14666" s="24">
        <f t="shared" si="459"/>
        <v>0</v>
      </c>
      <c r="F14666" s="104"/>
      <c r="G14666" s="104"/>
    </row>
    <row r="14667" spans="4:7" x14ac:dyDescent="0.3">
      <c r="D14667" s="21">
        <f t="shared" si="458"/>
        <v>0</v>
      </c>
      <c r="E14667" s="24">
        <f t="shared" si="459"/>
        <v>0</v>
      </c>
      <c r="F14667" s="104"/>
      <c r="G14667" s="104"/>
    </row>
    <row r="14668" spans="4:7" x14ac:dyDescent="0.3">
      <c r="D14668" s="21">
        <f t="shared" si="458"/>
        <v>0</v>
      </c>
      <c r="E14668" s="24">
        <f t="shared" si="459"/>
        <v>0</v>
      </c>
      <c r="F14668" s="104"/>
      <c r="G14668" s="104"/>
    </row>
    <row r="14669" spans="4:7" x14ac:dyDescent="0.3">
      <c r="D14669" s="21">
        <f t="shared" si="458"/>
        <v>0</v>
      </c>
      <c r="E14669" s="24">
        <f t="shared" si="459"/>
        <v>0</v>
      </c>
      <c r="F14669" s="104"/>
      <c r="G14669" s="104"/>
    </row>
    <row r="14670" spans="4:7" x14ac:dyDescent="0.3">
      <c r="D14670" s="21">
        <f t="shared" si="458"/>
        <v>0</v>
      </c>
      <c r="E14670" s="24">
        <f t="shared" si="459"/>
        <v>0</v>
      </c>
      <c r="F14670" s="104"/>
      <c r="G14670" s="104"/>
    </row>
    <row r="14671" spans="4:7" x14ac:dyDescent="0.3">
      <c r="D14671" s="21">
        <f t="shared" si="458"/>
        <v>0</v>
      </c>
      <c r="E14671" s="24">
        <f t="shared" si="459"/>
        <v>0</v>
      </c>
      <c r="F14671" s="104"/>
      <c r="G14671" s="104"/>
    </row>
    <row r="14672" spans="4:7" x14ac:dyDescent="0.3">
      <c r="D14672" s="21">
        <f t="shared" si="458"/>
        <v>0</v>
      </c>
      <c r="E14672" s="24">
        <f t="shared" si="459"/>
        <v>0</v>
      </c>
      <c r="F14672" s="104"/>
      <c r="G14672" s="104"/>
    </row>
    <row r="14673" spans="4:7" x14ac:dyDescent="0.3">
      <c r="D14673" s="21">
        <f t="shared" si="458"/>
        <v>0</v>
      </c>
      <c r="E14673" s="24">
        <f t="shared" si="459"/>
        <v>0</v>
      </c>
      <c r="F14673" s="104"/>
      <c r="G14673" s="104"/>
    </row>
    <row r="14674" spans="4:7" x14ac:dyDescent="0.3">
      <c r="D14674" s="21">
        <f t="shared" si="458"/>
        <v>0</v>
      </c>
      <c r="E14674" s="24">
        <f t="shared" si="459"/>
        <v>0</v>
      </c>
      <c r="F14674" s="104"/>
      <c r="G14674" s="104"/>
    </row>
    <row r="14675" spans="4:7" x14ac:dyDescent="0.3">
      <c r="D14675" s="21">
        <f t="shared" si="458"/>
        <v>0</v>
      </c>
      <c r="E14675" s="24">
        <f t="shared" si="459"/>
        <v>0</v>
      </c>
      <c r="F14675" s="104"/>
      <c r="G14675" s="104"/>
    </row>
    <row r="14676" spans="4:7" x14ac:dyDescent="0.3">
      <c r="D14676" s="21">
        <f t="shared" si="458"/>
        <v>0</v>
      </c>
      <c r="E14676" s="24">
        <f t="shared" si="459"/>
        <v>0</v>
      </c>
      <c r="F14676" s="104"/>
      <c r="G14676" s="104"/>
    </row>
    <row r="14677" spans="4:7" x14ac:dyDescent="0.3">
      <c r="D14677" s="21">
        <f t="shared" si="458"/>
        <v>0</v>
      </c>
      <c r="E14677" s="24">
        <f t="shared" si="459"/>
        <v>0</v>
      </c>
      <c r="F14677" s="104"/>
      <c r="G14677" s="104"/>
    </row>
    <row r="14678" spans="4:7" x14ac:dyDescent="0.3">
      <c r="D14678" s="21">
        <f t="shared" si="458"/>
        <v>0</v>
      </c>
      <c r="E14678" s="24">
        <f t="shared" si="459"/>
        <v>0</v>
      </c>
      <c r="F14678" s="104"/>
      <c r="G14678" s="104"/>
    </row>
    <row r="14679" spans="4:7" x14ac:dyDescent="0.3">
      <c r="D14679" s="21">
        <f t="shared" si="458"/>
        <v>0</v>
      </c>
      <c r="E14679" s="24">
        <f t="shared" si="459"/>
        <v>0</v>
      </c>
      <c r="F14679" s="104"/>
      <c r="G14679" s="104"/>
    </row>
    <row r="14680" spans="4:7" x14ac:dyDescent="0.3">
      <c r="D14680" s="21">
        <f t="shared" si="458"/>
        <v>0</v>
      </c>
      <c r="E14680" s="24">
        <f t="shared" si="459"/>
        <v>0</v>
      </c>
      <c r="F14680" s="104"/>
      <c r="G14680" s="104"/>
    </row>
    <row r="14681" spans="4:7" x14ac:dyDescent="0.3">
      <c r="D14681" s="21">
        <f t="shared" si="458"/>
        <v>0</v>
      </c>
      <c r="E14681" s="24">
        <f t="shared" si="459"/>
        <v>0</v>
      </c>
      <c r="F14681" s="104"/>
      <c r="G14681" s="104"/>
    </row>
    <row r="14682" spans="4:7" x14ac:dyDescent="0.3">
      <c r="D14682" s="21">
        <f t="shared" si="458"/>
        <v>0</v>
      </c>
      <c r="E14682" s="24">
        <f t="shared" si="459"/>
        <v>0</v>
      </c>
      <c r="F14682" s="104"/>
      <c r="G14682" s="104"/>
    </row>
    <row r="14683" spans="4:7" x14ac:dyDescent="0.3">
      <c r="D14683" s="21">
        <f t="shared" si="458"/>
        <v>0</v>
      </c>
      <c r="E14683" s="24">
        <f t="shared" si="459"/>
        <v>0</v>
      </c>
      <c r="F14683" s="104"/>
      <c r="G14683" s="104"/>
    </row>
    <row r="14684" spans="4:7" x14ac:dyDescent="0.3">
      <c r="D14684" s="21">
        <f t="shared" si="458"/>
        <v>0</v>
      </c>
      <c r="E14684" s="24">
        <f t="shared" si="459"/>
        <v>0</v>
      </c>
      <c r="F14684" s="104"/>
      <c r="G14684" s="104"/>
    </row>
    <row r="14685" spans="4:7" x14ac:dyDescent="0.3">
      <c r="D14685" s="21">
        <f t="shared" si="458"/>
        <v>0</v>
      </c>
      <c r="E14685" s="24">
        <f t="shared" si="459"/>
        <v>0</v>
      </c>
      <c r="F14685" s="104"/>
      <c r="G14685" s="104"/>
    </row>
    <row r="14686" spans="4:7" x14ac:dyDescent="0.3">
      <c r="D14686" s="21">
        <f t="shared" si="458"/>
        <v>0</v>
      </c>
      <c r="E14686" s="24">
        <f t="shared" si="459"/>
        <v>0</v>
      </c>
      <c r="F14686" s="104"/>
      <c r="G14686" s="104"/>
    </row>
    <row r="14687" spans="4:7" x14ac:dyDescent="0.3">
      <c r="D14687" s="21">
        <f t="shared" si="458"/>
        <v>0</v>
      </c>
      <c r="E14687" s="24">
        <f t="shared" si="459"/>
        <v>0</v>
      </c>
      <c r="F14687" s="104"/>
      <c r="G14687" s="104"/>
    </row>
    <row r="14688" spans="4:7" x14ac:dyDescent="0.3">
      <c r="D14688" s="21">
        <f t="shared" si="458"/>
        <v>0</v>
      </c>
      <c r="E14688" s="24">
        <f t="shared" si="459"/>
        <v>0</v>
      </c>
      <c r="F14688" s="104"/>
      <c r="G14688" s="104"/>
    </row>
    <row r="14689" spans="4:7" x14ac:dyDescent="0.3">
      <c r="D14689" s="21">
        <f t="shared" si="458"/>
        <v>0</v>
      </c>
      <c r="E14689" s="24">
        <f t="shared" si="459"/>
        <v>0</v>
      </c>
      <c r="F14689" s="104"/>
      <c r="G14689" s="104"/>
    </row>
    <row r="14690" spans="4:7" x14ac:dyDescent="0.3">
      <c r="D14690" s="21">
        <f t="shared" si="458"/>
        <v>0</v>
      </c>
      <c r="E14690" s="24">
        <f t="shared" si="459"/>
        <v>0</v>
      </c>
      <c r="F14690" s="104"/>
      <c r="G14690" s="104"/>
    </row>
    <row r="14691" spans="4:7" x14ac:dyDescent="0.3">
      <c r="D14691" s="21">
        <f t="shared" si="458"/>
        <v>0</v>
      </c>
      <c r="E14691" s="24">
        <f t="shared" si="459"/>
        <v>0</v>
      </c>
      <c r="F14691" s="104"/>
      <c r="G14691" s="104"/>
    </row>
    <row r="14692" spans="4:7" x14ac:dyDescent="0.3">
      <c r="D14692" s="21">
        <f t="shared" si="458"/>
        <v>0</v>
      </c>
      <c r="E14692" s="24">
        <f t="shared" si="459"/>
        <v>0</v>
      </c>
      <c r="F14692" s="104"/>
      <c r="G14692" s="104"/>
    </row>
    <row r="14693" spans="4:7" x14ac:dyDescent="0.3">
      <c r="D14693" s="21">
        <f t="shared" si="458"/>
        <v>0</v>
      </c>
      <c r="E14693" s="24">
        <f t="shared" si="459"/>
        <v>0</v>
      </c>
      <c r="F14693" s="104"/>
      <c r="G14693" s="104"/>
    </row>
    <row r="14694" spans="4:7" x14ac:dyDescent="0.3">
      <c r="D14694" s="21">
        <f t="shared" si="458"/>
        <v>0</v>
      </c>
      <c r="E14694" s="24">
        <f t="shared" si="459"/>
        <v>0</v>
      </c>
      <c r="F14694" s="104"/>
      <c r="G14694" s="104"/>
    </row>
    <row r="14695" spans="4:7" x14ac:dyDescent="0.3">
      <c r="D14695" s="21">
        <f t="shared" si="458"/>
        <v>0</v>
      </c>
      <c r="E14695" s="24">
        <f t="shared" si="459"/>
        <v>0</v>
      </c>
      <c r="F14695" s="104"/>
      <c r="G14695" s="104"/>
    </row>
    <row r="14696" spans="4:7" x14ac:dyDescent="0.3">
      <c r="D14696" s="21">
        <f t="shared" si="458"/>
        <v>0</v>
      </c>
      <c r="E14696" s="24">
        <f t="shared" si="459"/>
        <v>0</v>
      </c>
      <c r="F14696" s="104"/>
      <c r="G14696" s="104"/>
    </row>
    <row r="14697" spans="4:7" x14ac:dyDescent="0.3">
      <c r="D14697" s="21">
        <f t="shared" si="458"/>
        <v>0</v>
      </c>
      <c r="E14697" s="24">
        <f t="shared" si="459"/>
        <v>0</v>
      </c>
      <c r="F14697" s="104"/>
      <c r="G14697" s="104"/>
    </row>
    <row r="14698" spans="4:7" x14ac:dyDescent="0.3">
      <c r="D14698" s="21">
        <f t="shared" si="458"/>
        <v>0</v>
      </c>
      <c r="E14698" s="24">
        <f t="shared" si="459"/>
        <v>0</v>
      </c>
      <c r="F14698" s="104"/>
      <c r="G14698" s="104"/>
    </row>
    <row r="14699" spans="4:7" x14ac:dyDescent="0.3">
      <c r="D14699" s="21">
        <f t="shared" si="458"/>
        <v>0</v>
      </c>
      <c r="E14699" s="24">
        <f t="shared" si="459"/>
        <v>0</v>
      </c>
      <c r="F14699" s="104"/>
      <c r="G14699" s="104"/>
    </row>
    <row r="14700" spans="4:7" x14ac:dyDescent="0.3">
      <c r="D14700" s="21">
        <f t="shared" si="458"/>
        <v>0</v>
      </c>
      <c r="E14700" s="24">
        <f t="shared" si="459"/>
        <v>0</v>
      </c>
      <c r="F14700" s="104"/>
      <c r="G14700" s="104"/>
    </row>
    <row r="14701" spans="4:7" x14ac:dyDescent="0.3">
      <c r="D14701" s="21">
        <f t="shared" si="458"/>
        <v>0</v>
      </c>
      <c r="E14701" s="24">
        <f t="shared" si="459"/>
        <v>0</v>
      </c>
      <c r="F14701" s="104"/>
      <c r="G14701" s="104"/>
    </row>
    <row r="14702" spans="4:7" x14ac:dyDescent="0.3">
      <c r="D14702" s="21">
        <f t="shared" si="458"/>
        <v>0</v>
      </c>
      <c r="E14702" s="24">
        <f t="shared" si="459"/>
        <v>0</v>
      </c>
      <c r="F14702" s="104"/>
      <c r="G14702" s="104"/>
    </row>
    <row r="14703" spans="4:7" x14ac:dyDescent="0.3">
      <c r="D14703" s="21">
        <f t="shared" si="458"/>
        <v>0</v>
      </c>
      <c r="E14703" s="24">
        <f t="shared" si="459"/>
        <v>0</v>
      </c>
      <c r="F14703" s="104"/>
      <c r="G14703" s="104"/>
    </row>
    <row r="14704" spans="4:7" x14ac:dyDescent="0.3">
      <c r="D14704" s="21">
        <f t="shared" si="458"/>
        <v>0</v>
      </c>
      <c r="E14704" s="24">
        <f t="shared" si="459"/>
        <v>0</v>
      </c>
      <c r="F14704" s="104"/>
      <c r="G14704" s="104"/>
    </row>
    <row r="14705" spans="4:7" x14ac:dyDescent="0.3">
      <c r="D14705" s="21">
        <f t="shared" si="458"/>
        <v>0</v>
      </c>
      <c r="E14705" s="24">
        <f t="shared" si="459"/>
        <v>0</v>
      </c>
      <c r="F14705" s="104"/>
      <c r="G14705" s="104"/>
    </row>
    <row r="14706" spans="4:7" x14ac:dyDescent="0.3">
      <c r="D14706" s="21">
        <f t="shared" si="458"/>
        <v>0</v>
      </c>
      <c r="E14706" s="24">
        <f t="shared" si="459"/>
        <v>0</v>
      </c>
      <c r="F14706" s="104"/>
      <c r="G14706" s="104"/>
    </row>
    <row r="14707" spans="4:7" x14ac:dyDescent="0.3">
      <c r="D14707" s="21">
        <f t="shared" si="458"/>
        <v>0</v>
      </c>
      <c r="E14707" s="24">
        <f t="shared" si="459"/>
        <v>0</v>
      </c>
      <c r="F14707" s="104"/>
      <c r="G14707" s="104"/>
    </row>
    <row r="14708" spans="4:7" x14ac:dyDescent="0.3">
      <c r="D14708" s="21">
        <f t="shared" si="458"/>
        <v>0</v>
      </c>
      <c r="E14708" s="24">
        <f t="shared" si="459"/>
        <v>0</v>
      </c>
      <c r="F14708" s="104"/>
      <c r="G14708" s="104"/>
    </row>
    <row r="14709" spans="4:7" x14ac:dyDescent="0.3">
      <c r="D14709" s="21">
        <f t="shared" si="458"/>
        <v>0</v>
      </c>
      <c r="E14709" s="24">
        <f t="shared" si="459"/>
        <v>0</v>
      </c>
      <c r="F14709" s="104"/>
      <c r="G14709" s="104"/>
    </row>
    <row r="14710" spans="4:7" x14ac:dyDescent="0.3">
      <c r="D14710" s="21">
        <f t="shared" si="458"/>
        <v>0</v>
      </c>
      <c r="E14710" s="24">
        <f t="shared" si="459"/>
        <v>0</v>
      </c>
      <c r="F14710" s="104"/>
      <c r="G14710" s="104"/>
    </row>
    <row r="14711" spans="4:7" x14ac:dyDescent="0.3">
      <c r="D14711" s="21">
        <f t="shared" si="458"/>
        <v>0</v>
      </c>
      <c r="E14711" s="24">
        <f t="shared" si="459"/>
        <v>0</v>
      </c>
      <c r="F14711" s="104"/>
      <c r="G14711" s="104"/>
    </row>
    <row r="14712" spans="4:7" x14ac:dyDescent="0.3">
      <c r="D14712" s="21">
        <f t="shared" si="458"/>
        <v>0</v>
      </c>
      <c r="E14712" s="24">
        <f t="shared" si="459"/>
        <v>0</v>
      </c>
      <c r="F14712" s="104"/>
      <c r="G14712" s="104"/>
    </row>
    <row r="14713" spans="4:7" x14ac:dyDescent="0.3">
      <c r="D14713" s="21">
        <f t="shared" si="458"/>
        <v>0</v>
      </c>
      <c r="E14713" s="24">
        <f t="shared" si="459"/>
        <v>0</v>
      </c>
      <c r="F14713" s="104"/>
      <c r="G14713" s="104"/>
    </row>
    <row r="14714" spans="4:7" x14ac:dyDescent="0.3">
      <c r="D14714" s="21">
        <f t="shared" si="458"/>
        <v>0</v>
      </c>
      <c r="E14714" s="24">
        <f t="shared" si="459"/>
        <v>0</v>
      </c>
      <c r="F14714" s="104"/>
      <c r="G14714" s="104"/>
    </row>
    <row r="14715" spans="4:7" x14ac:dyDescent="0.3">
      <c r="D14715" s="21">
        <f t="shared" si="458"/>
        <v>0</v>
      </c>
      <c r="E14715" s="24">
        <f t="shared" si="459"/>
        <v>0</v>
      </c>
      <c r="F14715" s="104"/>
      <c r="G14715" s="104"/>
    </row>
    <row r="14716" spans="4:7" x14ac:dyDescent="0.3">
      <c r="D14716" s="21">
        <f t="shared" si="458"/>
        <v>0</v>
      </c>
      <c r="E14716" s="24">
        <f t="shared" si="459"/>
        <v>0</v>
      </c>
      <c r="F14716" s="104"/>
      <c r="G14716" s="104"/>
    </row>
    <row r="14717" spans="4:7" x14ac:dyDescent="0.3">
      <c r="D14717" s="21">
        <f t="shared" si="458"/>
        <v>0</v>
      </c>
      <c r="E14717" s="24">
        <f t="shared" si="459"/>
        <v>0</v>
      </c>
      <c r="F14717" s="104"/>
      <c r="G14717" s="104"/>
    </row>
    <row r="14718" spans="4:7" x14ac:dyDescent="0.3">
      <c r="D14718" s="21">
        <f t="shared" si="458"/>
        <v>0</v>
      </c>
      <c r="E14718" s="24">
        <f t="shared" si="459"/>
        <v>0</v>
      </c>
      <c r="F14718" s="104"/>
      <c r="G14718" s="104"/>
    </row>
    <row r="14719" spans="4:7" x14ac:dyDescent="0.3">
      <c r="D14719" s="21">
        <f t="shared" si="458"/>
        <v>0</v>
      </c>
      <c r="E14719" s="24">
        <f t="shared" si="459"/>
        <v>0</v>
      </c>
      <c r="F14719" s="104"/>
      <c r="G14719" s="104"/>
    </row>
    <row r="14720" spans="4:7" x14ac:dyDescent="0.3">
      <c r="D14720" s="21">
        <f t="shared" si="458"/>
        <v>0</v>
      </c>
      <c r="E14720" s="24">
        <f t="shared" si="459"/>
        <v>0</v>
      </c>
      <c r="F14720" s="104"/>
      <c r="G14720" s="104"/>
    </row>
    <row r="14721" spans="4:7" x14ac:dyDescent="0.3">
      <c r="D14721" s="21">
        <f t="shared" si="458"/>
        <v>0</v>
      </c>
      <c r="E14721" s="24">
        <f t="shared" si="459"/>
        <v>0</v>
      </c>
      <c r="F14721" s="104"/>
      <c r="G14721" s="104"/>
    </row>
    <row r="14722" spans="4:7" x14ac:dyDescent="0.3">
      <c r="D14722" s="21">
        <f t="shared" si="458"/>
        <v>0</v>
      </c>
      <c r="E14722" s="24">
        <f t="shared" si="459"/>
        <v>0</v>
      </c>
      <c r="F14722" s="104"/>
      <c r="G14722" s="104"/>
    </row>
    <row r="14723" spans="4:7" x14ac:dyDescent="0.3">
      <c r="D14723" s="21">
        <f t="shared" ref="D14723:D14786" si="460">F14723+H14723+J14724+L14723+N14723+P14723+R14723+T14723+V14723+X14723+Z14723+AB14723</f>
        <v>0</v>
      </c>
      <c r="E14723" s="24">
        <f t="shared" ref="E14723:E14786" si="461">G14723+I14723+K14724+M14723+O14723+Q14723+S14723+U14723+W14723+Y14723+AA14723+AC14723</f>
        <v>0</v>
      </c>
      <c r="F14723" s="104"/>
      <c r="G14723" s="104"/>
    </row>
    <row r="14724" spans="4:7" x14ac:dyDescent="0.3">
      <c r="D14724" s="21">
        <f t="shared" si="460"/>
        <v>0</v>
      </c>
      <c r="E14724" s="24">
        <f t="shared" si="461"/>
        <v>0</v>
      </c>
      <c r="F14724" s="104"/>
      <c r="G14724" s="104"/>
    </row>
    <row r="14725" spans="4:7" x14ac:dyDescent="0.3">
      <c r="D14725" s="21">
        <f t="shared" si="460"/>
        <v>0</v>
      </c>
      <c r="E14725" s="24">
        <f t="shared" si="461"/>
        <v>0</v>
      </c>
      <c r="F14725" s="104"/>
      <c r="G14725" s="104"/>
    </row>
    <row r="14726" spans="4:7" x14ac:dyDescent="0.3">
      <c r="D14726" s="21">
        <f t="shared" si="460"/>
        <v>0</v>
      </c>
      <c r="E14726" s="24">
        <f t="shared" si="461"/>
        <v>0</v>
      </c>
      <c r="F14726" s="104"/>
      <c r="G14726" s="104"/>
    </row>
    <row r="14727" spans="4:7" x14ac:dyDescent="0.3">
      <c r="D14727" s="21">
        <f t="shared" si="460"/>
        <v>0</v>
      </c>
      <c r="E14727" s="24">
        <f t="shared" si="461"/>
        <v>0</v>
      </c>
      <c r="F14727" s="104"/>
      <c r="G14727" s="104"/>
    </row>
    <row r="14728" spans="4:7" x14ac:dyDescent="0.3">
      <c r="D14728" s="21">
        <f t="shared" si="460"/>
        <v>0</v>
      </c>
      <c r="E14728" s="24">
        <f t="shared" si="461"/>
        <v>0</v>
      </c>
      <c r="F14728" s="104"/>
      <c r="G14728" s="104"/>
    </row>
    <row r="14729" spans="4:7" x14ac:dyDescent="0.3">
      <c r="D14729" s="21">
        <f t="shared" si="460"/>
        <v>0</v>
      </c>
      <c r="E14729" s="24">
        <f t="shared" si="461"/>
        <v>0</v>
      </c>
      <c r="F14729" s="104"/>
      <c r="G14729" s="104"/>
    </row>
    <row r="14730" spans="4:7" x14ac:dyDescent="0.3">
      <c r="D14730" s="21">
        <f t="shared" si="460"/>
        <v>0</v>
      </c>
      <c r="E14730" s="24">
        <f t="shared" si="461"/>
        <v>0</v>
      </c>
      <c r="F14730" s="104"/>
      <c r="G14730" s="104"/>
    </row>
    <row r="14731" spans="4:7" x14ac:dyDescent="0.3">
      <c r="D14731" s="21">
        <f t="shared" si="460"/>
        <v>0</v>
      </c>
      <c r="E14731" s="24">
        <f t="shared" si="461"/>
        <v>0</v>
      </c>
      <c r="F14731" s="104"/>
      <c r="G14731" s="104"/>
    </row>
    <row r="14732" spans="4:7" x14ac:dyDescent="0.3">
      <c r="D14732" s="21">
        <f t="shared" si="460"/>
        <v>0</v>
      </c>
      <c r="E14732" s="24">
        <f t="shared" si="461"/>
        <v>0</v>
      </c>
      <c r="F14732" s="104"/>
      <c r="G14732" s="104"/>
    </row>
    <row r="14733" spans="4:7" x14ac:dyDescent="0.3">
      <c r="D14733" s="21">
        <f t="shared" si="460"/>
        <v>0</v>
      </c>
      <c r="E14733" s="24">
        <f t="shared" si="461"/>
        <v>0</v>
      </c>
      <c r="F14733" s="104"/>
      <c r="G14733" s="104"/>
    </row>
    <row r="14734" spans="4:7" x14ac:dyDescent="0.3">
      <c r="D14734" s="21">
        <f t="shared" si="460"/>
        <v>0</v>
      </c>
      <c r="E14734" s="24">
        <f t="shared" si="461"/>
        <v>0</v>
      </c>
      <c r="F14734" s="104"/>
      <c r="G14734" s="104"/>
    </row>
    <row r="14735" spans="4:7" x14ac:dyDescent="0.3">
      <c r="D14735" s="21">
        <f t="shared" si="460"/>
        <v>0</v>
      </c>
      <c r="E14735" s="24">
        <f t="shared" si="461"/>
        <v>0</v>
      </c>
      <c r="F14735" s="104"/>
      <c r="G14735" s="104"/>
    </row>
    <row r="14736" spans="4:7" x14ac:dyDescent="0.3">
      <c r="D14736" s="21">
        <f t="shared" si="460"/>
        <v>0</v>
      </c>
      <c r="E14736" s="24">
        <f t="shared" si="461"/>
        <v>0</v>
      </c>
      <c r="F14736" s="104"/>
      <c r="G14736" s="104"/>
    </row>
    <row r="14737" spans="4:33" x14ac:dyDescent="0.3">
      <c r="D14737" s="21">
        <f t="shared" si="460"/>
        <v>0</v>
      </c>
      <c r="E14737" s="24">
        <f t="shared" si="461"/>
        <v>0</v>
      </c>
      <c r="F14737" s="104"/>
      <c r="G14737" s="104"/>
    </row>
    <row r="14738" spans="4:33" x14ac:dyDescent="0.3">
      <c r="D14738" s="21">
        <f t="shared" si="460"/>
        <v>0</v>
      </c>
      <c r="E14738" s="24">
        <f t="shared" si="461"/>
        <v>0</v>
      </c>
      <c r="F14738" s="104"/>
      <c r="G14738" s="104"/>
    </row>
    <row r="14739" spans="4:33" x14ac:dyDescent="0.3">
      <c r="D14739" s="21">
        <f t="shared" si="460"/>
        <v>0</v>
      </c>
      <c r="E14739" s="24">
        <f t="shared" si="461"/>
        <v>0</v>
      </c>
      <c r="F14739" s="104"/>
      <c r="G14739" s="104"/>
    </row>
    <row r="14740" spans="4:33" x14ac:dyDescent="0.3">
      <c r="D14740" s="21">
        <f t="shared" si="460"/>
        <v>0</v>
      </c>
      <c r="E14740" s="24">
        <f t="shared" si="461"/>
        <v>0</v>
      </c>
      <c r="F14740" s="104"/>
      <c r="G14740" s="104"/>
    </row>
    <row r="14741" spans="4:33" x14ac:dyDescent="0.3">
      <c r="D14741" s="21">
        <f t="shared" si="460"/>
        <v>0</v>
      </c>
      <c r="E14741" s="24">
        <f t="shared" si="461"/>
        <v>0</v>
      </c>
      <c r="F14741" s="104"/>
      <c r="G14741" s="104"/>
    </row>
    <row r="14742" spans="4:33" x14ac:dyDescent="0.3">
      <c r="D14742" s="21">
        <f t="shared" si="460"/>
        <v>0</v>
      </c>
      <c r="E14742" s="24">
        <f t="shared" si="461"/>
        <v>0</v>
      </c>
      <c r="F14742" s="104"/>
      <c r="G14742" s="104"/>
    </row>
    <row r="14743" spans="4:33" x14ac:dyDescent="0.3">
      <c r="D14743" s="21">
        <f t="shared" si="460"/>
        <v>0</v>
      </c>
      <c r="E14743" s="24">
        <f t="shared" si="461"/>
        <v>0</v>
      </c>
      <c r="F14743" s="104"/>
      <c r="G14743" s="104"/>
    </row>
    <row r="14744" spans="4:33" x14ac:dyDescent="0.3">
      <c r="D14744" s="21">
        <f t="shared" si="460"/>
        <v>0</v>
      </c>
      <c r="E14744" s="24">
        <f t="shared" si="461"/>
        <v>0</v>
      </c>
      <c r="F14744" s="104"/>
      <c r="G14744" s="104"/>
    </row>
    <row r="14745" spans="4:33" x14ac:dyDescent="0.3">
      <c r="D14745" s="21">
        <f t="shared" si="460"/>
        <v>0</v>
      </c>
      <c r="E14745" s="24">
        <f t="shared" si="461"/>
        <v>0</v>
      </c>
      <c r="F14745" s="104"/>
      <c r="G14745" s="104"/>
    </row>
    <row r="14746" spans="4:33" x14ac:dyDescent="0.3">
      <c r="D14746" s="21">
        <f t="shared" si="460"/>
        <v>0</v>
      </c>
      <c r="E14746" s="24">
        <f t="shared" si="461"/>
        <v>0</v>
      </c>
      <c r="F14746" s="104"/>
      <c r="G14746" s="104"/>
    </row>
    <row r="14747" spans="4:33" x14ac:dyDescent="0.3">
      <c r="D14747" s="21">
        <f t="shared" si="460"/>
        <v>0</v>
      </c>
      <c r="E14747" s="24">
        <f t="shared" si="461"/>
        <v>0</v>
      </c>
      <c r="F14747" s="104"/>
      <c r="G14747" s="104"/>
    </row>
    <row r="14748" spans="4:33" x14ac:dyDescent="0.3">
      <c r="D14748" s="21">
        <f t="shared" si="460"/>
        <v>0</v>
      </c>
      <c r="E14748" s="24">
        <f t="shared" si="461"/>
        <v>0</v>
      </c>
      <c r="F14748" s="104"/>
      <c r="G14748" s="104"/>
    </row>
    <row r="14749" spans="4:33" x14ac:dyDescent="0.3">
      <c r="D14749" s="21">
        <f t="shared" si="460"/>
        <v>0</v>
      </c>
      <c r="E14749" s="24">
        <f t="shared" si="461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60"/>
        <v>0</v>
      </c>
      <c r="E14750" s="24">
        <f t="shared" si="461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60"/>
        <v>0</v>
      </c>
      <c r="E14751" s="24">
        <f t="shared" si="461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60"/>
        <v>0</v>
      </c>
      <c r="E14752" s="24">
        <f t="shared" si="461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60"/>
        <v>0</v>
      </c>
      <c r="E14753" s="24">
        <f t="shared" si="461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60"/>
        <v>0</v>
      </c>
      <c r="E14754" s="24">
        <f t="shared" si="461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60"/>
        <v>0</v>
      </c>
      <c r="E14755" s="24">
        <f t="shared" si="461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60"/>
        <v>0</v>
      </c>
      <c r="E14756" s="24">
        <f t="shared" si="461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si="460"/>
        <v>0</v>
      </c>
      <c r="E14757" s="24">
        <f t="shared" si="461"/>
        <v>0</v>
      </c>
      <c r="F14757" s="104"/>
      <c r="G14757" s="104"/>
    </row>
    <row r="14758" spans="4:33" x14ac:dyDescent="0.3">
      <c r="D14758" s="21">
        <f t="shared" si="460"/>
        <v>0</v>
      </c>
      <c r="E14758" s="24">
        <f t="shared" si="461"/>
        <v>0</v>
      </c>
      <c r="F14758" s="104"/>
      <c r="G14758" s="104"/>
    </row>
    <row r="14759" spans="4:33" x14ac:dyDescent="0.3">
      <c r="D14759" s="21">
        <f t="shared" si="460"/>
        <v>0</v>
      </c>
      <c r="E14759" s="24">
        <f t="shared" si="461"/>
        <v>0</v>
      </c>
      <c r="F14759" s="104"/>
      <c r="G14759" s="104"/>
    </row>
    <row r="14760" spans="4:33" x14ac:dyDescent="0.3">
      <c r="D14760" s="21">
        <f t="shared" si="460"/>
        <v>0</v>
      </c>
      <c r="E14760" s="24">
        <f t="shared" si="46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60"/>
        <v>0</v>
      </c>
      <c r="E14761" s="24">
        <f t="shared" si="46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60"/>
        <v>0</v>
      </c>
      <c r="E14762" s="24">
        <f t="shared" si="46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60"/>
        <v>0</v>
      </c>
      <c r="E14763" s="24">
        <f t="shared" si="46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60"/>
        <v>0</v>
      </c>
      <c r="E14764" s="24">
        <f t="shared" si="46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60"/>
        <v>0</v>
      </c>
      <c r="E14765" s="24">
        <f t="shared" si="46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60"/>
        <v>0</v>
      </c>
      <c r="E14766" s="24">
        <f t="shared" si="46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60"/>
        <v>0</v>
      </c>
      <c r="E14767" s="24">
        <f t="shared" si="46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60"/>
        <v>0</v>
      </c>
      <c r="E14768" s="24">
        <f t="shared" si="46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60"/>
        <v>0</v>
      </c>
      <c r="E14769" s="24">
        <f t="shared" si="46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60"/>
        <v>0</v>
      </c>
      <c r="E14770" s="24">
        <f t="shared" si="46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60"/>
        <v>0</v>
      </c>
      <c r="E14771" s="24">
        <f t="shared" si="46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60"/>
        <v>0</v>
      </c>
      <c r="E14772" s="24">
        <f t="shared" si="46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60"/>
        <v>0</v>
      </c>
      <c r="E14773" s="24">
        <f t="shared" si="461"/>
        <v>0</v>
      </c>
      <c r="F14773" s="104"/>
      <c r="G14773" s="104"/>
      <c r="AF14773" s="19" t="s">
        <v>1699</v>
      </c>
      <c r="AG14773" s="19" t="s">
        <v>1410</v>
      </c>
    </row>
    <row r="14774" spans="4:33" x14ac:dyDescent="0.3">
      <c r="D14774" s="21">
        <f t="shared" si="460"/>
        <v>0</v>
      </c>
      <c r="E14774" s="24">
        <f t="shared" si="461"/>
        <v>0</v>
      </c>
      <c r="F14774" s="104"/>
      <c r="G14774" s="104"/>
      <c r="AF14774" s="19" t="s">
        <v>1699</v>
      </c>
      <c r="AG14774" s="19" t="s">
        <v>1410</v>
      </c>
    </row>
    <row r="14775" spans="4:33" x14ac:dyDescent="0.3">
      <c r="D14775" s="21">
        <f t="shared" si="460"/>
        <v>0</v>
      </c>
      <c r="E14775" s="24">
        <f t="shared" si="461"/>
        <v>0</v>
      </c>
      <c r="F14775" s="104"/>
      <c r="G14775" s="104"/>
    </row>
    <row r="14776" spans="4:33" x14ac:dyDescent="0.3">
      <c r="D14776" s="21">
        <f t="shared" si="460"/>
        <v>0</v>
      </c>
      <c r="E14776" s="24">
        <f t="shared" si="461"/>
        <v>0</v>
      </c>
      <c r="F14776" s="104"/>
      <c r="G14776" s="104"/>
    </row>
    <row r="14777" spans="4:33" x14ac:dyDescent="0.3">
      <c r="D14777" s="21">
        <f t="shared" si="460"/>
        <v>0</v>
      </c>
      <c r="E14777" s="24">
        <f t="shared" si="46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60"/>
        <v>0</v>
      </c>
      <c r="E14778" s="24">
        <f t="shared" si="46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60"/>
        <v>0</v>
      </c>
      <c r="E14779" s="24">
        <f t="shared" si="46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60"/>
        <v>0</v>
      </c>
      <c r="E14780" s="24">
        <f t="shared" si="46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60"/>
        <v>0</v>
      </c>
      <c r="E14781" s="24">
        <f t="shared" si="461"/>
        <v>0</v>
      </c>
      <c r="F14781" s="104"/>
      <c r="G14781" s="104"/>
    </row>
    <row r="14782" spans="4:33" x14ac:dyDescent="0.3">
      <c r="D14782" s="21">
        <f t="shared" si="460"/>
        <v>0</v>
      </c>
      <c r="E14782" s="24">
        <f t="shared" si="461"/>
        <v>0</v>
      </c>
      <c r="F14782" s="104"/>
      <c r="G14782" s="104"/>
    </row>
    <row r="14783" spans="4:33" x14ac:dyDescent="0.3">
      <c r="D14783" s="21">
        <f t="shared" si="460"/>
        <v>0</v>
      </c>
      <c r="E14783" s="24">
        <f t="shared" si="461"/>
        <v>0</v>
      </c>
      <c r="F14783" s="104"/>
      <c r="G14783" s="104"/>
    </row>
    <row r="14784" spans="4:33" x14ac:dyDescent="0.3">
      <c r="D14784" s="21">
        <f t="shared" si="460"/>
        <v>0</v>
      </c>
      <c r="E14784" s="24">
        <f t="shared" si="461"/>
        <v>0</v>
      </c>
      <c r="F14784" s="104"/>
      <c r="G14784" s="104"/>
    </row>
    <row r="14785" spans="4:33" x14ac:dyDescent="0.3">
      <c r="D14785" s="21">
        <f t="shared" si="460"/>
        <v>0</v>
      </c>
      <c r="E14785" s="24">
        <f t="shared" si="461"/>
        <v>0</v>
      </c>
      <c r="F14785" s="104"/>
      <c r="G14785" s="104"/>
    </row>
    <row r="14786" spans="4:33" x14ac:dyDescent="0.3">
      <c r="D14786" s="21">
        <f t="shared" si="460"/>
        <v>0</v>
      </c>
      <c r="E14786" s="24">
        <f t="shared" si="461"/>
        <v>0</v>
      </c>
      <c r="F14786" s="104"/>
      <c r="G14786" s="104"/>
    </row>
    <row r="14787" spans="4:33" x14ac:dyDescent="0.3">
      <c r="D14787" s="21">
        <f t="shared" ref="D14787:D14850" si="462">F14787+H14787+J14788+L14787+N14787+P14787+R14787+T14787+V14787+X14787+Z14787+AB14787</f>
        <v>0</v>
      </c>
      <c r="E14787" s="24">
        <f t="shared" ref="E14787:E14850" si="463">G14787+I14787+K14788+M14787+O14787+Q14787+S14787+U14787+W14787+Y14787+AA14787+AC14787</f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62"/>
        <v>0</v>
      </c>
      <c r="E14788" s="24">
        <f t="shared" si="463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62"/>
        <v>0</v>
      </c>
      <c r="E14789" s="24">
        <f t="shared" si="463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62"/>
        <v>0</v>
      </c>
      <c r="E14790" s="24">
        <f t="shared" si="463"/>
        <v>0</v>
      </c>
      <c r="F14790" s="104"/>
      <c r="G14790" s="104"/>
    </row>
    <row r="14791" spans="4:33" x14ac:dyDescent="0.3">
      <c r="D14791" s="21">
        <f t="shared" si="462"/>
        <v>0</v>
      </c>
      <c r="E14791" s="24">
        <f t="shared" si="463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62"/>
        <v>0</v>
      </c>
      <c r="E14792" s="24">
        <f t="shared" si="463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62"/>
        <v>0</v>
      </c>
      <c r="E14793" s="24">
        <f t="shared" si="463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62"/>
        <v>0</v>
      </c>
      <c r="E14794" s="24">
        <f t="shared" si="463"/>
        <v>0</v>
      </c>
      <c r="F14794" s="104"/>
      <c r="G14794" s="104"/>
    </row>
    <row r="14795" spans="4:33" x14ac:dyDescent="0.3">
      <c r="D14795" s="21">
        <f t="shared" si="462"/>
        <v>0</v>
      </c>
      <c r="E14795" s="24">
        <f t="shared" si="463"/>
        <v>0</v>
      </c>
      <c r="F14795" s="104"/>
      <c r="G14795" s="104"/>
    </row>
    <row r="14796" spans="4:33" x14ac:dyDescent="0.3">
      <c r="D14796" s="21">
        <f t="shared" si="462"/>
        <v>0</v>
      </c>
      <c r="E14796" s="24">
        <f t="shared" si="463"/>
        <v>0</v>
      </c>
      <c r="F14796" s="104"/>
      <c r="G14796" s="104"/>
    </row>
    <row r="14797" spans="4:33" x14ac:dyDescent="0.3">
      <c r="D14797" s="21">
        <f t="shared" si="462"/>
        <v>0</v>
      </c>
      <c r="E14797" s="24">
        <f t="shared" si="463"/>
        <v>0</v>
      </c>
      <c r="F14797" s="104"/>
      <c r="G14797" s="104"/>
    </row>
    <row r="14798" spans="4:33" x14ac:dyDescent="0.3">
      <c r="D14798" s="21">
        <f t="shared" si="462"/>
        <v>0</v>
      </c>
      <c r="E14798" s="24">
        <f t="shared" si="463"/>
        <v>0</v>
      </c>
      <c r="F14798" s="104"/>
      <c r="G14798" s="104"/>
    </row>
    <row r="14799" spans="4:33" x14ac:dyDescent="0.3">
      <c r="D14799" s="21">
        <f t="shared" si="462"/>
        <v>0</v>
      </c>
      <c r="E14799" s="24">
        <f t="shared" si="463"/>
        <v>0</v>
      </c>
      <c r="F14799" s="104"/>
      <c r="G14799" s="104"/>
    </row>
    <row r="14800" spans="4:33" x14ac:dyDescent="0.3">
      <c r="D14800" s="21">
        <f t="shared" si="462"/>
        <v>0</v>
      </c>
      <c r="E14800" s="24">
        <f t="shared" si="463"/>
        <v>0</v>
      </c>
      <c r="F14800" s="104"/>
      <c r="G14800" s="104"/>
    </row>
    <row r="14801" spans="4:33" x14ac:dyDescent="0.3">
      <c r="D14801" s="21">
        <f t="shared" si="462"/>
        <v>0</v>
      </c>
      <c r="E14801" s="24">
        <f t="shared" si="463"/>
        <v>0</v>
      </c>
      <c r="F14801" s="104"/>
      <c r="G14801" s="104"/>
    </row>
    <row r="14802" spans="4:33" x14ac:dyDescent="0.3">
      <c r="D14802" s="21">
        <f t="shared" si="462"/>
        <v>0</v>
      </c>
      <c r="E14802" s="24">
        <f t="shared" si="463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62"/>
        <v>0</v>
      </c>
      <c r="E14803" s="24">
        <f t="shared" si="463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62"/>
        <v>0</v>
      </c>
      <c r="E14804" s="24">
        <f t="shared" si="463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62"/>
        <v>0</v>
      </c>
      <c r="E14805" s="24">
        <f t="shared" si="463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62"/>
        <v>0</v>
      </c>
      <c r="E14806" s="24">
        <f t="shared" si="463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62"/>
        <v>0</v>
      </c>
      <c r="E14807" s="24">
        <f t="shared" si="463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62"/>
        <v>0</v>
      </c>
      <c r="E14808" s="24">
        <f t="shared" si="463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62"/>
        <v>0</v>
      </c>
      <c r="E14809" s="24">
        <f t="shared" si="463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62"/>
        <v>0</v>
      </c>
      <c r="E14810" s="24">
        <f t="shared" si="463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62"/>
        <v>0</v>
      </c>
      <c r="E14811" s="24">
        <f t="shared" si="463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62"/>
        <v>0</v>
      </c>
      <c r="E14812" s="24">
        <f t="shared" si="463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62"/>
        <v>0</v>
      </c>
      <c r="E14813" s="24">
        <f t="shared" si="463"/>
        <v>0</v>
      </c>
      <c r="F14813" s="104"/>
      <c r="G14813" s="104"/>
    </row>
    <row r="14814" spans="4:33" x14ac:dyDescent="0.3">
      <c r="D14814" s="21">
        <f t="shared" si="462"/>
        <v>0</v>
      </c>
      <c r="E14814" s="24">
        <f t="shared" si="463"/>
        <v>0</v>
      </c>
      <c r="F14814" s="104"/>
      <c r="G14814" s="104"/>
    </row>
    <row r="14815" spans="4:33" x14ac:dyDescent="0.3">
      <c r="D14815" s="21">
        <f t="shared" si="462"/>
        <v>0</v>
      </c>
      <c r="E14815" s="24">
        <f t="shared" si="463"/>
        <v>0</v>
      </c>
      <c r="F14815" s="104"/>
      <c r="G14815" s="104"/>
    </row>
    <row r="14816" spans="4:33" x14ac:dyDescent="0.3">
      <c r="D14816" s="21">
        <f t="shared" si="462"/>
        <v>0</v>
      </c>
      <c r="E14816" s="24">
        <f t="shared" si="463"/>
        <v>0</v>
      </c>
      <c r="F14816" s="104"/>
      <c r="G14816" s="104"/>
    </row>
    <row r="14817" spans="4:7" x14ac:dyDescent="0.3">
      <c r="D14817" s="21">
        <f t="shared" si="462"/>
        <v>0</v>
      </c>
      <c r="E14817" s="24">
        <f t="shared" si="463"/>
        <v>0</v>
      </c>
      <c r="F14817" s="104"/>
      <c r="G14817" s="104"/>
    </row>
    <row r="14818" spans="4:7" x14ac:dyDescent="0.3">
      <c r="D14818" s="21">
        <f t="shared" si="462"/>
        <v>0</v>
      </c>
      <c r="E14818" s="24">
        <f t="shared" si="463"/>
        <v>0</v>
      </c>
      <c r="F14818" s="104"/>
      <c r="G14818" s="104"/>
    </row>
    <row r="14819" spans="4:7" x14ac:dyDescent="0.3">
      <c r="D14819" s="21">
        <f t="shared" si="462"/>
        <v>0</v>
      </c>
      <c r="E14819" s="24">
        <f t="shared" si="463"/>
        <v>0</v>
      </c>
      <c r="F14819" s="104"/>
      <c r="G14819" s="104"/>
    </row>
    <row r="14820" spans="4:7" x14ac:dyDescent="0.3">
      <c r="D14820" s="21">
        <f t="shared" si="462"/>
        <v>0</v>
      </c>
      <c r="E14820" s="24">
        <f t="shared" si="463"/>
        <v>0</v>
      </c>
      <c r="F14820" s="104"/>
      <c r="G14820" s="104"/>
    </row>
    <row r="14821" spans="4:7" x14ac:dyDescent="0.3">
      <c r="D14821" s="21">
        <f t="shared" si="462"/>
        <v>0</v>
      </c>
      <c r="E14821" s="24">
        <f t="shared" si="463"/>
        <v>0</v>
      </c>
      <c r="F14821" s="104"/>
      <c r="G14821" s="104"/>
    </row>
    <row r="14822" spans="4:7" x14ac:dyDescent="0.3">
      <c r="D14822" s="21">
        <f t="shared" si="462"/>
        <v>0</v>
      </c>
      <c r="E14822" s="24">
        <f t="shared" si="463"/>
        <v>0</v>
      </c>
      <c r="F14822" s="104"/>
      <c r="G14822" s="104"/>
    </row>
    <row r="14823" spans="4:7" x14ac:dyDescent="0.3">
      <c r="D14823" s="21">
        <f t="shared" si="462"/>
        <v>0</v>
      </c>
      <c r="E14823" s="24">
        <f t="shared" si="463"/>
        <v>0</v>
      </c>
      <c r="F14823" s="104"/>
      <c r="G14823" s="104"/>
    </row>
    <row r="14824" spans="4:7" x14ac:dyDescent="0.3">
      <c r="D14824" s="21">
        <f t="shared" si="462"/>
        <v>0</v>
      </c>
      <c r="E14824" s="24">
        <f t="shared" si="463"/>
        <v>0</v>
      </c>
      <c r="F14824" s="104"/>
      <c r="G14824" s="104"/>
    </row>
    <row r="14825" spans="4:7" x14ac:dyDescent="0.3">
      <c r="D14825" s="21">
        <f t="shared" si="462"/>
        <v>0</v>
      </c>
      <c r="E14825" s="24">
        <f t="shared" si="463"/>
        <v>0</v>
      </c>
      <c r="F14825" s="104"/>
      <c r="G14825" s="104"/>
    </row>
    <row r="14826" spans="4:7" x14ac:dyDescent="0.3">
      <c r="D14826" s="21">
        <f t="shared" si="462"/>
        <v>0</v>
      </c>
      <c r="E14826" s="24">
        <f t="shared" si="463"/>
        <v>0</v>
      </c>
      <c r="F14826" s="104"/>
      <c r="G14826" s="104"/>
    </row>
    <row r="14827" spans="4:7" x14ac:dyDescent="0.3">
      <c r="D14827" s="21">
        <f t="shared" si="462"/>
        <v>0</v>
      </c>
      <c r="E14827" s="24">
        <f t="shared" si="463"/>
        <v>0</v>
      </c>
      <c r="F14827" s="104"/>
      <c r="G14827" s="104"/>
    </row>
    <row r="14828" spans="4:7" x14ac:dyDescent="0.3">
      <c r="D14828" s="21">
        <f t="shared" si="462"/>
        <v>0</v>
      </c>
      <c r="E14828" s="24">
        <f t="shared" si="463"/>
        <v>0</v>
      </c>
      <c r="F14828" s="104"/>
      <c r="G14828" s="104"/>
    </row>
    <row r="14829" spans="4:7" x14ac:dyDescent="0.3">
      <c r="D14829" s="21">
        <f t="shared" si="462"/>
        <v>0</v>
      </c>
      <c r="E14829" s="24">
        <f t="shared" si="463"/>
        <v>0</v>
      </c>
      <c r="F14829" s="104"/>
      <c r="G14829" s="104"/>
    </row>
    <row r="14830" spans="4:7" x14ac:dyDescent="0.3">
      <c r="D14830" s="21">
        <f t="shared" si="462"/>
        <v>0</v>
      </c>
      <c r="E14830" s="24">
        <f t="shared" si="463"/>
        <v>0</v>
      </c>
      <c r="F14830" s="104"/>
      <c r="G14830" s="104"/>
    </row>
    <row r="14831" spans="4:7" x14ac:dyDescent="0.3">
      <c r="D14831" s="21">
        <f t="shared" si="462"/>
        <v>0</v>
      </c>
      <c r="E14831" s="24">
        <f t="shared" si="463"/>
        <v>0</v>
      </c>
      <c r="F14831" s="104"/>
      <c r="G14831" s="104"/>
    </row>
    <row r="14832" spans="4:7" x14ac:dyDescent="0.3">
      <c r="D14832" s="21">
        <f t="shared" si="462"/>
        <v>0</v>
      </c>
      <c r="E14832" s="24">
        <f t="shared" si="463"/>
        <v>0</v>
      </c>
      <c r="F14832" s="104"/>
      <c r="G14832" s="104"/>
    </row>
    <row r="14833" spans="4:7" x14ac:dyDescent="0.3">
      <c r="D14833" s="21">
        <f t="shared" si="462"/>
        <v>0</v>
      </c>
      <c r="E14833" s="24">
        <f t="shared" si="463"/>
        <v>0</v>
      </c>
      <c r="F14833" s="104"/>
      <c r="G14833" s="104"/>
    </row>
    <row r="14834" spans="4:7" x14ac:dyDescent="0.3">
      <c r="D14834" s="21">
        <f t="shared" si="462"/>
        <v>0</v>
      </c>
      <c r="E14834" s="24">
        <f t="shared" si="463"/>
        <v>0</v>
      </c>
      <c r="F14834" s="104"/>
      <c r="G14834" s="104"/>
    </row>
    <row r="14835" spans="4:7" x14ac:dyDescent="0.3">
      <c r="D14835" s="21">
        <f t="shared" si="462"/>
        <v>0</v>
      </c>
      <c r="E14835" s="24">
        <f t="shared" si="463"/>
        <v>0</v>
      </c>
      <c r="F14835" s="104"/>
      <c r="G14835" s="104"/>
    </row>
    <row r="14836" spans="4:7" x14ac:dyDescent="0.3">
      <c r="D14836" s="21">
        <f t="shared" si="462"/>
        <v>0</v>
      </c>
      <c r="E14836" s="24">
        <f t="shared" si="463"/>
        <v>0</v>
      </c>
      <c r="F14836" s="104"/>
      <c r="G14836" s="104"/>
    </row>
    <row r="14837" spans="4:7" x14ac:dyDescent="0.3">
      <c r="D14837" s="21">
        <f t="shared" si="462"/>
        <v>0</v>
      </c>
      <c r="E14837" s="24">
        <f t="shared" si="463"/>
        <v>0</v>
      </c>
      <c r="F14837" s="104"/>
      <c r="G14837" s="104"/>
    </row>
    <row r="14838" spans="4:7" x14ac:dyDescent="0.3">
      <c r="D14838" s="21">
        <f t="shared" si="462"/>
        <v>0</v>
      </c>
      <c r="E14838" s="24">
        <f t="shared" si="463"/>
        <v>0</v>
      </c>
      <c r="F14838" s="104"/>
      <c r="G14838" s="104"/>
    </row>
    <row r="14839" spans="4:7" x14ac:dyDescent="0.3">
      <c r="D14839" s="21">
        <f t="shared" si="462"/>
        <v>0</v>
      </c>
      <c r="E14839" s="24">
        <f t="shared" si="463"/>
        <v>0</v>
      </c>
      <c r="F14839" s="104"/>
      <c r="G14839" s="104"/>
    </row>
    <row r="14840" spans="4:7" x14ac:dyDescent="0.3">
      <c r="D14840" s="21">
        <f t="shared" si="462"/>
        <v>0</v>
      </c>
      <c r="E14840" s="24">
        <f t="shared" si="463"/>
        <v>0</v>
      </c>
      <c r="F14840" s="104"/>
      <c r="G14840" s="104"/>
    </row>
    <row r="14841" spans="4:7" x14ac:dyDescent="0.3">
      <c r="D14841" s="21">
        <f t="shared" si="462"/>
        <v>0</v>
      </c>
      <c r="E14841" s="24">
        <f t="shared" si="463"/>
        <v>0</v>
      </c>
      <c r="F14841" s="104"/>
      <c r="G14841" s="104"/>
    </row>
    <row r="14842" spans="4:7" x14ac:dyDescent="0.3">
      <c r="D14842" s="21">
        <f t="shared" si="462"/>
        <v>0</v>
      </c>
      <c r="E14842" s="24">
        <f t="shared" si="463"/>
        <v>0</v>
      </c>
      <c r="F14842" s="104"/>
      <c r="G14842" s="104"/>
    </row>
    <row r="14843" spans="4:7" x14ac:dyDescent="0.3">
      <c r="D14843" s="21">
        <f t="shared" si="462"/>
        <v>0</v>
      </c>
      <c r="E14843" s="24">
        <f t="shared" si="463"/>
        <v>0</v>
      </c>
      <c r="F14843" s="104"/>
      <c r="G14843" s="104"/>
    </row>
    <row r="14844" spans="4:7" x14ac:dyDescent="0.3">
      <c r="D14844" s="21">
        <f t="shared" si="462"/>
        <v>0</v>
      </c>
      <c r="E14844" s="24">
        <f t="shared" si="463"/>
        <v>0</v>
      </c>
      <c r="F14844" s="104"/>
      <c r="G14844" s="104"/>
    </row>
    <row r="14845" spans="4:7" x14ac:dyDescent="0.3">
      <c r="D14845" s="21">
        <f t="shared" si="462"/>
        <v>0</v>
      </c>
      <c r="E14845" s="24">
        <f t="shared" si="463"/>
        <v>0</v>
      </c>
      <c r="F14845" s="104"/>
      <c r="G14845" s="104"/>
    </row>
    <row r="14846" spans="4:7" x14ac:dyDescent="0.3">
      <c r="D14846" s="21">
        <f t="shared" si="462"/>
        <v>0</v>
      </c>
      <c r="E14846" s="24">
        <f t="shared" si="463"/>
        <v>0</v>
      </c>
      <c r="F14846" s="104"/>
      <c r="G14846" s="104"/>
    </row>
    <row r="14847" spans="4:7" x14ac:dyDescent="0.3">
      <c r="D14847" s="21">
        <f t="shared" si="462"/>
        <v>0</v>
      </c>
      <c r="E14847" s="24">
        <f t="shared" si="463"/>
        <v>0</v>
      </c>
      <c r="F14847" s="104"/>
      <c r="G14847" s="104"/>
    </row>
    <row r="14848" spans="4:7" x14ac:dyDescent="0.3">
      <c r="D14848" s="21">
        <f t="shared" si="462"/>
        <v>0</v>
      </c>
      <c r="E14848" s="24">
        <f t="shared" si="463"/>
        <v>0</v>
      </c>
      <c r="F14848" s="104"/>
      <c r="G14848" s="104"/>
    </row>
    <row r="14849" spans="4:7" x14ac:dyDescent="0.3">
      <c r="D14849" s="21">
        <f t="shared" si="462"/>
        <v>0</v>
      </c>
      <c r="E14849" s="24">
        <f t="shared" si="463"/>
        <v>0</v>
      </c>
      <c r="F14849" s="104"/>
      <c r="G14849" s="104"/>
    </row>
    <row r="14850" spans="4:7" x14ac:dyDescent="0.3">
      <c r="D14850" s="21">
        <f t="shared" si="462"/>
        <v>0</v>
      </c>
      <c r="E14850" s="24">
        <f t="shared" si="463"/>
        <v>0</v>
      </c>
      <c r="F14850" s="104"/>
      <c r="G14850" s="104"/>
    </row>
    <row r="14851" spans="4:7" x14ac:dyDescent="0.3">
      <c r="D14851" s="21">
        <f t="shared" ref="D14851:D14914" si="464">F14851+H14851+J14852+L14851+N14851+P14851+R14851+T14851+V14851+X14851+Z14851+AB14851</f>
        <v>0</v>
      </c>
      <c r="E14851" s="24">
        <f t="shared" ref="E14851:E14914" si="465">G14851+I14851+K14852+M14851+O14851+Q14851+S14851+U14851+W14851+Y14851+AA14851+AC14851</f>
        <v>0</v>
      </c>
      <c r="F14851" s="104"/>
      <c r="G14851" s="104"/>
    </row>
    <row r="14852" spans="4:7" x14ac:dyDescent="0.3">
      <c r="D14852" s="21">
        <f t="shared" si="464"/>
        <v>0</v>
      </c>
      <c r="E14852" s="24">
        <f t="shared" si="465"/>
        <v>0</v>
      </c>
      <c r="F14852" s="104"/>
      <c r="G14852" s="104"/>
    </row>
    <row r="14853" spans="4:7" x14ac:dyDescent="0.3">
      <c r="D14853" s="21">
        <f t="shared" si="464"/>
        <v>0</v>
      </c>
      <c r="E14853" s="24">
        <f t="shared" si="465"/>
        <v>0</v>
      </c>
      <c r="F14853" s="104"/>
      <c r="G14853" s="104"/>
    </row>
    <row r="14854" spans="4:7" x14ac:dyDescent="0.3">
      <c r="D14854" s="21">
        <f t="shared" si="464"/>
        <v>0</v>
      </c>
      <c r="E14854" s="24">
        <f t="shared" si="465"/>
        <v>0</v>
      </c>
      <c r="F14854" s="104"/>
      <c r="G14854" s="104"/>
    </row>
    <row r="14855" spans="4:7" x14ac:dyDescent="0.3">
      <c r="D14855" s="21">
        <f t="shared" si="464"/>
        <v>0</v>
      </c>
      <c r="E14855" s="24">
        <f t="shared" si="465"/>
        <v>0</v>
      </c>
      <c r="F14855" s="104"/>
      <c r="G14855" s="104"/>
    </row>
    <row r="14856" spans="4:7" x14ac:dyDescent="0.3">
      <c r="D14856" s="21">
        <f t="shared" si="464"/>
        <v>0</v>
      </c>
      <c r="E14856" s="24">
        <f t="shared" si="465"/>
        <v>0</v>
      </c>
      <c r="F14856" s="104"/>
      <c r="G14856" s="104"/>
    </row>
    <row r="14857" spans="4:7" x14ac:dyDescent="0.3">
      <c r="D14857" s="21">
        <f t="shared" si="464"/>
        <v>0</v>
      </c>
      <c r="E14857" s="24">
        <f t="shared" si="465"/>
        <v>0</v>
      </c>
      <c r="F14857" s="104"/>
      <c r="G14857" s="104"/>
    </row>
    <row r="14858" spans="4:7" x14ac:dyDescent="0.3">
      <c r="D14858" s="21">
        <f t="shared" si="464"/>
        <v>0</v>
      </c>
      <c r="E14858" s="24">
        <f t="shared" si="465"/>
        <v>0</v>
      </c>
      <c r="F14858" s="104"/>
      <c r="G14858" s="104"/>
    </row>
    <row r="14859" spans="4:7" x14ac:dyDescent="0.3">
      <c r="D14859" s="21">
        <f t="shared" si="464"/>
        <v>0</v>
      </c>
      <c r="E14859" s="24">
        <f t="shared" si="465"/>
        <v>0</v>
      </c>
      <c r="F14859" s="104"/>
      <c r="G14859" s="104"/>
    </row>
    <row r="14860" spans="4:7" x14ac:dyDescent="0.3">
      <c r="D14860" s="21">
        <f t="shared" si="464"/>
        <v>0</v>
      </c>
      <c r="E14860" s="24">
        <f t="shared" si="465"/>
        <v>0</v>
      </c>
      <c r="F14860" s="104"/>
      <c r="G14860" s="104"/>
    </row>
    <row r="14861" spans="4:7" x14ac:dyDescent="0.3">
      <c r="D14861" s="21">
        <f t="shared" si="464"/>
        <v>0</v>
      </c>
      <c r="E14861" s="24">
        <f t="shared" si="465"/>
        <v>0</v>
      </c>
      <c r="F14861" s="104"/>
      <c r="G14861" s="104"/>
    </row>
    <row r="14862" spans="4:7" x14ac:dyDescent="0.3">
      <c r="D14862" s="21">
        <f t="shared" si="464"/>
        <v>0</v>
      </c>
      <c r="E14862" s="24">
        <f t="shared" si="465"/>
        <v>0</v>
      </c>
      <c r="F14862" s="104"/>
      <c r="G14862" s="104"/>
    </row>
    <row r="14863" spans="4:7" x14ac:dyDescent="0.3">
      <c r="D14863" s="21">
        <f t="shared" si="464"/>
        <v>0</v>
      </c>
      <c r="E14863" s="24">
        <f t="shared" si="465"/>
        <v>0</v>
      </c>
      <c r="F14863" s="104"/>
      <c r="G14863" s="104"/>
    </row>
    <row r="14864" spans="4:7" x14ac:dyDescent="0.3">
      <c r="D14864" s="21">
        <f t="shared" si="464"/>
        <v>0</v>
      </c>
      <c r="E14864" s="24">
        <f t="shared" si="465"/>
        <v>0</v>
      </c>
      <c r="F14864" s="104"/>
      <c r="G14864" s="104"/>
    </row>
    <row r="14865" spans="4:7" x14ac:dyDescent="0.3">
      <c r="D14865" s="21">
        <f t="shared" si="464"/>
        <v>0</v>
      </c>
      <c r="E14865" s="24">
        <f t="shared" si="465"/>
        <v>0</v>
      </c>
      <c r="F14865" s="104"/>
      <c r="G14865" s="104"/>
    </row>
    <row r="14866" spans="4:7" x14ac:dyDescent="0.3">
      <c r="D14866" s="21">
        <f t="shared" si="464"/>
        <v>0</v>
      </c>
      <c r="E14866" s="24">
        <f t="shared" si="465"/>
        <v>0</v>
      </c>
      <c r="F14866" s="104"/>
      <c r="G14866" s="104"/>
    </row>
    <row r="14867" spans="4:7" x14ac:dyDescent="0.3">
      <c r="D14867" s="21">
        <f t="shared" si="464"/>
        <v>0</v>
      </c>
      <c r="E14867" s="24">
        <f t="shared" si="465"/>
        <v>0</v>
      </c>
      <c r="F14867" s="104"/>
      <c r="G14867" s="104"/>
    </row>
    <row r="14868" spans="4:7" x14ac:dyDescent="0.3">
      <c r="D14868" s="21">
        <f t="shared" si="464"/>
        <v>0</v>
      </c>
      <c r="E14868" s="24">
        <f t="shared" si="465"/>
        <v>0</v>
      </c>
      <c r="F14868" s="104"/>
      <c r="G14868" s="104"/>
    </row>
    <row r="14869" spans="4:7" x14ac:dyDescent="0.3">
      <c r="D14869" s="21">
        <f t="shared" si="464"/>
        <v>0</v>
      </c>
      <c r="E14869" s="24">
        <f t="shared" si="465"/>
        <v>0</v>
      </c>
      <c r="F14869" s="104"/>
      <c r="G14869" s="104"/>
    </row>
    <row r="14870" spans="4:7" x14ac:dyDescent="0.3">
      <c r="D14870" s="21">
        <f t="shared" si="464"/>
        <v>0</v>
      </c>
      <c r="E14870" s="24">
        <f t="shared" si="465"/>
        <v>0</v>
      </c>
      <c r="F14870" s="104"/>
      <c r="G14870" s="104"/>
    </row>
    <row r="14871" spans="4:7" x14ac:dyDescent="0.3">
      <c r="D14871" s="21">
        <f t="shared" si="464"/>
        <v>0</v>
      </c>
      <c r="E14871" s="24">
        <f t="shared" si="465"/>
        <v>0</v>
      </c>
      <c r="F14871" s="104"/>
      <c r="G14871" s="104"/>
    </row>
    <row r="14872" spans="4:7" x14ac:dyDescent="0.3">
      <c r="D14872" s="21">
        <f t="shared" si="464"/>
        <v>0</v>
      </c>
      <c r="E14872" s="24">
        <f t="shared" si="465"/>
        <v>0</v>
      </c>
      <c r="F14872" s="104"/>
      <c r="G14872" s="104"/>
    </row>
    <row r="14873" spans="4:7" x14ac:dyDescent="0.3">
      <c r="D14873" s="21">
        <f t="shared" si="464"/>
        <v>0</v>
      </c>
      <c r="E14873" s="24">
        <f t="shared" si="465"/>
        <v>0</v>
      </c>
      <c r="F14873" s="104"/>
      <c r="G14873" s="104"/>
    </row>
    <row r="14874" spans="4:7" x14ac:dyDescent="0.3">
      <c r="D14874" s="21">
        <f t="shared" si="464"/>
        <v>0</v>
      </c>
      <c r="E14874" s="24">
        <f t="shared" si="465"/>
        <v>0</v>
      </c>
      <c r="F14874" s="104"/>
      <c r="G14874" s="104"/>
    </row>
    <row r="14875" spans="4:7" x14ac:dyDescent="0.3">
      <c r="D14875" s="21">
        <f t="shared" si="464"/>
        <v>0</v>
      </c>
      <c r="E14875" s="24">
        <f t="shared" si="465"/>
        <v>0</v>
      </c>
      <c r="F14875" s="104"/>
      <c r="G14875" s="104"/>
    </row>
    <row r="14876" spans="4:7" x14ac:dyDescent="0.3">
      <c r="D14876" s="21">
        <f t="shared" si="464"/>
        <v>0</v>
      </c>
      <c r="E14876" s="24">
        <f t="shared" si="465"/>
        <v>0</v>
      </c>
      <c r="F14876" s="104"/>
      <c r="G14876" s="104"/>
    </row>
    <row r="14877" spans="4:7" x14ac:dyDescent="0.3">
      <c r="D14877" s="21">
        <f t="shared" si="464"/>
        <v>0</v>
      </c>
      <c r="E14877" s="24">
        <f t="shared" si="465"/>
        <v>0</v>
      </c>
      <c r="F14877" s="104"/>
      <c r="G14877" s="104"/>
    </row>
    <row r="14878" spans="4:7" x14ac:dyDescent="0.3">
      <c r="D14878" s="21">
        <f t="shared" si="464"/>
        <v>0</v>
      </c>
      <c r="E14878" s="24">
        <f t="shared" si="465"/>
        <v>0</v>
      </c>
      <c r="F14878" s="104"/>
      <c r="G14878" s="104"/>
    </row>
    <row r="14879" spans="4:7" x14ac:dyDescent="0.3">
      <c r="D14879" s="21">
        <f t="shared" si="464"/>
        <v>0</v>
      </c>
      <c r="E14879" s="24">
        <f t="shared" si="465"/>
        <v>0</v>
      </c>
      <c r="F14879" s="104"/>
      <c r="G14879" s="104"/>
    </row>
    <row r="14880" spans="4:7" x14ac:dyDescent="0.3">
      <c r="D14880" s="21">
        <f t="shared" si="464"/>
        <v>0</v>
      </c>
      <c r="E14880" s="24">
        <f t="shared" si="465"/>
        <v>0</v>
      </c>
      <c r="F14880" s="104"/>
      <c r="G14880" s="104"/>
    </row>
    <row r="14881" spans="4:7" x14ac:dyDescent="0.3">
      <c r="D14881" s="21">
        <f t="shared" si="464"/>
        <v>0</v>
      </c>
      <c r="E14881" s="24">
        <f t="shared" si="465"/>
        <v>0</v>
      </c>
      <c r="F14881" s="104"/>
      <c r="G14881" s="104"/>
    </row>
    <row r="14882" spans="4:7" x14ac:dyDescent="0.3">
      <c r="D14882" s="21">
        <f t="shared" si="464"/>
        <v>0</v>
      </c>
      <c r="E14882" s="24">
        <f t="shared" si="465"/>
        <v>0</v>
      </c>
      <c r="F14882" s="104"/>
      <c r="G14882" s="104"/>
    </row>
    <row r="14883" spans="4:7" x14ac:dyDescent="0.3">
      <c r="D14883" s="21">
        <f t="shared" si="464"/>
        <v>0</v>
      </c>
      <c r="E14883" s="24">
        <f t="shared" si="465"/>
        <v>0</v>
      </c>
      <c r="F14883" s="104"/>
      <c r="G14883" s="104"/>
    </row>
    <row r="14884" spans="4:7" x14ac:dyDescent="0.3">
      <c r="D14884" s="21">
        <f t="shared" si="464"/>
        <v>0</v>
      </c>
      <c r="E14884" s="24">
        <f t="shared" si="465"/>
        <v>0</v>
      </c>
      <c r="F14884" s="104"/>
      <c r="G14884" s="104"/>
    </row>
    <row r="14885" spans="4:7" x14ac:dyDescent="0.3">
      <c r="D14885" s="21">
        <f t="shared" si="464"/>
        <v>0</v>
      </c>
      <c r="E14885" s="24">
        <f t="shared" si="465"/>
        <v>0</v>
      </c>
      <c r="F14885" s="104"/>
      <c r="G14885" s="104"/>
    </row>
    <row r="14886" spans="4:7" x14ac:dyDescent="0.3">
      <c r="D14886" s="21">
        <f t="shared" si="464"/>
        <v>0</v>
      </c>
      <c r="E14886" s="24">
        <f t="shared" si="465"/>
        <v>0</v>
      </c>
      <c r="F14886" s="104"/>
      <c r="G14886" s="104"/>
    </row>
    <row r="14887" spans="4:7" x14ac:dyDescent="0.3">
      <c r="D14887" s="21">
        <f t="shared" si="464"/>
        <v>0</v>
      </c>
      <c r="E14887" s="24">
        <f t="shared" si="465"/>
        <v>0</v>
      </c>
      <c r="F14887" s="104"/>
      <c r="G14887" s="104"/>
    </row>
    <row r="14888" spans="4:7" x14ac:dyDescent="0.3">
      <c r="D14888" s="21">
        <f t="shared" si="464"/>
        <v>0</v>
      </c>
      <c r="E14888" s="24">
        <f t="shared" si="465"/>
        <v>0</v>
      </c>
      <c r="F14888" s="104"/>
      <c r="G14888" s="104"/>
    </row>
    <row r="14889" spans="4:7" x14ac:dyDescent="0.3">
      <c r="D14889" s="21">
        <f t="shared" si="464"/>
        <v>0</v>
      </c>
      <c r="E14889" s="24">
        <f t="shared" si="465"/>
        <v>0</v>
      </c>
      <c r="F14889" s="104"/>
      <c r="G14889" s="104"/>
    </row>
    <row r="14890" spans="4:7" x14ac:dyDescent="0.3">
      <c r="D14890" s="21">
        <f t="shared" si="464"/>
        <v>0</v>
      </c>
      <c r="E14890" s="24">
        <f t="shared" si="465"/>
        <v>0</v>
      </c>
      <c r="F14890" s="104"/>
      <c r="G14890" s="104"/>
    </row>
    <row r="14891" spans="4:7" x14ac:dyDescent="0.3">
      <c r="D14891" s="21">
        <f t="shared" si="464"/>
        <v>0</v>
      </c>
      <c r="E14891" s="24">
        <f t="shared" si="465"/>
        <v>0</v>
      </c>
      <c r="F14891" s="104"/>
      <c r="G14891" s="104"/>
    </row>
    <row r="14892" spans="4:7" x14ac:dyDescent="0.3">
      <c r="D14892" s="21">
        <f t="shared" si="464"/>
        <v>0</v>
      </c>
      <c r="E14892" s="24">
        <f t="shared" si="465"/>
        <v>0</v>
      </c>
      <c r="F14892" s="104"/>
      <c r="G14892" s="104"/>
    </row>
    <row r="14893" spans="4:7" x14ac:dyDescent="0.3">
      <c r="D14893" s="21">
        <f t="shared" si="464"/>
        <v>0</v>
      </c>
      <c r="E14893" s="24">
        <f t="shared" si="465"/>
        <v>0</v>
      </c>
      <c r="F14893" s="104"/>
      <c r="G14893" s="104"/>
    </row>
    <row r="14894" spans="4:7" x14ac:dyDescent="0.3">
      <c r="D14894" s="21">
        <f t="shared" si="464"/>
        <v>0</v>
      </c>
      <c r="E14894" s="24">
        <f t="shared" si="465"/>
        <v>0</v>
      </c>
      <c r="F14894" s="104"/>
      <c r="G14894" s="104"/>
    </row>
    <row r="14895" spans="4:7" x14ac:dyDescent="0.3">
      <c r="D14895" s="21">
        <f t="shared" si="464"/>
        <v>0</v>
      </c>
      <c r="E14895" s="24">
        <f t="shared" si="465"/>
        <v>0</v>
      </c>
      <c r="F14895" s="104"/>
      <c r="G14895" s="104"/>
    </row>
    <row r="14896" spans="4:7" x14ac:dyDescent="0.3">
      <c r="D14896" s="21">
        <f t="shared" si="464"/>
        <v>0</v>
      </c>
      <c r="E14896" s="24">
        <f t="shared" si="465"/>
        <v>0</v>
      </c>
      <c r="F14896" s="104"/>
      <c r="G14896" s="104"/>
    </row>
    <row r="14897" spans="4:7" x14ac:dyDescent="0.3">
      <c r="D14897" s="21">
        <f t="shared" si="464"/>
        <v>0</v>
      </c>
      <c r="E14897" s="24">
        <f t="shared" si="465"/>
        <v>0</v>
      </c>
      <c r="F14897" s="104"/>
      <c r="G14897" s="104"/>
    </row>
    <row r="14898" spans="4:7" x14ac:dyDescent="0.3">
      <c r="D14898" s="21">
        <f t="shared" si="464"/>
        <v>0</v>
      </c>
      <c r="E14898" s="24">
        <f t="shared" si="465"/>
        <v>0</v>
      </c>
      <c r="F14898" s="104"/>
      <c r="G14898" s="104"/>
    </row>
    <row r="14899" spans="4:7" x14ac:dyDescent="0.3">
      <c r="D14899" s="21">
        <f t="shared" si="464"/>
        <v>0</v>
      </c>
      <c r="E14899" s="24">
        <f t="shared" si="465"/>
        <v>0</v>
      </c>
      <c r="F14899" s="104"/>
      <c r="G14899" s="104"/>
    </row>
    <row r="14900" spans="4:7" x14ac:dyDescent="0.3">
      <c r="D14900" s="21">
        <f t="shared" si="464"/>
        <v>0</v>
      </c>
      <c r="E14900" s="24">
        <f t="shared" si="465"/>
        <v>0</v>
      </c>
      <c r="F14900" s="104"/>
      <c r="G14900" s="104"/>
    </row>
    <row r="14901" spans="4:7" x14ac:dyDescent="0.3">
      <c r="D14901" s="21">
        <f t="shared" si="464"/>
        <v>0</v>
      </c>
      <c r="E14901" s="24">
        <f t="shared" si="465"/>
        <v>0</v>
      </c>
      <c r="F14901" s="104"/>
      <c r="G14901" s="104"/>
    </row>
    <row r="14902" spans="4:7" x14ac:dyDescent="0.3">
      <c r="D14902" s="21">
        <f t="shared" si="464"/>
        <v>0</v>
      </c>
      <c r="E14902" s="24">
        <f t="shared" si="465"/>
        <v>0</v>
      </c>
      <c r="F14902" s="104"/>
      <c r="G14902" s="104"/>
    </row>
    <row r="14903" spans="4:7" x14ac:dyDescent="0.3">
      <c r="D14903" s="21">
        <f t="shared" si="464"/>
        <v>0</v>
      </c>
      <c r="E14903" s="24">
        <f t="shared" si="465"/>
        <v>0</v>
      </c>
      <c r="F14903" s="104"/>
      <c r="G14903" s="104"/>
    </row>
    <row r="14904" spans="4:7" x14ac:dyDescent="0.3">
      <c r="D14904" s="21">
        <f t="shared" si="464"/>
        <v>0</v>
      </c>
      <c r="E14904" s="24">
        <f t="shared" si="465"/>
        <v>0</v>
      </c>
      <c r="F14904" s="104"/>
      <c r="G14904" s="104"/>
    </row>
    <row r="14905" spans="4:7" x14ac:dyDescent="0.3">
      <c r="D14905" s="21">
        <f t="shared" si="464"/>
        <v>0</v>
      </c>
      <c r="E14905" s="24">
        <f t="shared" si="465"/>
        <v>0</v>
      </c>
      <c r="F14905" s="104"/>
      <c r="G14905" s="104"/>
    </row>
    <row r="14906" spans="4:7" x14ac:dyDescent="0.3">
      <c r="D14906" s="21">
        <f t="shared" si="464"/>
        <v>0</v>
      </c>
      <c r="E14906" s="24">
        <f t="shared" si="465"/>
        <v>0</v>
      </c>
      <c r="F14906" s="104"/>
      <c r="G14906" s="104"/>
    </row>
    <row r="14907" spans="4:7" x14ac:dyDescent="0.3">
      <c r="D14907" s="21">
        <f t="shared" si="464"/>
        <v>0</v>
      </c>
      <c r="E14907" s="24">
        <f t="shared" si="465"/>
        <v>0</v>
      </c>
      <c r="F14907" s="104"/>
      <c r="G14907" s="104"/>
    </row>
    <row r="14908" spans="4:7" x14ac:dyDescent="0.3">
      <c r="D14908" s="21">
        <f t="shared" si="464"/>
        <v>0</v>
      </c>
      <c r="E14908" s="24">
        <f t="shared" si="465"/>
        <v>0</v>
      </c>
      <c r="F14908" s="104"/>
      <c r="G14908" s="104"/>
    </row>
    <row r="14909" spans="4:7" x14ac:dyDescent="0.3">
      <c r="D14909" s="21">
        <f t="shared" si="464"/>
        <v>0</v>
      </c>
      <c r="E14909" s="24">
        <f t="shared" si="465"/>
        <v>0</v>
      </c>
      <c r="F14909" s="104"/>
      <c r="G14909" s="104"/>
    </row>
    <row r="14910" spans="4:7" x14ac:dyDescent="0.3">
      <c r="D14910" s="21">
        <f t="shared" si="464"/>
        <v>0</v>
      </c>
      <c r="E14910" s="24">
        <f t="shared" si="465"/>
        <v>0</v>
      </c>
      <c r="F14910" s="104"/>
      <c r="G14910" s="104"/>
    </row>
    <row r="14911" spans="4:7" x14ac:dyDescent="0.3">
      <c r="D14911" s="21">
        <f t="shared" si="464"/>
        <v>0</v>
      </c>
      <c r="E14911" s="24">
        <f t="shared" si="465"/>
        <v>0</v>
      </c>
      <c r="F14911" s="104"/>
      <c r="G14911" s="104"/>
    </row>
    <row r="14912" spans="4:7" x14ac:dyDescent="0.3">
      <c r="D14912" s="21">
        <f t="shared" si="464"/>
        <v>0</v>
      </c>
      <c r="E14912" s="24">
        <f t="shared" si="465"/>
        <v>0</v>
      </c>
      <c r="F14912" s="104"/>
      <c r="G14912" s="104"/>
    </row>
    <row r="14913" spans="4:7" x14ac:dyDescent="0.3">
      <c r="D14913" s="21">
        <f t="shared" si="464"/>
        <v>0</v>
      </c>
      <c r="E14913" s="24">
        <f t="shared" si="465"/>
        <v>0</v>
      </c>
      <c r="F14913" s="104"/>
      <c r="G14913" s="104"/>
    </row>
    <row r="14914" spans="4:7" x14ac:dyDescent="0.3">
      <c r="D14914" s="21">
        <f t="shared" si="464"/>
        <v>0</v>
      </c>
      <c r="E14914" s="24">
        <f t="shared" si="465"/>
        <v>0</v>
      </c>
      <c r="F14914" s="104"/>
      <c r="G14914" s="104"/>
    </row>
    <row r="14915" spans="4:7" x14ac:dyDescent="0.3">
      <c r="D14915" s="21">
        <f t="shared" ref="D14915:D14978" si="466">F14915+H14915+J14916+L14915+N14915+P14915+R14915+T14915+V14915+X14915+Z14915+AB14915</f>
        <v>0</v>
      </c>
      <c r="E14915" s="24">
        <f t="shared" ref="E14915:E14978" si="467">G14915+I14915+K14916+M14915+O14915+Q14915+S14915+U14915+W14915+Y14915+AA14915+AC14915</f>
        <v>0</v>
      </c>
      <c r="F14915" s="104"/>
      <c r="G14915" s="104"/>
    </row>
    <row r="14916" spans="4:7" x14ac:dyDescent="0.3">
      <c r="D14916" s="21">
        <f t="shared" si="466"/>
        <v>0</v>
      </c>
      <c r="E14916" s="24">
        <f t="shared" si="467"/>
        <v>0</v>
      </c>
      <c r="F14916" s="104"/>
      <c r="G14916" s="104"/>
    </row>
    <row r="14917" spans="4:7" x14ac:dyDescent="0.3">
      <c r="D14917" s="21">
        <f t="shared" si="466"/>
        <v>0</v>
      </c>
      <c r="E14917" s="24">
        <f t="shared" si="467"/>
        <v>0</v>
      </c>
      <c r="F14917" s="104"/>
      <c r="G14917" s="104"/>
    </row>
    <row r="14918" spans="4:7" x14ac:dyDescent="0.3">
      <c r="D14918" s="21">
        <f t="shared" si="466"/>
        <v>0</v>
      </c>
      <c r="E14918" s="24">
        <f t="shared" si="467"/>
        <v>0</v>
      </c>
      <c r="F14918" s="104"/>
      <c r="G14918" s="104"/>
    </row>
    <row r="14919" spans="4:7" x14ac:dyDescent="0.3">
      <c r="D14919" s="21">
        <f t="shared" si="466"/>
        <v>0</v>
      </c>
      <c r="E14919" s="24">
        <f t="shared" si="467"/>
        <v>0</v>
      </c>
      <c r="F14919" s="104"/>
      <c r="G14919" s="104"/>
    </row>
    <row r="14920" spans="4:7" x14ac:dyDescent="0.3">
      <c r="D14920" s="21">
        <f t="shared" si="466"/>
        <v>0</v>
      </c>
      <c r="E14920" s="24">
        <f t="shared" si="467"/>
        <v>0</v>
      </c>
      <c r="F14920" s="104"/>
      <c r="G14920" s="104"/>
    </row>
    <row r="14921" spans="4:7" x14ac:dyDescent="0.3">
      <c r="D14921" s="21">
        <f t="shared" si="466"/>
        <v>0</v>
      </c>
      <c r="E14921" s="24">
        <f t="shared" si="467"/>
        <v>0</v>
      </c>
      <c r="F14921" s="104"/>
      <c r="G14921" s="104"/>
    </row>
    <row r="14922" spans="4:7" x14ac:dyDescent="0.3">
      <c r="D14922" s="21">
        <f t="shared" si="466"/>
        <v>0</v>
      </c>
      <c r="E14922" s="24">
        <f t="shared" si="467"/>
        <v>0</v>
      </c>
      <c r="F14922" s="104"/>
      <c r="G14922" s="104"/>
    </row>
    <row r="14923" spans="4:7" x14ac:dyDescent="0.3">
      <c r="D14923" s="21">
        <f t="shared" si="466"/>
        <v>0</v>
      </c>
      <c r="E14923" s="24">
        <f t="shared" si="467"/>
        <v>0</v>
      </c>
      <c r="F14923" s="104"/>
      <c r="G14923" s="104"/>
    </row>
    <row r="14924" spans="4:7" x14ac:dyDescent="0.3">
      <c r="D14924" s="21">
        <f t="shared" si="466"/>
        <v>0</v>
      </c>
      <c r="E14924" s="24">
        <f t="shared" si="467"/>
        <v>0</v>
      </c>
      <c r="F14924" s="104"/>
      <c r="G14924" s="104"/>
    </row>
    <row r="14925" spans="4:7" x14ac:dyDescent="0.3">
      <c r="D14925" s="21">
        <f t="shared" si="466"/>
        <v>0</v>
      </c>
      <c r="E14925" s="24">
        <f t="shared" si="467"/>
        <v>0</v>
      </c>
      <c r="F14925" s="104"/>
      <c r="G14925" s="104"/>
    </row>
    <row r="14926" spans="4:7" x14ac:dyDescent="0.3">
      <c r="D14926" s="21">
        <f t="shared" si="466"/>
        <v>0</v>
      </c>
      <c r="E14926" s="24">
        <f t="shared" si="467"/>
        <v>0</v>
      </c>
      <c r="F14926" s="104"/>
      <c r="G14926" s="104"/>
    </row>
    <row r="14927" spans="4:7" x14ac:dyDescent="0.3">
      <c r="D14927" s="21">
        <f t="shared" si="466"/>
        <v>0</v>
      </c>
      <c r="E14927" s="24">
        <f t="shared" si="467"/>
        <v>0</v>
      </c>
      <c r="F14927" s="104"/>
      <c r="G14927" s="104"/>
    </row>
    <row r="14928" spans="4:7" x14ac:dyDescent="0.3">
      <c r="D14928" s="21">
        <f t="shared" si="466"/>
        <v>0</v>
      </c>
      <c r="E14928" s="24">
        <f t="shared" si="467"/>
        <v>0</v>
      </c>
      <c r="F14928" s="104"/>
      <c r="G14928" s="104"/>
    </row>
    <row r="14929" spans="4:7" x14ac:dyDescent="0.3">
      <c r="D14929" s="21">
        <f t="shared" si="466"/>
        <v>0</v>
      </c>
      <c r="E14929" s="24">
        <f t="shared" si="467"/>
        <v>0</v>
      </c>
      <c r="F14929" s="104"/>
      <c r="G14929" s="104"/>
    </row>
    <row r="14930" spans="4:7" x14ac:dyDescent="0.3">
      <c r="D14930" s="21">
        <f t="shared" si="466"/>
        <v>0</v>
      </c>
      <c r="E14930" s="24">
        <f t="shared" si="467"/>
        <v>0</v>
      </c>
      <c r="F14930" s="104"/>
      <c r="G14930" s="104"/>
    </row>
    <row r="14931" spans="4:7" x14ac:dyDescent="0.3">
      <c r="D14931" s="21">
        <f t="shared" si="466"/>
        <v>0</v>
      </c>
      <c r="E14931" s="24">
        <f t="shared" si="467"/>
        <v>0</v>
      </c>
      <c r="F14931" s="104"/>
      <c r="G14931" s="104"/>
    </row>
    <row r="14932" spans="4:7" x14ac:dyDescent="0.3">
      <c r="D14932" s="21">
        <f t="shared" si="466"/>
        <v>0</v>
      </c>
      <c r="E14932" s="24">
        <f t="shared" si="467"/>
        <v>0</v>
      </c>
      <c r="F14932" s="104"/>
      <c r="G14932" s="104"/>
    </row>
    <row r="14933" spans="4:7" x14ac:dyDescent="0.3">
      <c r="D14933" s="21">
        <f t="shared" si="466"/>
        <v>0</v>
      </c>
      <c r="E14933" s="24">
        <f t="shared" si="467"/>
        <v>0</v>
      </c>
      <c r="F14933" s="104"/>
      <c r="G14933" s="104"/>
    </row>
    <row r="14934" spans="4:7" x14ac:dyDescent="0.3">
      <c r="D14934" s="21">
        <f t="shared" si="466"/>
        <v>0</v>
      </c>
      <c r="E14934" s="24">
        <f t="shared" si="467"/>
        <v>0</v>
      </c>
      <c r="F14934" s="104"/>
      <c r="G14934" s="104"/>
    </row>
    <row r="14935" spans="4:7" x14ac:dyDescent="0.3">
      <c r="D14935" s="21">
        <f t="shared" si="466"/>
        <v>0</v>
      </c>
      <c r="E14935" s="24">
        <f t="shared" si="467"/>
        <v>0</v>
      </c>
      <c r="F14935" s="104"/>
      <c r="G14935" s="104"/>
    </row>
    <row r="14936" spans="4:7" x14ac:dyDescent="0.3">
      <c r="D14936" s="21">
        <f t="shared" si="466"/>
        <v>0</v>
      </c>
      <c r="E14936" s="24">
        <f t="shared" si="467"/>
        <v>0</v>
      </c>
      <c r="F14936" s="104"/>
      <c r="G14936" s="104"/>
    </row>
    <row r="14937" spans="4:7" x14ac:dyDescent="0.3">
      <c r="D14937" s="21">
        <f t="shared" si="466"/>
        <v>0</v>
      </c>
      <c r="E14937" s="24">
        <f t="shared" si="467"/>
        <v>0</v>
      </c>
      <c r="F14937" s="104"/>
      <c r="G14937" s="104"/>
    </row>
    <row r="14938" spans="4:7" x14ac:dyDescent="0.3">
      <c r="D14938" s="21">
        <f t="shared" si="466"/>
        <v>0</v>
      </c>
      <c r="E14938" s="24">
        <f t="shared" si="467"/>
        <v>0</v>
      </c>
      <c r="F14938" s="104"/>
      <c r="G14938" s="104"/>
    </row>
    <row r="14939" spans="4:7" x14ac:dyDescent="0.3">
      <c r="D14939" s="21">
        <f t="shared" si="466"/>
        <v>0</v>
      </c>
      <c r="E14939" s="24">
        <f t="shared" si="467"/>
        <v>0</v>
      </c>
      <c r="F14939" s="104"/>
      <c r="G14939" s="104"/>
    </row>
    <row r="14940" spans="4:7" x14ac:dyDescent="0.3">
      <c r="D14940" s="21">
        <f t="shared" si="466"/>
        <v>0</v>
      </c>
      <c r="E14940" s="24">
        <f t="shared" si="467"/>
        <v>0</v>
      </c>
      <c r="F14940" s="104"/>
      <c r="G14940" s="104"/>
    </row>
    <row r="14941" spans="4:7" x14ac:dyDescent="0.3">
      <c r="D14941" s="21">
        <f t="shared" si="466"/>
        <v>0</v>
      </c>
      <c r="E14941" s="24">
        <f t="shared" si="467"/>
        <v>0</v>
      </c>
      <c r="F14941" s="104"/>
      <c r="G14941" s="104"/>
    </row>
    <row r="14942" spans="4:7" x14ac:dyDescent="0.3">
      <c r="D14942" s="21">
        <f t="shared" si="466"/>
        <v>0</v>
      </c>
      <c r="E14942" s="24">
        <f t="shared" si="467"/>
        <v>0</v>
      </c>
      <c r="F14942" s="104"/>
      <c r="G14942" s="104"/>
    </row>
    <row r="14943" spans="4:7" x14ac:dyDescent="0.3">
      <c r="D14943" s="21">
        <f t="shared" si="466"/>
        <v>0</v>
      </c>
      <c r="E14943" s="24">
        <f t="shared" si="467"/>
        <v>0</v>
      </c>
      <c r="F14943" s="104"/>
      <c r="G14943" s="104"/>
    </row>
    <row r="14944" spans="4:7" x14ac:dyDescent="0.3">
      <c r="D14944" s="21">
        <f t="shared" si="466"/>
        <v>0</v>
      </c>
      <c r="E14944" s="24">
        <f t="shared" si="467"/>
        <v>0</v>
      </c>
      <c r="F14944" s="104"/>
      <c r="G14944" s="104"/>
    </row>
    <row r="14945" spans="4:7" x14ac:dyDescent="0.3">
      <c r="D14945" s="21">
        <f t="shared" si="466"/>
        <v>0</v>
      </c>
      <c r="E14945" s="24">
        <f t="shared" si="467"/>
        <v>0</v>
      </c>
      <c r="F14945" s="104"/>
      <c r="G14945" s="104"/>
    </row>
    <row r="14946" spans="4:7" x14ac:dyDescent="0.3">
      <c r="D14946" s="21">
        <f t="shared" si="466"/>
        <v>0</v>
      </c>
      <c r="E14946" s="24">
        <f t="shared" si="467"/>
        <v>0</v>
      </c>
      <c r="F14946" s="104"/>
      <c r="G14946" s="104"/>
    </row>
    <row r="14947" spans="4:7" x14ac:dyDescent="0.3">
      <c r="D14947" s="21">
        <f t="shared" si="466"/>
        <v>0</v>
      </c>
      <c r="E14947" s="24">
        <f t="shared" si="467"/>
        <v>0</v>
      </c>
      <c r="F14947" s="104"/>
      <c r="G14947" s="104"/>
    </row>
    <row r="14948" spans="4:7" x14ac:dyDescent="0.3">
      <c r="D14948" s="21">
        <f t="shared" si="466"/>
        <v>0</v>
      </c>
      <c r="E14948" s="24">
        <f t="shared" si="467"/>
        <v>0</v>
      </c>
      <c r="F14948" s="104"/>
      <c r="G14948" s="104"/>
    </row>
    <row r="14949" spans="4:7" x14ac:dyDescent="0.3">
      <c r="D14949" s="21">
        <f t="shared" si="466"/>
        <v>0</v>
      </c>
      <c r="E14949" s="24">
        <f t="shared" si="467"/>
        <v>0</v>
      </c>
      <c r="F14949" s="104"/>
      <c r="G14949" s="104"/>
    </row>
    <row r="14950" spans="4:7" x14ac:dyDescent="0.3">
      <c r="D14950" s="21">
        <f t="shared" si="466"/>
        <v>0</v>
      </c>
      <c r="E14950" s="24">
        <f t="shared" si="467"/>
        <v>0</v>
      </c>
      <c r="F14950" s="104"/>
      <c r="G14950" s="104"/>
    </row>
    <row r="14951" spans="4:7" x14ac:dyDescent="0.3">
      <c r="D14951" s="21">
        <f t="shared" si="466"/>
        <v>0</v>
      </c>
      <c r="E14951" s="24">
        <f t="shared" si="467"/>
        <v>0</v>
      </c>
      <c r="F14951" s="104"/>
      <c r="G14951" s="104"/>
    </row>
    <row r="14952" spans="4:7" x14ac:dyDescent="0.3">
      <c r="D14952" s="21">
        <f t="shared" si="466"/>
        <v>0</v>
      </c>
      <c r="E14952" s="24">
        <f t="shared" si="467"/>
        <v>0</v>
      </c>
      <c r="F14952" s="104"/>
      <c r="G14952" s="104"/>
    </row>
    <row r="14953" spans="4:7" x14ac:dyDescent="0.3">
      <c r="D14953" s="21">
        <f t="shared" si="466"/>
        <v>0</v>
      </c>
      <c r="E14953" s="24">
        <f t="shared" si="467"/>
        <v>0</v>
      </c>
      <c r="F14953" s="104"/>
      <c r="G14953" s="104"/>
    </row>
    <row r="14954" spans="4:7" x14ac:dyDescent="0.3">
      <c r="D14954" s="21">
        <f t="shared" si="466"/>
        <v>0</v>
      </c>
      <c r="E14954" s="24">
        <f t="shared" si="467"/>
        <v>0</v>
      </c>
      <c r="F14954" s="104"/>
      <c r="G14954" s="104"/>
    </row>
    <row r="14955" spans="4:7" x14ac:dyDescent="0.3">
      <c r="D14955" s="21">
        <f t="shared" si="466"/>
        <v>0</v>
      </c>
      <c r="E14955" s="24">
        <f t="shared" si="467"/>
        <v>0</v>
      </c>
      <c r="F14955" s="104"/>
      <c r="G14955" s="104"/>
    </row>
    <row r="14956" spans="4:7" x14ac:dyDescent="0.3">
      <c r="D14956" s="21">
        <f t="shared" si="466"/>
        <v>0</v>
      </c>
      <c r="E14956" s="24">
        <f t="shared" si="467"/>
        <v>0</v>
      </c>
      <c r="F14956" s="104"/>
      <c r="G14956" s="104"/>
    </row>
    <row r="14957" spans="4:7" x14ac:dyDescent="0.3">
      <c r="D14957" s="21">
        <f t="shared" si="466"/>
        <v>0</v>
      </c>
      <c r="E14957" s="24">
        <f t="shared" si="467"/>
        <v>0</v>
      </c>
      <c r="F14957" s="104"/>
      <c r="G14957" s="104"/>
    </row>
    <row r="14958" spans="4:7" x14ac:dyDescent="0.3">
      <c r="D14958" s="21">
        <f t="shared" si="466"/>
        <v>0</v>
      </c>
      <c r="E14958" s="24">
        <f t="shared" si="467"/>
        <v>0</v>
      </c>
      <c r="F14958" s="104"/>
      <c r="G14958" s="104"/>
    </row>
    <row r="14959" spans="4:7" x14ac:dyDescent="0.3">
      <c r="D14959" s="21">
        <f t="shared" si="466"/>
        <v>0</v>
      </c>
      <c r="E14959" s="24">
        <f t="shared" si="467"/>
        <v>0</v>
      </c>
      <c r="F14959" s="104"/>
      <c r="G14959" s="104"/>
    </row>
    <row r="14960" spans="4:7" x14ac:dyDescent="0.3">
      <c r="D14960" s="21">
        <f t="shared" si="466"/>
        <v>0</v>
      </c>
      <c r="E14960" s="24">
        <f t="shared" si="467"/>
        <v>0</v>
      </c>
      <c r="F14960" s="104"/>
      <c r="G14960" s="104"/>
    </row>
    <row r="14961" spans="4:7" x14ac:dyDescent="0.3">
      <c r="D14961" s="21">
        <f t="shared" si="466"/>
        <v>0</v>
      </c>
      <c r="E14961" s="24">
        <f t="shared" si="467"/>
        <v>0</v>
      </c>
      <c r="F14961" s="104"/>
      <c r="G14961" s="104"/>
    </row>
    <row r="14962" spans="4:7" x14ac:dyDescent="0.3">
      <c r="D14962" s="21">
        <f t="shared" si="466"/>
        <v>0</v>
      </c>
      <c r="E14962" s="24">
        <f t="shared" si="467"/>
        <v>0</v>
      </c>
      <c r="F14962" s="104"/>
      <c r="G14962" s="104"/>
    </row>
    <row r="14963" spans="4:7" x14ac:dyDescent="0.3">
      <c r="D14963" s="21">
        <f t="shared" si="466"/>
        <v>0</v>
      </c>
      <c r="E14963" s="24">
        <f t="shared" si="467"/>
        <v>0</v>
      </c>
      <c r="F14963" s="104"/>
      <c r="G14963" s="104"/>
    </row>
    <row r="14964" spans="4:7" x14ac:dyDescent="0.3">
      <c r="D14964" s="21">
        <f t="shared" si="466"/>
        <v>0</v>
      </c>
      <c r="E14964" s="24">
        <f t="shared" si="467"/>
        <v>0</v>
      </c>
      <c r="F14964" s="104"/>
      <c r="G14964" s="104"/>
    </row>
    <row r="14965" spans="4:7" x14ac:dyDescent="0.3">
      <c r="D14965" s="21">
        <f t="shared" si="466"/>
        <v>0</v>
      </c>
      <c r="E14965" s="24">
        <f t="shared" si="467"/>
        <v>0</v>
      </c>
      <c r="F14965" s="104"/>
      <c r="G14965" s="104"/>
    </row>
    <row r="14966" spans="4:7" x14ac:dyDescent="0.3">
      <c r="D14966" s="21">
        <f t="shared" si="466"/>
        <v>0</v>
      </c>
      <c r="E14966" s="24">
        <f t="shared" si="467"/>
        <v>0</v>
      </c>
      <c r="F14966" s="104"/>
      <c r="G14966" s="104"/>
    </row>
    <row r="14967" spans="4:7" x14ac:dyDescent="0.3">
      <c r="D14967" s="21">
        <f t="shared" si="466"/>
        <v>0</v>
      </c>
      <c r="E14967" s="24">
        <f t="shared" si="467"/>
        <v>0</v>
      </c>
      <c r="F14967" s="104"/>
      <c r="G14967" s="104"/>
    </row>
    <row r="14968" spans="4:7" x14ac:dyDescent="0.3">
      <c r="D14968" s="21">
        <f t="shared" si="466"/>
        <v>0</v>
      </c>
      <c r="E14968" s="24">
        <f t="shared" si="467"/>
        <v>0</v>
      </c>
      <c r="F14968" s="104"/>
      <c r="G14968" s="104"/>
    </row>
    <row r="14969" spans="4:7" x14ac:dyDescent="0.3">
      <c r="D14969" s="21">
        <f t="shared" si="466"/>
        <v>0</v>
      </c>
      <c r="E14969" s="24">
        <f t="shared" si="467"/>
        <v>0</v>
      </c>
      <c r="F14969" s="104"/>
      <c r="G14969" s="104"/>
    </row>
    <row r="14970" spans="4:7" x14ac:dyDescent="0.3">
      <c r="D14970" s="21">
        <f t="shared" si="466"/>
        <v>0</v>
      </c>
      <c r="E14970" s="24">
        <f t="shared" si="467"/>
        <v>0</v>
      </c>
      <c r="F14970" s="104"/>
      <c r="G14970" s="104"/>
    </row>
    <row r="14971" spans="4:7" x14ac:dyDescent="0.3">
      <c r="D14971" s="21">
        <f t="shared" si="466"/>
        <v>0</v>
      </c>
      <c r="E14971" s="24">
        <f t="shared" si="467"/>
        <v>0</v>
      </c>
      <c r="F14971" s="104"/>
      <c r="G14971" s="104"/>
    </row>
    <row r="14972" spans="4:7" x14ac:dyDescent="0.3">
      <c r="D14972" s="21">
        <f t="shared" si="466"/>
        <v>0</v>
      </c>
      <c r="E14972" s="24">
        <f t="shared" si="467"/>
        <v>0</v>
      </c>
      <c r="F14972" s="104"/>
      <c r="G14972" s="104"/>
    </row>
    <row r="14973" spans="4:7" x14ac:dyDescent="0.3">
      <c r="D14973" s="21">
        <f t="shared" si="466"/>
        <v>0</v>
      </c>
      <c r="E14973" s="24">
        <f t="shared" si="467"/>
        <v>0</v>
      </c>
      <c r="F14973" s="104"/>
      <c r="G14973" s="104"/>
    </row>
    <row r="14974" spans="4:7" x14ac:dyDescent="0.3">
      <c r="D14974" s="21">
        <f t="shared" si="466"/>
        <v>0</v>
      </c>
      <c r="E14974" s="24">
        <f t="shared" si="467"/>
        <v>0</v>
      </c>
      <c r="F14974" s="104"/>
      <c r="G14974" s="104"/>
    </row>
    <row r="14975" spans="4:7" x14ac:dyDescent="0.3">
      <c r="D14975" s="21">
        <f t="shared" si="466"/>
        <v>0</v>
      </c>
      <c r="E14975" s="24">
        <f t="shared" si="467"/>
        <v>0</v>
      </c>
      <c r="F14975" s="104"/>
      <c r="G14975" s="104"/>
    </row>
    <row r="14976" spans="4:7" x14ac:dyDescent="0.3">
      <c r="D14976" s="21">
        <f t="shared" si="466"/>
        <v>0</v>
      </c>
      <c r="E14976" s="24">
        <f t="shared" si="467"/>
        <v>0</v>
      </c>
      <c r="F14976" s="104"/>
      <c r="G14976" s="104"/>
    </row>
    <row r="14977" spans="4:7" x14ac:dyDescent="0.3">
      <c r="D14977" s="21">
        <f t="shared" si="466"/>
        <v>0</v>
      </c>
      <c r="E14977" s="24">
        <f t="shared" si="467"/>
        <v>0</v>
      </c>
      <c r="F14977" s="104"/>
      <c r="G14977" s="104"/>
    </row>
    <row r="14978" spans="4:7" x14ac:dyDescent="0.3">
      <c r="D14978" s="21">
        <f t="shared" si="466"/>
        <v>0</v>
      </c>
      <c r="E14978" s="24">
        <f t="shared" si="467"/>
        <v>0</v>
      </c>
      <c r="F14978" s="104"/>
      <c r="G14978" s="104"/>
    </row>
    <row r="14979" spans="4:7" x14ac:dyDescent="0.3">
      <c r="D14979" s="21">
        <f t="shared" ref="D14979:D15042" si="468">F14979+H14979+J14980+L14979+N14979+P14979+R14979+T14979+V14979+X14979+Z14979+AB14979</f>
        <v>0</v>
      </c>
      <c r="E14979" s="24">
        <f t="shared" ref="E14979:E15042" si="469">G14979+I14979+K14980+M14979+O14979+Q14979+S14979+U14979+W14979+Y14979+AA14979+AC14979</f>
        <v>0</v>
      </c>
      <c r="F14979" s="104"/>
      <c r="G14979" s="104"/>
    </row>
    <row r="14980" spans="4:7" x14ac:dyDescent="0.3">
      <c r="D14980" s="21">
        <f t="shared" si="468"/>
        <v>0</v>
      </c>
      <c r="E14980" s="24">
        <f t="shared" si="469"/>
        <v>0</v>
      </c>
      <c r="F14980" s="104"/>
      <c r="G14980" s="104"/>
    </row>
    <row r="14981" spans="4:7" x14ac:dyDescent="0.3">
      <c r="D14981" s="21">
        <f t="shared" si="468"/>
        <v>0</v>
      </c>
      <c r="E14981" s="24">
        <f t="shared" si="469"/>
        <v>0</v>
      </c>
      <c r="F14981" s="104"/>
      <c r="G14981" s="104"/>
    </row>
    <row r="14982" spans="4:7" x14ac:dyDescent="0.3">
      <c r="D14982" s="21">
        <f t="shared" si="468"/>
        <v>0</v>
      </c>
      <c r="E14982" s="24">
        <f t="shared" si="469"/>
        <v>0</v>
      </c>
      <c r="F14982" s="104"/>
      <c r="G14982" s="104"/>
    </row>
    <row r="14983" spans="4:7" x14ac:dyDescent="0.3">
      <c r="D14983" s="21">
        <f t="shared" si="468"/>
        <v>0</v>
      </c>
      <c r="E14983" s="24">
        <f t="shared" si="469"/>
        <v>0</v>
      </c>
      <c r="F14983" s="104"/>
      <c r="G14983" s="104"/>
    </row>
    <row r="14984" spans="4:7" x14ac:dyDescent="0.3">
      <c r="D14984" s="21">
        <f t="shared" si="468"/>
        <v>0</v>
      </c>
      <c r="E14984" s="24">
        <f t="shared" si="469"/>
        <v>0</v>
      </c>
      <c r="F14984" s="104"/>
      <c r="G14984" s="104"/>
    </row>
    <row r="14985" spans="4:7" x14ac:dyDescent="0.3">
      <c r="D14985" s="21">
        <f t="shared" si="468"/>
        <v>0</v>
      </c>
      <c r="E14985" s="24">
        <f t="shared" si="469"/>
        <v>0</v>
      </c>
      <c r="F14985" s="104"/>
      <c r="G14985" s="104"/>
    </row>
    <row r="14986" spans="4:7" x14ac:dyDescent="0.3">
      <c r="D14986" s="21">
        <f t="shared" si="468"/>
        <v>0</v>
      </c>
      <c r="E14986" s="24">
        <f t="shared" si="469"/>
        <v>0</v>
      </c>
      <c r="F14986" s="104"/>
      <c r="G14986" s="104"/>
    </row>
    <row r="14987" spans="4:7" x14ac:dyDescent="0.3">
      <c r="D14987" s="21">
        <f t="shared" si="468"/>
        <v>0</v>
      </c>
      <c r="E14987" s="24">
        <f t="shared" si="469"/>
        <v>0</v>
      </c>
      <c r="F14987" s="104"/>
      <c r="G14987" s="104"/>
    </row>
    <row r="14988" spans="4:7" x14ac:dyDescent="0.3">
      <c r="D14988" s="21">
        <f t="shared" si="468"/>
        <v>0</v>
      </c>
      <c r="E14988" s="24">
        <f t="shared" si="469"/>
        <v>0</v>
      </c>
      <c r="F14988" s="104"/>
      <c r="G14988" s="104"/>
    </row>
    <row r="14989" spans="4:7" x14ac:dyDescent="0.3">
      <c r="D14989" s="21">
        <f t="shared" si="468"/>
        <v>0</v>
      </c>
      <c r="E14989" s="24">
        <f t="shared" si="469"/>
        <v>0</v>
      </c>
      <c r="F14989" s="104"/>
      <c r="G14989" s="104"/>
    </row>
    <row r="14990" spans="4:7" x14ac:dyDescent="0.3">
      <c r="D14990" s="21">
        <f t="shared" si="468"/>
        <v>0</v>
      </c>
      <c r="E14990" s="24">
        <f t="shared" si="469"/>
        <v>0</v>
      </c>
      <c r="F14990" s="104"/>
      <c r="G14990" s="104"/>
    </row>
    <row r="14991" spans="4:7" x14ac:dyDescent="0.3">
      <c r="D14991" s="21">
        <f t="shared" si="468"/>
        <v>0</v>
      </c>
      <c r="E14991" s="24">
        <f t="shared" si="469"/>
        <v>0</v>
      </c>
      <c r="F14991" s="104"/>
      <c r="G14991" s="104"/>
    </row>
    <row r="14992" spans="4:7" x14ac:dyDescent="0.3">
      <c r="D14992" s="21">
        <f t="shared" si="468"/>
        <v>0</v>
      </c>
      <c r="E14992" s="24">
        <f t="shared" si="469"/>
        <v>0</v>
      </c>
      <c r="F14992" s="104"/>
      <c r="G14992" s="104"/>
    </row>
    <row r="14993" spans="4:7" x14ac:dyDescent="0.3">
      <c r="D14993" s="21">
        <f t="shared" si="468"/>
        <v>0</v>
      </c>
      <c r="E14993" s="24">
        <f t="shared" si="469"/>
        <v>0</v>
      </c>
      <c r="F14993" s="104"/>
      <c r="G14993" s="104"/>
    </row>
    <row r="14994" spans="4:7" x14ac:dyDescent="0.3">
      <c r="D14994" s="21">
        <f t="shared" si="468"/>
        <v>0</v>
      </c>
      <c r="E14994" s="24">
        <f t="shared" si="469"/>
        <v>0</v>
      </c>
      <c r="F14994" s="104"/>
      <c r="G14994" s="104"/>
    </row>
    <row r="14995" spans="4:7" x14ac:dyDescent="0.3">
      <c r="D14995" s="21">
        <f t="shared" si="468"/>
        <v>0</v>
      </c>
      <c r="E14995" s="24">
        <f t="shared" si="469"/>
        <v>0</v>
      </c>
      <c r="F14995" s="104"/>
      <c r="G14995" s="104"/>
    </row>
    <row r="14996" spans="4:7" x14ac:dyDescent="0.3">
      <c r="D14996" s="21">
        <f t="shared" si="468"/>
        <v>0</v>
      </c>
      <c r="E14996" s="24">
        <f t="shared" si="469"/>
        <v>0</v>
      </c>
      <c r="F14996" s="104"/>
      <c r="G14996" s="104"/>
    </row>
    <row r="14997" spans="4:7" x14ac:dyDescent="0.3">
      <c r="D14997" s="21">
        <f t="shared" si="468"/>
        <v>0</v>
      </c>
      <c r="E14997" s="24">
        <f t="shared" si="469"/>
        <v>0</v>
      </c>
      <c r="F14997" s="104"/>
      <c r="G14997" s="104"/>
    </row>
    <row r="14998" spans="4:7" x14ac:dyDescent="0.3">
      <c r="D14998" s="21">
        <f t="shared" si="468"/>
        <v>0</v>
      </c>
      <c r="E14998" s="24">
        <f t="shared" si="469"/>
        <v>0</v>
      </c>
      <c r="F14998" s="104"/>
      <c r="G14998" s="104"/>
    </row>
    <row r="14999" spans="4:7" x14ac:dyDescent="0.3">
      <c r="D14999" s="21">
        <f t="shared" si="468"/>
        <v>0</v>
      </c>
      <c r="E14999" s="24">
        <f t="shared" si="469"/>
        <v>0</v>
      </c>
      <c r="F14999" s="104"/>
      <c r="G14999" s="104"/>
    </row>
    <row r="15000" spans="4:7" x14ac:dyDescent="0.3">
      <c r="D15000" s="21">
        <f t="shared" si="468"/>
        <v>0</v>
      </c>
      <c r="E15000" s="24">
        <f t="shared" si="469"/>
        <v>0</v>
      </c>
      <c r="F15000" s="104"/>
      <c r="G15000" s="104"/>
    </row>
    <row r="15001" spans="4:7" x14ac:dyDescent="0.3">
      <c r="D15001" s="21">
        <f t="shared" si="468"/>
        <v>0</v>
      </c>
      <c r="E15001" s="24">
        <f t="shared" si="469"/>
        <v>0</v>
      </c>
      <c r="F15001" s="104"/>
      <c r="G15001" s="104"/>
    </row>
    <row r="15002" spans="4:7" x14ac:dyDescent="0.3">
      <c r="D15002" s="21">
        <f t="shared" si="468"/>
        <v>0</v>
      </c>
      <c r="E15002" s="24">
        <f t="shared" si="469"/>
        <v>0</v>
      </c>
      <c r="F15002" s="104"/>
      <c r="G15002" s="104"/>
    </row>
    <row r="15003" spans="4:7" x14ac:dyDescent="0.3">
      <c r="D15003" s="21">
        <f t="shared" si="468"/>
        <v>0</v>
      </c>
      <c r="E15003" s="24">
        <f t="shared" si="469"/>
        <v>0</v>
      </c>
      <c r="F15003" s="104"/>
      <c r="G15003" s="104"/>
    </row>
    <row r="15004" spans="4:7" x14ac:dyDescent="0.3">
      <c r="D15004" s="21">
        <f t="shared" si="468"/>
        <v>0</v>
      </c>
      <c r="E15004" s="24">
        <f t="shared" si="469"/>
        <v>0</v>
      </c>
      <c r="F15004" s="104"/>
      <c r="G15004" s="104"/>
    </row>
    <row r="15005" spans="4:7" x14ac:dyDescent="0.3">
      <c r="D15005" s="21">
        <f t="shared" si="468"/>
        <v>0</v>
      </c>
      <c r="E15005" s="24">
        <f t="shared" si="469"/>
        <v>0</v>
      </c>
      <c r="F15005" s="104"/>
      <c r="G15005" s="104"/>
    </row>
    <row r="15006" spans="4:7" x14ac:dyDescent="0.3">
      <c r="D15006" s="21">
        <f t="shared" si="468"/>
        <v>0</v>
      </c>
      <c r="E15006" s="24">
        <f t="shared" si="469"/>
        <v>0</v>
      </c>
      <c r="F15006" s="104"/>
      <c r="G15006" s="104"/>
    </row>
    <row r="15007" spans="4:7" x14ac:dyDescent="0.3">
      <c r="D15007" s="21">
        <f t="shared" si="468"/>
        <v>0</v>
      </c>
      <c r="E15007" s="24">
        <f t="shared" si="469"/>
        <v>0</v>
      </c>
      <c r="F15007" s="104"/>
      <c r="G15007" s="104"/>
    </row>
    <row r="15008" spans="4:7" x14ac:dyDescent="0.3">
      <c r="D15008" s="21">
        <f t="shared" si="468"/>
        <v>0</v>
      </c>
      <c r="E15008" s="24">
        <f t="shared" si="469"/>
        <v>0</v>
      </c>
      <c r="F15008" s="104"/>
      <c r="G15008" s="104"/>
    </row>
    <row r="15009" spans="4:7" x14ac:dyDescent="0.3">
      <c r="D15009" s="21">
        <f t="shared" si="468"/>
        <v>0</v>
      </c>
      <c r="E15009" s="24">
        <f t="shared" si="469"/>
        <v>0</v>
      </c>
      <c r="F15009" s="104"/>
      <c r="G15009" s="104"/>
    </row>
    <row r="15010" spans="4:7" x14ac:dyDescent="0.3">
      <c r="D15010" s="21">
        <f t="shared" si="468"/>
        <v>0</v>
      </c>
      <c r="E15010" s="24">
        <f t="shared" si="469"/>
        <v>0</v>
      </c>
      <c r="F15010" s="104"/>
      <c r="G15010" s="104"/>
    </row>
    <row r="15011" spans="4:7" x14ac:dyDescent="0.3">
      <c r="D15011" s="21">
        <f t="shared" si="468"/>
        <v>0</v>
      </c>
      <c r="E15011" s="24">
        <f t="shared" si="469"/>
        <v>0</v>
      </c>
      <c r="F15011" s="104"/>
      <c r="G15011" s="104"/>
    </row>
    <row r="15012" spans="4:7" x14ac:dyDescent="0.3">
      <c r="D15012" s="21">
        <f t="shared" si="468"/>
        <v>0</v>
      </c>
      <c r="E15012" s="24">
        <f t="shared" si="469"/>
        <v>0</v>
      </c>
      <c r="F15012" s="104"/>
      <c r="G15012" s="104"/>
    </row>
    <row r="15013" spans="4:7" x14ac:dyDescent="0.3">
      <c r="D15013" s="21">
        <f t="shared" si="468"/>
        <v>0</v>
      </c>
      <c r="E15013" s="24">
        <f t="shared" si="469"/>
        <v>0</v>
      </c>
      <c r="F15013" s="104"/>
      <c r="G15013" s="104"/>
    </row>
    <row r="15014" spans="4:7" x14ac:dyDescent="0.3">
      <c r="D15014" s="21">
        <f t="shared" si="468"/>
        <v>0</v>
      </c>
      <c r="E15014" s="24">
        <f t="shared" si="469"/>
        <v>0</v>
      </c>
      <c r="F15014" s="104"/>
      <c r="G15014" s="104"/>
    </row>
    <row r="15015" spans="4:7" x14ac:dyDescent="0.3">
      <c r="D15015" s="21">
        <f t="shared" si="468"/>
        <v>0</v>
      </c>
      <c r="E15015" s="24">
        <f t="shared" si="469"/>
        <v>0</v>
      </c>
      <c r="F15015" s="104"/>
      <c r="G15015" s="104"/>
    </row>
    <row r="15016" spans="4:7" x14ac:dyDescent="0.3">
      <c r="D15016" s="21">
        <f t="shared" si="468"/>
        <v>0</v>
      </c>
      <c r="E15016" s="24">
        <f t="shared" si="469"/>
        <v>0</v>
      </c>
      <c r="F15016" s="104"/>
      <c r="G15016" s="104"/>
    </row>
    <row r="15017" spans="4:7" x14ac:dyDescent="0.3">
      <c r="D15017" s="21">
        <f t="shared" si="468"/>
        <v>0</v>
      </c>
      <c r="E15017" s="24">
        <f t="shared" si="469"/>
        <v>0</v>
      </c>
      <c r="F15017" s="104"/>
      <c r="G15017" s="104"/>
    </row>
    <row r="15018" spans="4:7" x14ac:dyDescent="0.3">
      <c r="D15018" s="21">
        <f t="shared" si="468"/>
        <v>0</v>
      </c>
      <c r="E15018" s="24">
        <f t="shared" si="469"/>
        <v>0</v>
      </c>
      <c r="F15018" s="104"/>
      <c r="G15018" s="104"/>
    </row>
    <row r="15019" spans="4:7" x14ac:dyDescent="0.3">
      <c r="D15019" s="21">
        <f t="shared" si="468"/>
        <v>0</v>
      </c>
      <c r="E15019" s="24">
        <f t="shared" si="469"/>
        <v>0</v>
      </c>
      <c r="F15019" s="104"/>
      <c r="G15019" s="104"/>
    </row>
    <row r="15020" spans="4:7" x14ac:dyDescent="0.3">
      <c r="D15020" s="21">
        <f t="shared" si="468"/>
        <v>0</v>
      </c>
      <c r="E15020" s="24">
        <f t="shared" si="469"/>
        <v>0</v>
      </c>
      <c r="F15020" s="104"/>
      <c r="G15020" s="104"/>
    </row>
    <row r="15021" spans="4:7" x14ac:dyDescent="0.3">
      <c r="D15021" s="21">
        <f t="shared" si="468"/>
        <v>0</v>
      </c>
      <c r="E15021" s="24">
        <f t="shared" si="469"/>
        <v>0</v>
      </c>
      <c r="F15021" s="104"/>
      <c r="G15021" s="104"/>
    </row>
    <row r="15022" spans="4:7" x14ac:dyDescent="0.3">
      <c r="D15022" s="21">
        <f t="shared" si="468"/>
        <v>0</v>
      </c>
      <c r="E15022" s="24">
        <f t="shared" si="469"/>
        <v>0</v>
      </c>
      <c r="F15022" s="104"/>
      <c r="G15022" s="104"/>
    </row>
    <row r="15023" spans="4:7" x14ac:dyDescent="0.3">
      <c r="D15023" s="21">
        <f t="shared" si="468"/>
        <v>0</v>
      </c>
      <c r="E15023" s="24">
        <f t="shared" si="469"/>
        <v>0</v>
      </c>
      <c r="F15023" s="104"/>
      <c r="G15023" s="104"/>
    </row>
    <row r="15024" spans="4:7" x14ac:dyDescent="0.3">
      <c r="D15024" s="21">
        <f t="shared" si="468"/>
        <v>0</v>
      </c>
      <c r="E15024" s="24">
        <f t="shared" si="469"/>
        <v>0</v>
      </c>
      <c r="F15024" s="104"/>
      <c r="G15024" s="104"/>
    </row>
    <row r="15025" spans="4:7" x14ac:dyDescent="0.3">
      <c r="D15025" s="21">
        <f t="shared" si="468"/>
        <v>0</v>
      </c>
      <c r="E15025" s="24">
        <f t="shared" si="469"/>
        <v>0</v>
      </c>
      <c r="F15025" s="104"/>
      <c r="G15025" s="104"/>
    </row>
    <row r="15026" spans="4:7" x14ac:dyDescent="0.3">
      <c r="D15026" s="21">
        <f t="shared" si="468"/>
        <v>0</v>
      </c>
      <c r="E15026" s="24">
        <f t="shared" si="469"/>
        <v>0</v>
      </c>
      <c r="F15026" s="104"/>
      <c r="G15026" s="104"/>
    </row>
    <row r="15027" spans="4:7" x14ac:dyDescent="0.3">
      <c r="D15027" s="21">
        <f t="shared" si="468"/>
        <v>0</v>
      </c>
      <c r="E15027" s="24">
        <f t="shared" si="469"/>
        <v>0</v>
      </c>
      <c r="F15027" s="104"/>
      <c r="G15027" s="104"/>
    </row>
    <row r="15028" spans="4:7" x14ac:dyDescent="0.3">
      <c r="D15028" s="21">
        <f t="shared" si="468"/>
        <v>0</v>
      </c>
      <c r="E15028" s="24">
        <f t="shared" si="469"/>
        <v>0</v>
      </c>
      <c r="F15028" s="104"/>
      <c r="G15028" s="104"/>
    </row>
    <row r="15029" spans="4:7" x14ac:dyDescent="0.3">
      <c r="D15029" s="21">
        <f t="shared" si="468"/>
        <v>0</v>
      </c>
      <c r="E15029" s="24">
        <f t="shared" si="469"/>
        <v>0</v>
      </c>
      <c r="F15029" s="104"/>
      <c r="G15029" s="104"/>
    </row>
    <row r="15030" spans="4:7" x14ac:dyDescent="0.3">
      <c r="D15030" s="21">
        <f t="shared" si="468"/>
        <v>0</v>
      </c>
      <c r="E15030" s="24">
        <f t="shared" si="469"/>
        <v>0</v>
      </c>
      <c r="F15030" s="104"/>
      <c r="G15030" s="104"/>
    </row>
    <row r="15031" spans="4:7" x14ac:dyDescent="0.3">
      <c r="D15031" s="21">
        <f t="shared" si="468"/>
        <v>0</v>
      </c>
      <c r="E15031" s="24">
        <f t="shared" si="469"/>
        <v>0</v>
      </c>
      <c r="F15031" s="104"/>
      <c r="G15031" s="104"/>
    </row>
    <row r="15032" spans="4:7" x14ac:dyDescent="0.3">
      <c r="D15032" s="21">
        <f t="shared" si="468"/>
        <v>0</v>
      </c>
      <c r="E15032" s="24">
        <f t="shared" si="469"/>
        <v>0</v>
      </c>
      <c r="F15032" s="104"/>
      <c r="G15032" s="104"/>
    </row>
    <row r="15033" spans="4:7" x14ac:dyDescent="0.3">
      <c r="D15033" s="21">
        <f t="shared" si="468"/>
        <v>0</v>
      </c>
      <c r="E15033" s="24">
        <f t="shared" si="469"/>
        <v>0</v>
      </c>
      <c r="F15033" s="104"/>
      <c r="G15033" s="104"/>
    </row>
    <row r="15034" spans="4:7" x14ac:dyDescent="0.3">
      <c r="D15034" s="21">
        <f t="shared" si="468"/>
        <v>0</v>
      </c>
      <c r="E15034" s="24">
        <f t="shared" si="469"/>
        <v>0</v>
      </c>
      <c r="F15034" s="104"/>
      <c r="G15034" s="104"/>
    </row>
    <row r="15035" spans="4:7" x14ac:dyDescent="0.3">
      <c r="D15035" s="21">
        <f t="shared" si="468"/>
        <v>0</v>
      </c>
      <c r="E15035" s="24">
        <f t="shared" si="469"/>
        <v>0</v>
      </c>
      <c r="F15035" s="104"/>
      <c r="G15035" s="104"/>
    </row>
    <row r="15036" spans="4:7" x14ac:dyDescent="0.3">
      <c r="D15036" s="21">
        <f t="shared" si="468"/>
        <v>0</v>
      </c>
      <c r="E15036" s="24">
        <f t="shared" si="469"/>
        <v>0</v>
      </c>
      <c r="F15036" s="104"/>
      <c r="G15036" s="104"/>
    </row>
    <row r="15037" spans="4:7" x14ac:dyDescent="0.3">
      <c r="D15037" s="21">
        <f t="shared" si="468"/>
        <v>0</v>
      </c>
      <c r="E15037" s="24">
        <f t="shared" si="469"/>
        <v>0</v>
      </c>
      <c r="F15037" s="104"/>
      <c r="G15037" s="104"/>
    </row>
    <row r="15038" spans="4:7" x14ac:dyDescent="0.3">
      <c r="D15038" s="21">
        <f t="shared" si="468"/>
        <v>0</v>
      </c>
      <c r="E15038" s="24">
        <f t="shared" si="469"/>
        <v>0</v>
      </c>
      <c r="F15038" s="104"/>
      <c r="G15038" s="104"/>
    </row>
    <row r="15039" spans="4:7" x14ac:dyDescent="0.3">
      <c r="D15039" s="21">
        <f t="shared" si="468"/>
        <v>0</v>
      </c>
      <c r="E15039" s="24">
        <f t="shared" si="469"/>
        <v>0</v>
      </c>
      <c r="F15039" s="104"/>
      <c r="G15039" s="104"/>
    </row>
    <row r="15040" spans="4:7" x14ac:dyDescent="0.3">
      <c r="D15040" s="21">
        <f t="shared" si="468"/>
        <v>0</v>
      </c>
      <c r="E15040" s="24">
        <f t="shared" si="469"/>
        <v>0</v>
      </c>
      <c r="F15040" s="104"/>
      <c r="G15040" s="104"/>
    </row>
    <row r="15041" spans="4:7" x14ac:dyDescent="0.3">
      <c r="D15041" s="21">
        <f t="shared" si="468"/>
        <v>0</v>
      </c>
      <c r="E15041" s="24">
        <f t="shared" si="469"/>
        <v>0</v>
      </c>
      <c r="F15041" s="104"/>
      <c r="G15041" s="104"/>
    </row>
    <row r="15042" spans="4:7" x14ac:dyDescent="0.3">
      <c r="D15042" s="21">
        <f t="shared" si="468"/>
        <v>0</v>
      </c>
      <c r="E15042" s="24">
        <f t="shared" si="469"/>
        <v>0</v>
      </c>
      <c r="F15042" s="104"/>
      <c r="G15042" s="104"/>
    </row>
    <row r="15043" spans="4:7" x14ac:dyDescent="0.3">
      <c r="D15043" s="21">
        <f t="shared" ref="D15043:D15106" si="470">F15043+H15043+J15044+L15043+N15043+P15043+R15043+T15043+V15043+X15043+Z15043+AB15043</f>
        <v>0</v>
      </c>
      <c r="E15043" s="24">
        <f t="shared" ref="E15043:E15106" si="471">G15043+I15043+K15044+M15043+O15043+Q15043+S15043+U15043+W15043+Y15043+AA15043+AC15043</f>
        <v>0</v>
      </c>
      <c r="F15043" s="104"/>
      <c r="G15043" s="104"/>
    </row>
    <row r="15044" spans="4:7" x14ac:dyDescent="0.3">
      <c r="D15044" s="21">
        <f t="shared" si="470"/>
        <v>0</v>
      </c>
      <c r="E15044" s="24">
        <f t="shared" si="471"/>
        <v>0</v>
      </c>
      <c r="F15044" s="104"/>
      <c r="G15044" s="104"/>
    </row>
    <row r="15045" spans="4:7" x14ac:dyDescent="0.3">
      <c r="D15045" s="21">
        <f t="shared" si="470"/>
        <v>0</v>
      </c>
      <c r="E15045" s="24">
        <f t="shared" si="471"/>
        <v>0</v>
      </c>
      <c r="F15045" s="104"/>
      <c r="G15045" s="104"/>
    </row>
    <row r="15046" spans="4:7" x14ac:dyDescent="0.3">
      <c r="D15046" s="21">
        <f t="shared" si="470"/>
        <v>0</v>
      </c>
      <c r="E15046" s="24">
        <f t="shared" si="471"/>
        <v>0</v>
      </c>
      <c r="F15046" s="104"/>
      <c r="G15046" s="104"/>
    </row>
    <row r="15047" spans="4:7" x14ac:dyDescent="0.3">
      <c r="D15047" s="21">
        <f t="shared" si="470"/>
        <v>0</v>
      </c>
      <c r="E15047" s="24">
        <f t="shared" si="471"/>
        <v>0</v>
      </c>
      <c r="F15047" s="104"/>
      <c r="G15047" s="104"/>
    </row>
    <row r="15048" spans="4:7" x14ac:dyDescent="0.3">
      <c r="D15048" s="21">
        <f t="shared" si="470"/>
        <v>0</v>
      </c>
      <c r="E15048" s="24">
        <f t="shared" si="471"/>
        <v>0</v>
      </c>
      <c r="F15048" s="104"/>
      <c r="G15048" s="104"/>
    </row>
    <row r="15049" spans="4:7" x14ac:dyDescent="0.3">
      <c r="D15049" s="21">
        <f t="shared" si="470"/>
        <v>0</v>
      </c>
      <c r="E15049" s="24">
        <f t="shared" si="471"/>
        <v>0</v>
      </c>
      <c r="F15049" s="104"/>
      <c r="G15049" s="104"/>
    </row>
    <row r="15050" spans="4:7" x14ac:dyDescent="0.3">
      <c r="D15050" s="21">
        <f t="shared" si="470"/>
        <v>0</v>
      </c>
      <c r="E15050" s="24">
        <f t="shared" si="471"/>
        <v>0</v>
      </c>
      <c r="F15050" s="104"/>
      <c r="G15050" s="104"/>
    </row>
    <row r="15051" spans="4:7" x14ac:dyDescent="0.3">
      <c r="D15051" s="21">
        <f t="shared" si="470"/>
        <v>0</v>
      </c>
      <c r="E15051" s="24">
        <f t="shared" si="471"/>
        <v>0</v>
      </c>
      <c r="F15051" s="104"/>
      <c r="G15051" s="104"/>
    </row>
    <row r="15052" spans="4:7" x14ac:dyDescent="0.3">
      <c r="D15052" s="21">
        <f t="shared" si="470"/>
        <v>0</v>
      </c>
      <c r="E15052" s="24">
        <f t="shared" si="471"/>
        <v>0</v>
      </c>
      <c r="F15052" s="104"/>
      <c r="G15052" s="104"/>
    </row>
    <row r="15053" spans="4:7" x14ac:dyDescent="0.3">
      <c r="D15053" s="21">
        <f t="shared" si="470"/>
        <v>0</v>
      </c>
      <c r="E15053" s="24">
        <f t="shared" si="471"/>
        <v>0</v>
      </c>
      <c r="F15053" s="104"/>
      <c r="G15053" s="104"/>
    </row>
    <row r="15054" spans="4:7" x14ac:dyDescent="0.3">
      <c r="D15054" s="21">
        <f t="shared" si="470"/>
        <v>0</v>
      </c>
      <c r="E15054" s="24">
        <f t="shared" si="471"/>
        <v>0</v>
      </c>
      <c r="F15054" s="104"/>
      <c r="G15054" s="104"/>
    </row>
    <row r="15055" spans="4:7" x14ac:dyDescent="0.3">
      <c r="D15055" s="21">
        <f t="shared" si="470"/>
        <v>0</v>
      </c>
      <c r="E15055" s="24">
        <f t="shared" si="471"/>
        <v>0</v>
      </c>
      <c r="F15055" s="104"/>
      <c r="G15055" s="104"/>
    </row>
    <row r="15056" spans="4:7" x14ac:dyDescent="0.3">
      <c r="D15056" s="21">
        <f t="shared" si="470"/>
        <v>0</v>
      </c>
      <c r="E15056" s="24">
        <f t="shared" si="471"/>
        <v>0</v>
      </c>
      <c r="F15056" s="104"/>
      <c r="G15056" s="104"/>
    </row>
    <row r="15057" spans="4:7" x14ac:dyDescent="0.3">
      <c r="D15057" s="21">
        <f t="shared" si="470"/>
        <v>0</v>
      </c>
      <c r="E15057" s="24">
        <f t="shared" si="471"/>
        <v>0</v>
      </c>
      <c r="F15057" s="104"/>
      <c r="G15057" s="104"/>
    </row>
    <row r="15058" spans="4:7" x14ac:dyDescent="0.3">
      <c r="D15058" s="21">
        <f t="shared" si="470"/>
        <v>0</v>
      </c>
      <c r="E15058" s="24">
        <f t="shared" si="471"/>
        <v>0</v>
      </c>
      <c r="F15058" s="104"/>
      <c r="G15058" s="104"/>
    </row>
    <row r="15059" spans="4:7" x14ac:dyDescent="0.3">
      <c r="D15059" s="21">
        <f t="shared" si="470"/>
        <v>0</v>
      </c>
      <c r="E15059" s="24">
        <f t="shared" si="471"/>
        <v>0</v>
      </c>
      <c r="F15059" s="104"/>
      <c r="G15059" s="104"/>
    </row>
    <row r="15060" spans="4:7" x14ac:dyDescent="0.3">
      <c r="D15060" s="21">
        <f t="shared" si="470"/>
        <v>0</v>
      </c>
      <c r="E15060" s="24">
        <f t="shared" si="471"/>
        <v>0</v>
      </c>
      <c r="F15060" s="104"/>
      <c r="G15060" s="104"/>
    </row>
    <row r="15061" spans="4:7" x14ac:dyDescent="0.3">
      <c r="D15061" s="21">
        <f t="shared" si="470"/>
        <v>0</v>
      </c>
      <c r="E15061" s="24">
        <f t="shared" si="471"/>
        <v>0</v>
      </c>
      <c r="F15061" s="104"/>
      <c r="G15061" s="104"/>
    </row>
    <row r="15062" spans="4:7" x14ac:dyDescent="0.3">
      <c r="D15062" s="21">
        <f t="shared" si="470"/>
        <v>0</v>
      </c>
      <c r="E15062" s="24">
        <f t="shared" si="471"/>
        <v>0</v>
      </c>
      <c r="F15062" s="104"/>
      <c r="G15062" s="104"/>
    </row>
    <row r="15063" spans="4:7" x14ac:dyDescent="0.3">
      <c r="D15063" s="21">
        <f t="shared" si="470"/>
        <v>0</v>
      </c>
      <c r="E15063" s="24">
        <f t="shared" si="471"/>
        <v>0</v>
      </c>
      <c r="F15063" s="104"/>
      <c r="G15063" s="104"/>
    </row>
    <row r="15064" spans="4:7" x14ac:dyDescent="0.3">
      <c r="D15064" s="21">
        <f t="shared" si="470"/>
        <v>0</v>
      </c>
      <c r="E15064" s="24">
        <f t="shared" si="471"/>
        <v>0</v>
      </c>
      <c r="F15064" s="104"/>
      <c r="G15064" s="104"/>
    </row>
    <row r="15065" spans="4:7" x14ac:dyDescent="0.3">
      <c r="D15065" s="21">
        <f t="shared" si="470"/>
        <v>0</v>
      </c>
      <c r="E15065" s="24">
        <f t="shared" si="471"/>
        <v>0</v>
      </c>
      <c r="F15065" s="104"/>
      <c r="G15065" s="104"/>
    </row>
    <row r="15066" spans="4:7" x14ac:dyDescent="0.3">
      <c r="D15066" s="21">
        <f t="shared" si="470"/>
        <v>0</v>
      </c>
      <c r="E15066" s="24">
        <f t="shared" si="471"/>
        <v>0</v>
      </c>
      <c r="F15066" s="104"/>
      <c r="G15066" s="104"/>
    </row>
    <row r="15067" spans="4:7" x14ac:dyDescent="0.3">
      <c r="D15067" s="21">
        <f t="shared" si="470"/>
        <v>0</v>
      </c>
      <c r="E15067" s="24">
        <f t="shared" si="471"/>
        <v>0</v>
      </c>
      <c r="F15067" s="104"/>
      <c r="G15067" s="104"/>
    </row>
    <row r="15068" spans="4:7" x14ac:dyDescent="0.3">
      <c r="D15068" s="21">
        <f t="shared" si="470"/>
        <v>0</v>
      </c>
      <c r="E15068" s="24">
        <f t="shared" si="471"/>
        <v>0</v>
      </c>
      <c r="F15068" s="104"/>
      <c r="G15068" s="104"/>
    </row>
    <row r="15069" spans="4:7" x14ac:dyDescent="0.3">
      <c r="D15069" s="21">
        <f t="shared" si="470"/>
        <v>0</v>
      </c>
      <c r="E15069" s="24">
        <f t="shared" si="471"/>
        <v>0</v>
      </c>
      <c r="F15069" s="104"/>
      <c r="G15069" s="104"/>
    </row>
    <row r="15070" spans="4:7" x14ac:dyDescent="0.3">
      <c r="D15070" s="21">
        <f t="shared" si="470"/>
        <v>0</v>
      </c>
      <c r="E15070" s="24">
        <f t="shared" si="471"/>
        <v>0</v>
      </c>
      <c r="F15070" s="104"/>
      <c r="G15070" s="104"/>
    </row>
    <row r="15071" spans="4:7" x14ac:dyDescent="0.3">
      <c r="D15071" s="21">
        <f t="shared" si="470"/>
        <v>0</v>
      </c>
      <c r="E15071" s="24">
        <f t="shared" si="471"/>
        <v>0</v>
      </c>
      <c r="F15071" s="104"/>
      <c r="G15071" s="104"/>
    </row>
    <row r="15072" spans="4:7" x14ac:dyDescent="0.3">
      <c r="D15072" s="21">
        <f t="shared" si="470"/>
        <v>0</v>
      </c>
      <c r="E15072" s="24">
        <f t="shared" si="471"/>
        <v>0</v>
      </c>
      <c r="F15072" s="104"/>
      <c r="G15072" s="104"/>
    </row>
    <row r="15073" spans="4:7" x14ac:dyDescent="0.3">
      <c r="D15073" s="21">
        <f t="shared" si="470"/>
        <v>0</v>
      </c>
      <c r="E15073" s="24">
        <f t="shared" si="471"/>
        <v>0</v>
      </c>
      <c r="F15073" s="104"/>
      <c r="G15073" s="104"/>
    </row>
    <row r="15074" spans="4:7" x14ac:dyDescent="0.3">
      <c r="D15074" s="21">
        <f t="shared" si="470"/>
        <v>0</v>
      </c>
      <c r="E15074" s="24">
        <f t="shared" si="471"/>
        <v>0</v>
      </c>
      <c r="F15074" s="104"/>
      <c r="G15074" s="104"/>
    </row>
    <row r="15075" spans="4:7" x14ac:dyDescent="0.3">
      <c r="D15075" s="21">
        <f t="shared" si="470"/>
        <v>0</v>
      </c>
      <c r="E15075" s="24">
        <f t="shared" si="471"/>
        <v>0</v>
      </c>
      <c r="F15075" s="104"/>
      <c r="G15075" s="104"/>
    </row>
    <row r="15076" spans="4:7" x14ac:dyDescent="0.3">
      <c r="D15076" s="21">
        <f t="shared" si="470"/>
        <v>0</v>
      </c>
      <c r="E15076" s="24">
        <f t="shared" si="471"/>
        <v>0</v>
      </c>
      <c r="F15076" s="104"/>
      <c r="G15076" s="104"/>
    </row>
    <row r="15077" spans="4:7" x14ac:dyDescent="0.3">
      <c r="D15077" s="21">
        <f t="shared" si="470"/>
        <v>0</v>
      </c>
      <c r="E15077" s="24">
        <f t="shared" si="471"/>
        <v>0</v>
      </c>
      <c r="F15077" s="104"/>
      <c r="G15077" s="104"/>
    </row>
    <row r="15078" spans="4:7" x14ac:dyDescent="0.3">
      <c r="D15078" s="21">
        <f t="shared" si="470"/>
        <v>0</v>
      </c>
      <c r="E15078" s="24">
        <f t="shared" si="471"/>
        <v>0</v>
      </c>
      <c r="F15078" s="104"/>
      <c r="G15078" s="104"/>
    </row>
    <row r="15079" spans="4:7" x14ac:dyDescent="0.3">
      <c r="D15079" s="21">
        <f t="shared" si="470"/>
        <v>0</v>
      </c>
      <c r="E15079" s="24">
        <f t="shared" si="471"/>
        <v>0</v>
      </c>
      <c r="F15079" s="104"/>
      <c r="G15079" s="104"/>
    </row>
    <row r="15080" spans="4:7" x14ac:dyDescent="0.3">
      <c r="D15080" s="21">
        <f t="shared" si="470"/>
        <v>0</v>
      </c>
      <c r="E15080" s="24">
        <f t="shared" si="471"/>
        <v>0</v>
      </c>
      <c r="F15080" s="104"/>
      <c r="G15080" s="104"/>
    </row>
    <row r="15081" spans="4:7" x14ac:dyDescent="0.3">
      <c r="D15081" s="21">
        <f t="shared" si="470"/>
        <v>0</v>
      </c>
      <c r="E15081" s="24">
        <f t="shared" si="471"/>
        <v>0</v>
      </c>
      <c r="F15081" s="104"/>
      <c r="G15081" s="104"/>
    </row>
    <row r="15082" spans="4:7" x14ac:dyDescent="0.3">
      <c r="D15082" s="21">
        <f t="shared" si="470"/>
        <v>0</v>
      </c>
      <c r="E15082" s="24">
        <f t="shared" si="471"/>
        <v>0</v>
      </c>
      <c r="F15082" s="104"/>
      <c r="G15082" s="104"/>
    </row>
    <row r="15083" spans="4:7" x14ac:dyDescent="0.3">
      <c r="D15083" s="21">
        <f t="shared" si="470"/>
        <v>0</v>
      </c>
      <c r="E15083" s="24">
        <f t="shared" si="471"/>
        <v>0</v>
      </c>
      <c r="F15083" s="104"/>
      <c r="G15083" s="104"/>
    </row>
    <row r="15084" spans="4:7" x14ac:dyDescent="0.3">
      <c r="D15084" s="21">
        <f t="shared" si="470"/>
        <v>0</v>
      </c>
      <c r="E15084" s="24">
        <f t="shared" si="471"/>
        <v>0</v>
      </c>
      <c r="F15084" s="104"/>
      <c r="G15084" s="104"/>
    </row>
    <row r="15085" spans="4:7" x14ac:dyDescent="0.3">
      <c r="D15085" s="21">
        <f t="shared" si="470"/>
        <v>0</v>
      </c>
      <c r="E15085" s="24">
        <f t="shared" si="471"/>
        <v>0</v>
      </c>
      <c r="F15085" s="104"/>
      <c r="G15085" s="104"/>
    </row>
    <row r="15086" spans="4:7" x14ac:dyDescent="0.3">
      <c r="D15086" s="21">
        <f t="shared" si="470"/>
        <v>0</v>
      </c>
      <c r="E15086" s="24">
        <f t="shared" si="471"/>
        <v>0</v>
      </c>
      <c r="F15086" s="104"/>
      <c r="G15086" s="104"/>
    </row>
    <row r="15087" spans="4:7" x14ac:dyDescent="0.3">
      <c r="D15087" s="21">
        <f t="shared" si="470"/>
        <v>0</v>
      </c>
      <c r="E15087" s="24">
        <f t="shared" si="471"/>
        <v>0</v>
      </c>
      <c r="F15087" s="104"/>
      <c r="G15087" s="104"/>
    </row>
    <row r="15088" spans="4:7" x14ac:dyDescent="0.3">
      <c r="D15088" s="21">
        <f t="shared" si="470"/>
        <v>0</v>
      </c>
      <c r="E15088" s="24">
        <f t="shared" si="471"/>
        <v>0</v>
      </c>
      <c r="F15088" s="104"/>
      <c r="G15088" s="104"/>
    </row>
    <row r="15089" spans="4:7" x14ac:dyDescent="0.3">
      <c r="D15089" s="21">
        <f t="shared" si="470"/>
        <v>0</v>
      </c>
      <c r="E15089" s="24">
        <f t="shared" si="471"/>
        <v>0</v>
      </c>
      <c r="F15089" s="104"/>
      <c r="G15089" s="104"/>
    </row>
    <row r="15090" spans="4:7" x14ac:dyDescent="0.3">
      <c r="D15090" s="21">
        <f t="shared" si="470"/>
        <v>0</v>
      </c>
      <c r="E15090" s="24">
        <f t="shared" si="471"/>
        <v>0</v>
      </c>
      <c r="F15090" s="104"/>
      <c r="G15090" s="104"/>
    </row>
    <row r="15091" spans="4:7" x14ac:dyDescent="0.3">
      <c r="D15091" s="21">
        <f t="shared" si="470"/>
        <v>0</v>
      </c>
      <c r="E15091" s="24">
        <f t="shared" si="471"/>
        <v>0</v>
      </c>
      <c r="F15091" s="104"/>
      <c r="G15091" s="104"/>
    </row>
    <row r="15092" spans="4:7" x14ac:dyDescent="0.3">
      <c r="D15092" s="21">
        <f t="shared" si="470"/>
        <v>0</v>
      </c>
      <c r="E15092" s="24">
        <f t="shared" si="471"/>
        <v>0</v>
      </c>
      <c r="F15092" s="104"/>
      <c r="G15092" s="104"/>
    </row>
    <row r="15093" spans="4:7" x14ac:dyDescent="0.3">
      <c r="D15093" s="21">
        <f t="shared" si="470"/>
        <v>0</v>
      </c>
      <c r="E15093" s="24">
        <f t="shared" si="471"/>
        <v>0</v>
      </c>
      <c r="F15093" s="104"/>
      <c r="G15093" s="104"/>
    </row>
    <row r="15094" spans="4:7" x14ac:dyDescent="0.3">
      <c r="D15094" s="21">
        <f t="shared" si="470"/>
        <v>0</v>
      </c>
      <c r="E15094" s="24">
        <f t="shared" si="471"/>
        <v>0</v>
      </c>
      <c r="F15094" s="104"/>
      <c r="G15094" s="104"/>
    </row>
    <row r="15095" spans="4:7" x14ac:dyDescent="0.3">
      <c r="D15095" s="21">
        <f t="shared" si="470"/>
        <v>0</v>
      </c>
      <c r="E15095" s="24">
        <f t="shared" si="471"/>
        <v>0</v>
      </c>
      <c r="F15095" s="104"/>
      <c r="G15095" s="104"/>
    </row>
    <row r="15096" spans="4:7" x14ac:dyDescent="0.3">
      <c r="D15096" s="21">
        <f t="shared" si="470"/>
        <v>0</v>
      </c>
      <c r="E15096" s="24">
        <f t="shared" si="471"/>
        <v>0</v>
      </c>
      <c r="F15096" s="104"/>
      <c r="G15096" s="104"/>
    </row>
    <row r="15097" spans="4:7" x14ac:dyDescent="0.3">
      <c r="D15097" s="21">
        <f t="shared" si="470"/>
        <v>0</v>
      </c>
      <c r="E15097" s="24">
        <f t="shared" si="471"/>
        <v>0</v>
      </c>
      <c r="F15097" s="104"/>
      <c r="G15097" s="104"/>
    </row>
    <row r="15098" spans="4:7" x14ac:dyDescent="0.3">
      <c r="D15098" s="21">
        <f t="shared" si="470"/>
        <v>0</v>
      </c>
      <c r="E15098" s="24">
        <f t="shared" si="471"/>
        <v>0</v>
      </c>
      <c r="F15098" s="104"/>
      <c r="G15098" s="104"/>
    </row>
    <row r="15099" spans="4:7" x14ac:dyDescent="0.3">
      <c r="D15099" s="21">
        <f t="shared" si="470"/>
        <v>0</v>
      </c>
      <c r="E15099" s="24">
        <f t="shared" si="471"/>
        <v>0</v>
      </c>
      <c r="F15099" s="104"/>
      <c r="G15099" s="104"/>
    </row>
    <row r="15100" spans="4:7" x14ac:dyDescent="0.3">
      <c r="D15100" s="21">
        <f t="shared" si="470"/>
        <v>0</v>
      </c>
      <c r="E15100" s="24">
        <f t="shared" si="471"/>
        <v>0</v>
      </c>
      <c r="F15100" s="104"/>
      <c r="G15100" s="104"/>
    </row>
    <row r="15101" spans="4:7" x14ac:dyDescent="0.3">
      <c r="D15101" s="21">
        <f t="shared" si="470"/>
        <v>0</v>
      </c>
      <c r="E15101" s="24">
        <f t="shared" si="471"/>
        <v>0</v>
      </c>
      <c r="F15101" s="104"/>
      <c r="G15101" s="104"/>
    </row>
    <row r="15102" spans="4:7" x14ac:dyDescent="0.3">
      <c r="D15102" s="21">
        <f t="shared" si="470"/>
        <v>0</v>
      </c>
      <c r="E15102" s="24">
        <f t="shared" si="471"/>
        <v>0</v>
      </c>
      <c r="F15102" s="104"/>
      <c r="G15102" s="104"/>
    </row>
    <row r="15103" spans="4:7" x14ac:dyDescent="0.3">
      <c r="D15103" s="21">
        <f t="shared" si="470"/>
        <v>0</v>
      </c>
      <c r="E15103" s="24">
        <f t="shared" si="471"/>
        <v>0</v>
      </c>
      <c r="F15103" s="104"/>
      <c r="G15103" s="104"/>
    </row>
    <row r="15104" spans="4:7" x14ac:dyDescent="0.3">
      <c r="D15104" s="21">
        <f t="shared" si="470"/>
        <v>0</v>
      </c>
      <c r="E15104" s="24">
        <f t="shared" si="471"/>
        <v>0</v>
      </c>
      <c r="F15104" s="104"/>
      <c r="G15104" s="104"/>
    </row>
    <row r="15105" spans="4:7" x14ac:dyDescent="0.3">
      <c r="D15105" s="21">
        <f t="shared" si="470"/>
        <v>0</v>
      </c>
      <c r="E15105" s="24">
        <f t="shared" si="471"/>
        <v>0</v>
      </c>
      <c r="F15105" s="104"/>
      <c r="G15105" s="104"/>
    </row>
    <row r="15106" spans="4:7" x14ac:dyDescent="0.3">
      <c r="D15106" s="21">
        <f t="shared" si="470"/>
        <v>0</v>
      </c>
      <c r="E15106" s="24">
        <f t="shared" si="471"/>
        <v>0</v>
      </c>
      <c r="F15106" s="104"/>
      <c r="G15106" s="104"/>
    </row>
    <row r="15107" spans="4:7" x14ac:dyDescent="0.3">
      <c r="D15107" s="21">
        <f t="shared" ref="D15107:D15170" si="472">F15107+H15107+J15108+L15107+N15107+P15107+R15107+T15107+V15107+X15107+Z15107+AB15107</f>
        <v>0</v>
      </c>
      <c r="E15107" s="24">
        <f t="shared" ref="E15107:E15170" si="473">G15107+I15107+K15108+M15107+O15107+Q15107+S15107+U15107+W15107+Y15107+AA15107+AC15107</f>
        <v>0</v>
      </c>
      <c r="F15107" s="104"/>
      <c r="G15107" s="104"/>
    </row>
    <row r="15108" spans="4:7" x14ac:dyDescent="0.3">
      <c r="D15108" s="21">
        <f t="shared" si="472"/>
        <v>0</v>
      </c>
      <c r="E15108" s="24">
        <f t="shared" si="473"/>
        <v>0</v>
      </c>
      <c r="F15108" s="104"/>
      <c r="G15108" s="104"/>
    </row>
    <row r="15109" spans="4:7" x14ac:dyDescent="0.3">
      <c r="D15109" s="21">
        <f t="shared" si="472"/>
        <v>0</v>
      </c>
      <c r="E15109" s="24">
        <f t="shared" si="473"/>
        <v>0</v>
      </c>
      <c r="F15109" s="104"/>
      <c r="G15109" s="104"/>
    </row>
    <row r="15110" spans="4:7" x14ac:dyDescent="0.3">
      <c r="D15110" s="21">
        <f t="shared" si="472"/>
        <v>0</v>
      </c>
      <c r="E15110" s="24">
        <f t="shared" si="473"/>
        <v>0</v>
      </c>
      <c r="F15110" s="104"/>
      <c r="G15110" s="104"/>
    </row>
    <row r="15111" spans="4:7" x14ac:dyDescent="0.3">
      <c r="D15111" s="21">
        <f t="shared" si="472"/>
        <v>0</v>
      </c>
      <c r="E15111" s="24">
        <f t="shared" si="473"/>
        <v>0</v>
      </c>
      <c r="F15111" s="104"/>
      <c r="G15111" s="104"/>
    </row>
    <row r="15112" spans="4:7" x14ac:dyDescent="0.3">
      <c r="D15112" s="21">
        <f t="shared" si="472"/>
        <v>0</v>
      </c>
      <c r="E15112" s="24">
        <f t="shared" si="473"/>
        <v>0</v>
      </c>
      <c r="F15112" s="104"/>
      <c r="G15112" s="104"/>
    </row>
    <row r="15113" spans="4:7" x14ac:dyDescent="0.3">
      <c r="D15113" s="21">
        <f t="shared" si="472"/>
        <v>0</v>
      </c>
      <c r="E15113" s="24">
        <f t="shared" si="473"/>
        <v>0</v>
      </c>
      <c r="F15113" s="104"/>
      <c r="G15113" s="104"/>
    </row>
    <row r="15114" spans="4:7" x14ac:dyDescent="0.3">
      <c r="D15114" s="21">
        <f t="shared" si="472"/>
        <v>0</v>
      </c>
      <c r="E15114" s="24">
        <f t="shared" si="473"/>
        <v>0</v>
      </c>
      <c r="F15114" s="104"/>
      <c r="G15114" s="104"/>
    </row>
    <row r="15115" spans="4:7" x14ac:dyDescent="0.3">
      <c r="D15115" s="21">
        <f t="shared" si="472"/>
        <v>0</v>
      </c>
      <c r="E15115" s="24">
        <f t="shared" si="473"/>
        <v>0</v>
      </c>
      <c r="F15115" s="104"/>
      <c r="G15115" s="104"/>
    </row>
    <row r="15116" spans="4:7" x14ac:dyDescent="0.3">
      <c r="D15116" s="21">
        <f t="shared" si="472"/>
        <v>0</v>
      </c>
      <c r="E15116" s="24">
        <f t="shared" si="473"/>
        <v>0</v>
      </c>
      <c r="F15116" s="104"/>
      <c r="G15116" s="104"/>
    </row>
    <row r="15117" spans="4:7" x14ac:dyDescent="0.3">
      <c r="D15117" s="21">
        <f t="shared" si="472"/>
        <v>0</v>
      </c>
      <c r="E15117" s="24">
        <f t="shared" si="473"/>
        <v>0</v>
      </c>
      <c r="F15117" s="104"/>
      <c r="G15117" s="104"/>
    </row>
    <row r="15118" spans="4:7" x14ac:dyDescent="0.3">
      <c r="D15118" s="21">
        <f t="shared" si="472"/>
        <v>0</v>
      </c>
      <c r="E15118" s="24">
        <f t="shared" si="473"/>
        <v>0</v>
      </c>
      <c r="F15118" s="104"/>
      <c r="G15118" s="104"/>
    </row>
    <row r="15119" spans="4:7" x14ac:dyDescent="0.3">
      <c r="D15119" s="21">
        <f t="shared" si="472"/>
        <v>0</v>
      </c>
      <c r="E15119" s="24">
        <f t="shared" si="473"/>
        <v>0</v>
      </c>
      <c r="F15119" s="104"/>
      <c r="G15119" s="104"/>
    </row>
    <row r="15120" spans="4:7" x14ac:dyDescent="0.3">
      <c r="D15120" s="21">
        <f t="shared" si="472"/>
        <v>0</v>
      </c>
      <c r="E15120" s="24">
        <f t="shared" si="473"/>
        <v>0</v>
      </c>
      <c r="F15120" s="104"/>
      <c r="G15120" s="104"/>
    </row>
    <row r="15121" spans="4:7" x14ac:dyDescent="0.3">
      <c r="D15121" s="21">
        <f t="shared" si="472"/>
        <v>0</v>
      </c>
      <c r="E15121" s="24">
        <f t="shared" si="473"/>
        <v>0</v>
      </c>
      <c r="F15121" s="104"/>
      <c r="G15121" s="104"/>
    </row>
    <row r="15122" spans="4:7" x14ac:dyDescent="0.3">
      <c r="D15122" s="21">
        <f t="shared" si="472"/>
        <v>0</v>
      </c>
      <c r="E15122" s="24">
        <f t="shared" si="473"/>
        <v>0</v>
      </c>
      <c r="F15122" s="104"/>
      <c r="G15122" s="104"/>
    </row>
    <row r="15123" spans="4:7" x14ac:dyDescent="0.3">
      <c r="D15123" s="21">
        <f t="shared" si="472"/>
        <v>0</v>
      </c>
      <c r="E15123" s="24">
        <f t="shared" si="473"/>
        <v>0</v>
      </c>
      <c r="F15123" s="104"/>
      <c r="G15123" s="104"/>
    </row>
    <row r="15124" spans="4:7" x14ac:dyDescent="0.3">
      <c r="D15124" s="21">
        <f t="shared" si="472"/>
        <v>0</v>
      </c>
      <c r="E15124" s="24">
        <f t="shared" si="473"/>
        <v>0</v>
      </c>
      <c r="F15124" s="104"/>
      <c r="G15124" s="104"/>
    </row>
    <row r="15125" spans="4:7" x14ac:dyDescent="0.3">
      <c r="D15125" s="21">
        <f t="shared" si="472"/>
        <v>0</v>
      </c>
      <c r="E15125" s="24">
        <f t="shared" si="473"/>
        <v>0</v>
      </c>
      <c r="F15125" s="104"/>
      <c r="G15125" s="104"/>
    </row>
    <row r="15126" spans="4:7" x14ac:dyDescent="0.3">
      <c r="D15126" s="21">
        <f t="shared" si="472"/>
        <v>0</v>
      </c>
      <c r="E15126" s="24">
        <f t="shared" si="473"/>
        <v>0</v>
      </c>
      <c r="F15126" s="104"/>
      <c r="G15126" s="104"/>
    </row>
    <row r="15127" spans="4:7" x14ac:dyDescent="0.3">
      <c r="D15127" s="21">
        <f t="shared" si="472"/>
        <v>0</v>
      </c>
      <c r="E15127" s="24">
        <f t="shared" si="473"/>
        <v>0</v>
      </c>
      <c r="F15127" s="104"/>
      <c r="G15127" s="104"/>
    </row>
    <row r="15128" spans="4:7" x14ac:dyDescent="0.3">
      <c r="D15128" s="21">
        <f t="shared" si="472"/>
        <v>0</v>
      </c>
      <c r="E15128" s="24">
        <f t="shared" si="473"/>
        <v>0</v>
      </c>
      <c r="F15128" s="104"/>
      <c r="G15128" s="104"/>
    </row>
    <row r="15129" spans="4:7" x14ac:dyDescent="0.3">
      <c r="D15129" s="21">
        <f t="shared" si="472"/>
        <v>0</v>
      </c>
      <c r="E15129" s="24">
        <f t="shared" si="473"/>
        <v>0</v>
      </c>
      <c r="F15129" s="104"/>
      <c r="G15129" s="104"/>
    </row>
    <row r="15130" spans="4:7" x14ac:dyDescent="0.3">
      <c r="D15130" s="21">
        <f t="shared" si="472"/>
        <v>0</v>
      </c>
      <c r="E15130" s="24">
        <f t="shared" si="473"/>
        <v>0</v>
      </c>
      <c r="F15130" s="104"/>
      <c r="G15130" s="104"/>
    </row>
    <row r="15131" spans="4:7" x14ac:dyDescent="0.3">
      <c r="D15131" s="21">
        <f t="shared" si="472"/>
        <v>0</v>
      </c>
      <c r="E15131" s="24">
        <f t="shared" si="473"/>
        <v>0</v>
      </c>
      <c r="F15131" s="104"/>
      <c r="G15131" s="104"/>
    </row>
    <row r="15132" spans="4:7" x14ac:dyDescent="0.3">
      <c r="D15132" s="21">
        <f t="shared" si="472"/>
        <v>0</v>
      </c>
      <c r="E15132" s="24">
        <f t="shared" si="473"/>
        <v>0</v>
      </c>
      <c r="F15132" s="104"/>
      <c r="G15132" s="104"/>
    </row>
    <row r="15133" spans="4:7" x14ac:dyDescent="0.3">
      <c r="D15133" s="21">
        <f t="shared" si="472"/>
        <v>0</v>
      </c>
      <c r="E15133" s="24">
        <f t="shared" si="473"/>
        <v>0</v>
      </c>
      <c r="F15133" s="104"/>
      <c r="G15133" s="104"/>
    </row>
    <row r="15134" spans="4:7" x14ac:dyDescent="0.3">
      <c r="D15134" s="21">
        <f t="shared" si="472"/>
        <v>0</v>
      </c>
      <c r="E15134" s="24">
        <f t="shared" si="473"/>
        <v>0</v>
      </c>
      <c r="F15134" s="104"/>
      <c r="G15134" s="104"/>
    </row>
    <row r="15135" spans="4:7" x14ac:dyDescent="0.3">
      <c r="D15135" s="21">
        <f t="shared" si="472"/>
        <v>0</v>
      </c>
      <c r="E15135" s="24">
        <f t="shared" si="473"/>
        <v>0</v>
      </c>
      <c r="F15135" s="104"/>
      <c r="G15135" s="104"/>
    </row>
    <row r="15136" spans="4:7" x14ac:dyDescent="0.3">
      <c r="D15136" s="21">
        <f t="shared" si="472"/>
        <v>0</v>
      </c>
      <c r="E15136" s="24">
        <f t="shared" si="473"/>
        <v>0</v>
      </c>
      <c r="F15136" s="104"/>
      <c r="G15136" s="104"/>
    </row>
    <row r="15137" spans="4:7" x14ac:dyDescent="0.3">
      <c r="D15137" s="21">
        <f t="shared" si="472"/>
        <v>0</v>
      </c>
      <c r="E15137" s="24">
        <f t="shared" si="473"/>
        <v>0</v>
      </c>
      <c r="F15137" s="104"/>
      <c r="G15137" s="104"/>
    </row>
    <row r="15138" spans="4:7" x14ac:dyDescent="0.3">
      <c r="D15138" s="21">
        <f t="shared" si="472"/>
        <v>0</v>
      </c>
      <c r="E15138" s="24">
        <f t="shared" si="473"/>
        <v>0</v>
      </c>
      <c r="F15138" s="104"/>
      <c r="G15138" s="104"/>
    </row>
    <row r="15139" spans="4:7" x14ac:dyDescent="0.3">
      <c r="D15139" s="21">
        <f t="shared" si="472"/>
        <v>0</v>
      </c>
      <c r="E15139" s="24">
        <f t="shared" si="473"/>
        <v>0</v>
      </c>
      <c r="F15139" s="104"/>
      <c r="G15139" s="104"/>
    </row>
    <row r="15140" spans="4:7" x14ac:dyDescent="0.3">
      <c r="D15140" s="21">
        <f t="shared" si="472"/>
        <v>0</v>
      </c>
      <c r="E15140" s="24">
        <f t="shared" si="473"/>
        <v>0</v>
      </c>
      <c r="F15140" s="104"/>
      <c r="G15140" s="104"/>
    </row>
    <row r="15141" spans="4:7" x14ac:dyDescent="0.3">
      <c r="D15141" s="21">
        <f t="shared" si="472"/>
        <v>0</v>
      </c>
      <c r="E15141" s="24">
        <f t="shared" si="473"/>
        <v>0</v>
      </c>
      <c r="F15141" s="104"/>
      <c r="G15141" s="104"/>
    </row>
    <row r="15142" spans="4:7" x14ac:dyDescent="0.3">
      <c r="D15142" s="21">
        <f t="shared" si="472"/>
        <v>0</v>
      </c>
      <c r="E15142" s="24">
        <f t="shared" si="473"/>
        <v>0</v>
      </c>
      <c r="F15142" s="104"/>
      <c r="G15142" s="104"/>
    </row>
    <row r="15143" spans="4:7" x14ac:dyDescent="0.3">
      <c r="D15143" s="21">
        <f t="shared" si="472"/>
        <v>0</v>
      </c>
      <c r="E15143" s="24">
        <f t="shared" si="473"/>
        <v>0</v>
      </c>
      <c r="F15143" s="104"/>
      <c r="G15143" s="104"/>
    </row>
    <row r="15144" spans="4:7" x14ac:dyDescent="0.3">
      <c r="D15144" s="21">
        <f t="shared" si="472"/>
        <v>0</v>
      </c>
      <c r="E15144" s="24">
        <f t="shared" si="473"/>
        <v>0</v>
      </c>
      <c r="F15144" s="104"/>
      <c r="G15144" s="104"/>
    </row>
    <row r="15145" spans="4:7" x14ac:dyDescent="0.3">
      <c r="D15145" s="21">
        <f t="shared" si="472"/>
        <v>0</v>
      </c>
      <c r="E15145" s="24">
        <f t="shared" si="473"/>
        <v>0</v>
      </c>
      <c r="F15145" s="104"/>
      <c r="G15145" s="104"/>
    </row>
    <row r="15146" spans="4:7" x14ac:dyDescent="0.3">
      <c r="D15146" s="21">
        <f t="shared" si="472"/>
        <v>0</v>
      </c>
      <c r="E15146" s="24">
        <f t="shared" si="473"/>
        <v>0</v>
      </c>
      <c r="F15146" s="104"/>
      <c r="G15146" s="104"/>
    </row>
    <row r="15147" spans="4:7" x14ac:dyDescent="0.3">
      <c r="D15147" s="21">
        <f t="shared" si="472"/>
        <v>0</v>
      </c>
      <c r="E15147" s="24">
        <f t="shared" si="473"/>
        <v>0</v>
      </c>
      <c r="F15147" s="104"/>
      <c r="G15147" s="104"/>
    </row>
    <row r="15148" spans="4:7" x14ac:dyDescent="0.3">
      <c r="D15148" s="21">
        <f t="shared" si="472"/>
        <v>0</v>
      </c>
      <c r="E15148" s="24">
        <f t="shared" si="473"/>
        <v>0</v>
      </c>
      <c r="F15148" s="104"/>
      <c r="G15148" s="104"/>
    </row>
    <row r="15149" spans="4:7" x14ac:dyDescent="0.3">
      <c r="D15149" s="21">
        <f t="shared" si="472"/>
        <v>0</v>
      </c>
      <c r="E15149" s="24">
        <f t="shared" si="473"/>
        <v>0</v>
      </c>
      <c r="F15149" s="104"/>
      <c r="G15149" s="104"/>
    </row>
    <row r="15150" spans="4:7" x14ac:dyDescent="0.3">
      <c r="D15150" s="21">
        <f t="shared" si="472"/>
        <v>0</v>
      </c>
      <c r="E15150" s="24">
        <f t="shared" si="473"/>
        <v>0</v>
      </c>
      <c r="F15150" s="104"/>
      <c r="G15150" s="104"/>
    </row>
    <row r="15151" spans="4:7" x14ac:dyDescent="0.3">
      <c r="D15151" s="21">
        <f t="shared" si="472"/>
        <v>0</v>
      </c>
      <c r="E15151" s="24">
        <f t="shared" si="473"/>
        <v>0</v>
      </c>
      <c r="F15151" s="104"/>
      <c r="G15151" s="104"/>
    </row>
    <row r="15152" spans="4:7" x14ac:dyDescent="0.3">
      <c r="D15152" s="21">
        <f t="shared" si="472"/>
        <v>0</v>
      </c>
      <c r="E15152" s="24">
        <f t="shared" si="473"/>
        <v>0</v>
      </c>
      <c r="F15152" s="104"/>
      <c r="G15152" s="104"/>
    </row>
    <row r="15153" spans="4:31" x14ac:dyDescent="0.3">
      <c r="D15153" s="21">
        <f t="shared" si="472"/>
        <v>0</v>
      </c>
      <c r="E15153" s="24">
        <f t="shared" si="473"/>
        <v>0</v>
      </c>
      <c r="F15153" s="104"/>
      <c r="G15153" s="104"/>
    </row>
    <row r="15154" spans="4:31" x14ac:dyDescent="0.3">
      <c r="D15154" s="21">
        <f t="shared" si="472"/>
        <v>0</v>
      </c>
      <c r="E15154" s="24">
        <f t="shared" si="473"/>
        <v>0</v>
      </c>
      <c r="F15154" s="104"/>
      <c r="G15154" s="104"/>
    </row>
    <row r="15155" spans="4:31" x14ac:dyDescent="0.3">
      <c r="D15155" s="21">
        <f t="shared" si="472"/>
        <v>0</v>
      </c>
      <c r="E15155" s="24">
        <f t="shared" si="473"/>
        <v>0</v>
      </c>
      <c r="F15155" s="104"/>
      <c r="G15155" s="104"/>
    </row>
    <row r="15156" spans="4:31" x14ac:dyDescent="0.3">
      <c r="D15156" s="21">
        <f t="shared" si="472"/>
        <v>0</v>
      </c>
      <c r="E15156" s="24">
        <f t="shared" si="473"/>
        <v>0</v>
      </c>
      <c r="F15156" s="104"/>
      <c r="G15156" s="104"/>
    </row>
    <row r="15157" spans="4:31" x14ac:dyDescent="0.3">
      <c r="D15157" s="21">
        <f t="shared" si="472"/>
        <v>0</v>
      </c>
      <c r="E15157" s="24">
        <f t="shared" si="473"/>
        <v>0</v>
      </c>
      <c r="F15157" s="104"/>
      <c r="G15157" s="104"/>
      <c r="AD15157" s="19" t="s">
        <v>1700</v>
      </c>
      <c r="AE15157" s="19" t="s">
        <v>1410</v>
      </c>
    </row>
    <row r="15158" spans="4:31" x14ac:dyDescent="0.3">
      <c r="D15158" s="21">
        <f t="shared" si="472"/>
        <v>0</v>
      </c>
      <c r="E15158" s="24">
        <f t="shared" si="473"/>
        <v>0</v>
      </c>
      <c r="F15158" s="104"/>
      <c r="G15158" s="104"/>
    </row>
    <row r="15159" spans="4:31" x14ac:dyDescent="0.3">
      <c r="D15159" s="21">
        <f t="shared" si="472"/>
        <v>0</v>
      </c>
      <c r="E15159" s="24">
        <f t="shared" si="473"/>
        <v>0</v>
      </c>
      <c r="F15159" s="104"/>
      <c r="G15159" s="104"/>
    </row>
    <row r="15160" spans="4:31" x14ac:dyDescent="0.3">
      <c r="D15160" s="21">
        <f t="shared" si="472"/>
        <v>0</v>
      </c>
      <c r="E15160" s="24">
        <f t="shared" si="473"/>
        <v>0</v>
      </c>
      <c r="F15160" s="104"/>
      <c r="G15160" s="104"/>
    </row>
    <row r="15161" spans="4:31" x14ac:dyDescent="0.3">
      <c r="D15161" s="21">
        <f t="shared" si="472"/>
        <v>0</v>
      </c>
      <c r="E15161" s="24">
        <f t="shared" si="473"/>
        <v>0</v>
      </c>
      <c r="F15161" s="104"/>
      <c r="G15161" s="104"/>
    </row>
    <row r="15162" spans="4:31" x14ac:dyDescent="0.3">
      <c r="D15162" s="21">
        <f t="shared" si="472"/>
        <v>0</v>
      </c>
      <c r="E15162" s="24">
        <f t="shared" si="473"/>
        <v>0</v>
      </c>
      <c r="F15162" s="104"/>
      <c r="G15162" s="104"/>
    </row>
    <row r="15163" spans="4:31" x14ac:dyDescent="0.3">
      <c r="D15163" s="21">
        <f t="shared" si="472"/>
        <v>0</v>
      </c>
      <c r="E15163" s="24">
        <f t="shared" si="473"/>
        <v>0</v>
      </c>
      <c r="F15163" s="104"/>
      <c r="G15163" s="104"/>
    </row>
    <row r="15164" spans="4:31" x14ac:dyDescent="0.3">
      <c r="D15164" s="21">
        <f t="shared" si="472"/>
        <v>0</v>
      </c>
      <c r="E15164" s="24">
        <f t="shared" si="473"/>
        <v>0</v>
      </c>
      <c r="F15164" s="104"/>
      <c r="G15164" s="104"/>
    </row>
    <row r="15165" spans="4:31" x14ac:dyDescent="0.3">
      <c r="D15165" s="21">
        <f t="shared" si="472"/>
        <v>0</v>
      </c>
      <c r="E15165" s="24">
        <f t="shared" si="473"/>
        <v>0</v>
      </c>
      <c r="F15165" s="104"/>
      <c r="G15165" s="104"/>
    </row>
    <row r="15166" spans="4:31" x14ac:dyDescent="0.3">
      <c r="D15166" s="21">
        <f t="shared" si="472"/>
        <v>0</v>
      </c>
      <c r="E15166" s="24">
        <f t="shared" si="473"/>
        <v>0</v>
      </c>
      <c r="F15166" s="104"/>
      <c r="G15166" s="104"/>
    </row>
    <row r="15167" spans="4:31" x14ac:dyDescent="0.3">
      <c r="D15167" s="21">
        <f t="shared" si="472"/>
        <v>0</v>
      </c>
      <c r="E15167" s="24">
        <f t="shared" si="473"/>
        <v>0</v>
      </c>
      <c r="F15167" s="104"/>
      <c r="G15167" s="104"/>
    </row>
    <row r="15168" spans="4:31" x14ac:dyDescent="0.3">
      <c r="D15168" s="21">
        <f t="shared" si="472"/>
        <v>0</v>
      </c>
      <c r="E15168" s="24">
        <f t="shared" si="473"/>
        <v>0</v>
      </c>
      <c r="F15168" s="104"/>
      <c r="G15168" s="104"/>
    </row>
    <row r="15169" spans="4:7" x14ac:dyDescent="0.3">
      <c r="D15169" s="21">
        <f t="shared" si="472"/>
        <v>0</v>
      </c>
      <c r="E15169" s="24">
        <f t="shared" si="473"/>
        <v>0</v>
      </c>
      <c r="F15169" s="104"/>
      <c r="G15169" s="104"/>
    </row>
    <row r="15170" spans="4:7" x14ac:dyDescent="0.3">
      <c r="D15170" s="21">
        <f t="shared" si="472"/>
        <v>0</v>
      </c>
      <c r="E15170" s="24">
        <f t="shared" si="473"/>
        <v>0</v>
      </c>
      <c r="F15170" s="104"/>
      <c r="G15170" s="104"/>
    </row>
    <row r="15171" spans="4:7" x14ac:dyDescent="0.3">
      <c r="D15171" s="21">
        <f t="shared" ref="D15171:D15234" si="474">F15171+H15171+J15172+L15171+N15171+P15171+R15171+T15171+V15171+X15171+Z15171+AB15171</f>
        <v>0</v>
      </c>
      <c r="E15171" s="24">
        <f t="shared" ref="E15171:E15234" si="475">G15171+I15171+K15172+M15171+O15171+Q15171+S15171+U15171+W15171+Y15171+AA15171+AC15171</f>
        <v>0</v>
      </c>
      <c r="F15171" s="104"/>
      <c r="G15171" s="104"/>
    </row>
    <row r="15172" spans="4:7" x14ac:dyDescent="0.3">
      <c r="D15172" s="21">
        <f t="shared" si="474"/>
        <v>0</v>
      </c>
      <c r="E15172" s="24">
        <f t="shared" si="475"/>
        <v>0</v>
      </c>
      <c r="F15172" s="104"/>
      <c r="G15172" s="104"/>
    </row>
    <row r="15173" spans="4:7" x14ac:dyDescent="0.3">
      <c r="D15173" s="21">
        <f t="shared" si="474"/>
        <v>0</v>
      </c>
      <c r="E15173" s="24">
        <f t="shared" si="475"/>
        <v>0</v>
      </c>
      <c r="F15173" s="104"/>
      <c r="G15173" s="104"/>
    </row>
    <row r="15174" spans="4:7" x14ac:dyDescent="0.3">
      <c r="D15174" s="21">
        <f t="shared" si="474"/>
        <v>0</v>
      </c>
      <c r="E15174" s="24">
        <f t="shared" si="475"/>
        <v>0</v>
      </c>
      <c r="F15174" s="104"/>
      <c r="G15174" s="104"/>
    </row>
    <row r="15175" spans="4:7" x14ac:dyDescent="0.3">
      <c r="D15175" s="21">
        <f t="shared" si="474"/>
        <v>0</v>
      </c>
      <c r="E15175" s="24">
        <f t="shared" si="475"/>
        <v>0</v>
      </c>
      <c r="F15175" s="104"/>
      <c r="G15175" s="104"/>
    </row>
    <row r="15176" spans="4:7" x14ac:dyDescent="0.3">
      <c r="D15176" s="21">
        <f t="shared" si="474"/>
        <v>0</v>
      </c>
      <c r="E15176" s="24">
        <f t="shared" si="475"/>
        <v>0</v>
      </c>
      <c r="F15176" s="104"/>
      <c r="G15176" s="104"/>
    </row>
    <row r="15177" spans="4:7" x14ac:dyDescent="0.3">
      <c r="D15177" s="21">
        <f t="shared" si="474"/>
        <v>0</v>
      </c>
      <c r="E15177" s="24">
        <f t="shared" si="475"/>
        <v>0</v>
      </c>
      <c r="F15177" s="104"/>
      <c r="G15177" s="104"/>
    </row>
    <row r="15178" spans="4:7" x14ac:dyDescent="0.3">
      <c r="D15178" s="21">
        <f t="shared" si="474"/>
        <v>0</v>
      </c>
      <c r="E15178" s="24">
        <f t="shared" si="475"/>
        <v>0</v>
      </c>
      <c r="F15178" s="104"/>
      <c r="G15178" s="104"/>
    </row>
    <row r="15179" spans="4:7" x14ac:dyDescent="0.3">
      <c r="D15179" s="21">
        <f t="shared" si="474"/>
        <v>0</v>
      </c>
      <c r="E15179" s="24">
        <f t="shared" si="475"/>
        <v>0</v>
      </c>
      <c r="F15179" s="104"/>
      <c r="G15179" s="104"/>
    </row>
    <row r="15180" spans="4:7" x14ac:dyDescent="0.3">
      <c r="D15180" s="21">
        <f t="shared" si="474"/>
        <v>0</v>
      </c>
      <c r="E15180" s="24">
        <f t="shared" si="475"/>
        <v>0</v>
      </c>
      <c r="F15180" s="104"/>
      <c r="G15180" s="104"/>
    </row>
    <row r="15181" spans="4:7" x14ac:dyDescent="0.3">
      <c r="D15181" s="21">
        <f t="shared" si="474"/>
        <v>0</v>
      </c>
      <c r="E15181" s="24">
        <f t="shared" si="475"/>
        <v>0</v>
      </c>
      <c r="F15181" s="104"/>
      <c r="G15181" s="104"/>
    </row>
    <row r="15182" spans="4:7" x14ac:dyDescent="0.3">
      <c r="D15182" s="21">
        <f t="shared" si="474"/>
        <v>0</v>
      </c>
      <c r="E15182" s="24">
        <f t="shared" si="475"/>
        <v>0</v>
      </c>
      <c r="F15182" s="104"/>
      <c r="G15182" s="104"/>
    </row>
    <row r="15183" spans="4:7" x14ac:dyDescent="0.3">
      <c r="D15183" s="21">
        <f t="shared" si="474"/>
        <v>0</v>
      </c>
      <c r="E15183" s="24">
        <f t="shared" si="475"/>
        <v>0</v>
      </c>
      <c r="F15183" s="104"/>
      <c r="G15183" s="104"/>
    </row>
    <row r="15184" spans="4:7" x14ac:dyDescent="0.3">
      <c r="D15184" s="21">
        <f t="shared" si="474"/>
        <v>0</v>
      </c>
      <c r="E15184" s="24">
        <f t="shared" si="475"/>
        <v>0</v>
      </c>
      <c r="F15184" s="104"/>
      <c r="G15184" s="104"/>
    </row>
    <row r="15185" spans="4:7" x14ac:dyDescent="0.3">
      <c r="D15185" s="21">
        <f t="shared" si="474"/>
        <v>0</v>
      </c>
      <c r="E15185" s="24">
        <f t="shared" si="475"/>
        <v>0</v>
      </c>
      <c r="F15185" s="104"/>
      <c r="G15185" s="104"/>
    </row>
    <row r="15186" spans="4:7" x14ac:dyDescent="0.3">
      <c r="D15186" s="21">
        <f t="shared" si="474"/>
        <v>0</v>
      </c>
      <c r="E15186" s="24">
        <f t="shared" si="475"/>
        <v>0</v>
      </c>
      <c r="F15186" s="104"/>
      <c r="G15186" s="104"/>
    </row>
    <row r="15187" spans="4:7" x14ac:dyDescent="0.3">
      <c r="D15187" s="21">
        <f t="shared" si="474"/>
        <v>0</v>
      </c>
      <c r="E15187" s="24">
        <f t="shared" si="475"/>
        <v>0</v>
      </c>
      <c r="F15187" s="104"/>
      <c r="G15187" s="104"/>
    </row>
    <row r="15188" spans="4:7" x14ac:dyDescent="0.3">
      <c r="D15188" s="21">
        <f t="shared" si="474"/>
        <v>0</v>
      </c>
      <c r="E15188" s="24">
        <f t="shared" si="475"/>
        <v>0</v>
      </c>
      <c r="F15188" s="104"/>
      <c r="G15188" s="104"/>
    </row>
    <row r="15189" spans="4:7" x14ac:dyDescent="0.3">
      <c r="D15189" s="21">
        <f t="shared" si="474"/>
        <v>0</v>
      </c>
      <c r="E15189" s="24">
        <f t="shared" si="475"/>
        <v>0</v>
      </c>
      <c r="F15189" s="104"/>
      <c r="G15189" s="104"/>
    </row>
    <row r="15190" spans="4:7" x14ac:dyDescent="0.3">
      <c r="D15190" s="21">
        <f t="shared" si="474"/>
        <v>0</v>
      </c>
      <c r="E15190" s="24">
        <f t="shared" si="475"/>
        <v>0</v>
      </c>
      <c r="F15190" s="104"/>
      <c r="G15190" s="104"/>
    </row>
    <row r="15191" spans="4:7" x14ac:dyDescent="0.3">
      <c r="D15191" s="21">
        <f t="shared" si="474"/>
        <v>0</v>
      </c>
      <c r="E15191" s="24">
        <f t="shared" si="475"/>
        <v>0</v>
      </c>
      <c r="F15191" s="104"/>
      <c r="G15191" s="104"/>
    </row>
    <row r="15192" spans="4:7" x14ac:dyDescent="0.3">
      <c r="D15192" s="21">
        <f t="shared" si="474"/>
        <v>0</v>
      </c>
      <c r="E15192" s="24">
        <f t="shared" si="475"/>
        <v>0</v>
      </c>
      <c r="F15192" s="104"/>
      <c r="G15192" s="104"/>
    </row>
    <row r="15193" spans="4:7" x14ac:dyDescent="0.3">
      <c r="D15193" s="21">
        <f t="shared" si="474"/>
        <v>0</v>
      </c>
      <c r="E15193" s="24">
        <f t="shared" si="475"/>
        <v>0</v>
      </c>
      <c r="F15193" s="104"/>
      <c r="G15193" s="104"/>
    </row>
    <row r="15194" spans="4:7" x14ac:dyDescent="0.3">
      <c r="D15194" s="21">
        <f t="shared" si="474"/>
        <v>0</v>
      </c>
      <c r="E15194" s="24">
        <f t="shared" si="475"/>
        <v>0</v>
      </c>
      <c r="F15194" s="104"/>
      <c r="G15194" s="104"/>
    </row>
    <row r="15195" spans="4:7" x14ac:dyDescent="0.3">
      <c r="D15195" s="21">
        <f t="shared" si="474"/>
        <v>0</v>
      </c>
      <c r="E15195" s="24">
        <f t="shared" si="475"/>
        <v>0</v>
      </c>
      <c r="F15195" s="104"/>
      <c r="G15195" s="104"/>
    </row>
    <row r="15196" spans="4:7" x14ac:dyDescent="0.3">
      <c r="D15196" s="21">
        <f t="shared" si="474"/>
        <v>0</v>
      </c>
      <c r="E15196" s="24">
        <f t="shared" si="475"/>
        <v>0</v>
      </c>
      <c r="F15196" s="104"/>
      <c r="G15196" s="104"/>
    </row>
    <row r="15197" spans="4:7" x14ac:dyDescent="0.3">
      <c r="D15197" s="21">
        <f t="shared" si="474"/>
        <v>0</v>
      </c>
      <c r="E15197" s="24">
        <f t="shared" si="475"/>
        <v>0</v>
      </c>
      <c r="F15197" s="104"/>
      <c r="G15197" s="104"/>
    </row>
    <row r="15198" spans="4:7" x14ac:dyDescent="0.3">
      <c r="D15198" s="21">
        <f t="shared" si="474"/>
        <v>0</v>
      </c>
      <c r="E15198" s="24">
        <f t="shared" si="475"/>
        <v>0</v>
      </c>
      <c r="F15198" s="104"/>
      <c r="G15198" s="104"/>
    </row>
    <row r="15199" spans="4:7" x14ac:dyDescent="0.3">
      <c r="D15199" s="21">
        <f t="shared" si="474"/>
        <v>0</v>
      </c>
      <c r="E15199" s="24">
        <f t="shared" si="475"/>
        <v>0</v>
      </c>
      <c r="F15199" s="104"/>
      <c r="G15199" s="104"/>
    </row>
    <row r="15200" spans="4:7" x14ac:dyDescent="0.3">
      <c r="D15200" s="21">
        <f t="shared" si="474"/>
        <v>0</v>
      </c>
      <c r="E15200" s="24">
        <f t="shared" si="475"/>
        <v>0</v>
      </c>
      <c r="F15200" s="104"/>
      <c r="G15200" s="104"/>
    </row>
    <row r="15201" spans="4:7" x14ac:dyDescent="0.3">
      <c r="D15201" s="21">
        <f t="shared" si="474"/>
        <v>0</v>
      </c>
      <c r="E15201" s="24">
        <f t="shared" si="475"/>
        <v>0</v>
      </c>
      <c r="F15201" s="104"/>
      <c r="G15201" s="104"/>
    </row>
    <row r="15202" spans="4:7" x14ac:dyDescent="0.3">
      <c r="D15202" s="21">
        <f t="shared" si="474"/>
        <v>0</v>
      </c>
      <c r="E15202" s="24">
        <f t="shared" si="475"/>
        <v>0</v>
      </c>
      <c r="F15202" s="104"/>
      <c r="G15202" s="104"/>
    </row>
    <row r="15203" spans="4:7" x14ac:dyDescent="0.3">
      <c r="D15203" s="21">
        <f t="shared" si="474"/>
        <v>0</v>
      </c>
      <c r="E15203" s="24">
        <f t="shared" si="475"/>
        <v>0</v>
      </c>
      <c r="F15203" s="104"/>
      <c r="G15203" s="104"/>
    </row>
    <row r="15204" spans="4:7" x14ac:dyDescent="0.3">
      <c r="D15204" s="21">
        <f t="shared" si="474"/>
        <v>0</v>
      </c>
      <c r="E15204" s="24">
        <f t="shared" si="475"/>
        <v>0</v>
      </c>
      <c r="F15204" s="104"/>
      <c r="G15204" s="104"/>
    </row>
    <row r="15205" spans="4:7" x14ac:dyDescent="0.3">
      <c r="D15205" s="21">
        <f t="shared" si="474"/>
        <v>0</v>
      </c>
      <c r="E15205" s="24">
        <f t="shared" si="475"/>
        <v>0</v>
      </c>
      <c r="F15205" s="104"/>
      <c r="G15205" s="104"/>
    </row>
    <row r="15206" spans="4:7" x14ac:dyDescent="0.3">
      <c r="D15206" s="21">
        <f t="shared" si="474"/>
        <v>0</v>
      </c>
      <c r="E15206" s="24">
        <f t="shared" si="475"/>
        <v>0</v>
      </c>
      <c r="F15206" s="104"/>
      <c r="G15206" s="104"/>
    </row>
    <row r="15207" spans="4:7" x14ac:dyDescent="0.3">
      <c r="D15207" s="21">
        <f t="shared" si="474"/>
        <v>0</v>
      </c>
      <c r="E15207" s="24">
        <f t="shared" si="475"/>
        <v>0</v>
      </c>
      <c r="F15207" s="104"/>
      <c r="G15207" s="104"/>
    </row>
    <row r="15208" spans="4:7" x14ac:dyDescent="0.3">
      <c r="D15208" s="21">
        <f t="shared" si="474"/>
        <v>0</v>
      </c>
      <c r="E15208" s="24">
        <f t="shared" si="475"/>
        <v>0</v>
      </c>
      <c r="F15208" s="104"/>
      <c r="G15208" s="104"/>
    </row>
    <row r="15209" spans="4:7" x14ac:dyDescent="0.3">
      <c r="D15209" s="21">
        <f t="shared" si="474"/>
        <v>0</v>
      </c>
      <c r="E15209" s="24">
        <f t="shared" si="475"/>
        <v>0</v>
      </c>
      <c r="F15209" s="104"/>
      <c r="G15209" s="104"/>
    </row>
    <row r="15210" spans="4:7" x14ac:dyDescent="0.3">
      <c r="D15210" s="21">
        <f t="shared" si="474"/>
        <v>0</v>
      </c>
      <c r="E15210" s="24">
        <f t="shared" si="475"/>
        <v>0</v>
      </c>
      <c r="F15210" s="104"/>
      <c r="G15210" s="104"/>
    </row>
    <row r="15211" spans="4:7" x14ac:dyDescent="0.3">
      <c r="D15211" s="21">
        <f t="shared" si="474"/>
        <v>0</v>
      </c>
      <c r="E15211" s="24">
        <f t="shared" si="475"/>
        <v>0</v>
      </c>
      <c r="F15211" s="104"/>
      <c r="G15211" s="104"/>
    </row>
    <row r="15212" spans="4:7" x14ac:dyDescent="0.3">
      <c r="D15212" s="21">
        <f t="shared" si="474"/>
        <v>0</v>
      </c>
      <c r="E15212" s="24">
        <f t="shared" si="475"/>
        <v>0</v>
      </c>
      <c r="F15212" s="104"/>
      <c r="G15212" s="104"/>
    </row>
    <row r="15213" spans="4:7" x14ac:dyDescent="0.3">
      <c r="D15213" s="21">
        <f t="shared" si="474"/>
        <v>0</v>
      </c>
      <c r="E15213" s="24">
        <f t="shared" si="475"/>
        <v>0</v>
      </c>
      <c r="F15213" s="104"/>
      <c r="G15213" s="104"/>
    </row>
    <row r="15214" spans="4:7" x14ac:dyDescent="0.3">
      <c r="D15214" s="21">
        <f t="shared" si="474"/>
        <v>0</v>
      </c>
      <c r="E15214" s="24">
        <f t="shared" si="475"/>
        <v>0</v>
      </c>
      <c r="F15214" s="104"/>
      <c r="G15214" s="104"/>
    </row>
    <row r="15215" spans="4:7" x14ac:dyDescent="0.3">
      <c r="D15215" s="21">
        <f t="shared" si="474"/>
        <v>0</v>
      </c>
      <c r="E15215" s="24">
        <f t="shared" si="475"/>
        <v>0</v>
      </c>
      <c r="F15215" s="104"/>
      <c r="G15215" s="104"/>
    </row>
    <row r="15216" spans="4:7" x14ac:dyDescent="0.3">
      <c r="D15216" s="21">
        <f t="shared" si="474"/>
        <v>0</v>
      </c>
      <c r="E15216" s="24">
        <f t="shared" si="475"/>
        <v>0</v>
      </c>
      <c r="F15216" s="104"/>
      <c r="G15216" s="104"/>
    </row>
    <row r="15217" spans="4:7" x14ac:dyDescent="0.3">
      <c r="D15217" s="21">
        <f t="shared" si="474"/>
        <v>0</v>
      </c>
      <c r="E15217" s="24">
        <f t="shared" si="475"/>
        <v>0</v>
      </c>
      <c r="F15217" s="104"/>
      <c r="G15217" s="104"/>
    </row>
    <row r="15218" spans="4:7" x14ac:dyDescent="0.3">
      <c r="D15218" s="21">
        <f t="shared" si="474"/>
        <v>0</v>
      </c>
      <c r="E15218" s="24">
        <f t="shared" si="475"/>
        <v>0</v>
      </c>
      <c r="F15218" s="104"/>
      <c r="G15218" s="104"/>
    </row>
    <row r="15219" spans="4:7" x14ac:dyDescent="0.3">
      <c r="D15219" s="21">
        <f t="shared" si="474"/>
        <v>0</v>
      </c>
      <c r="E15219" s="24">
        <f t="shared" si="475"/>
        <v>0</v>
      </c>
      <c r="F15219" s="104"/>
      <c r="G15219" s="104"/>
    </row>
    <row r="15220" spans="4:7" x14ac:dyDescent="0.3">
      <c r="D15220" s="21">
        <f t="shared" si="474"/>
        <v>0</v>
      </c>
      <c r="E15220" s="24">
        <f t="shared" si="475"/>
        <v>0</v>
      </c>
      <c r="F15220" s="104"/>
      <c r="G15220" s="104"/>
    </row>
    <row r="15221" spans="4:7" x14ac:dyDescent="0.3">
      <c r="D15221" s="21">
        <f t="shared" si="474"/>
        <v>0</v>
      </c>
      <c r="E15221" s="24">
        <f t="shared" si="475"/>
        <v>0</v>
      </c>
      <c r="F15221" s="104"/>
      <c r="G15221" s="104"/>
    </row>
    <row r="15222" spans="4:7" x14ac:dyDescent="0.3">
      <c r="D15222" s="21">
        <f t="shared" si="474"/>
        <v>0</v>
      </c>
      <c r="E15222" s="24">
        <f t="shared" si="475"/>
        <v>0</v>
      </c>
      <c r="F15222" s="104"/>
      <c r="G15222" s="104"/>
    </row>
    <row r="15223" spans="4:7" x14ac:dyDescent="0.3">
      <c r="D15223" s="21">
        <f t="shared" si="474"/>
        <v>0</v>
      </c>
      <c r="E15223" s="24">
        <f t="shared" si="475"/>
        <v>0</v>
      </c>
      <c r="F15223" s="104"/>
      <c r="G15223" s="104"/>
    </row>
    <row r="15224" spans="4:7" x14ac:dyDescent="0.3">
      <c r="D15224" s="21">
        <f t="shared" si="474"/>
        <v>0</v>
      </c>
      <c r="E15224" s="24">
        <f t="shared" si="475"/>
        <v>0</v>
      </c>
      <c r="F15224" s="104"/>
      <c r="G15224" s="104"/>
    </row>
    <row r="15225" spans="4:7" x14ac:dyDescent="0.3">
      <c r="D15225" s="21">
        <f t="shared" si="474"/>
        <v>0</v>
      </c>
      <c r="E15225" s="24">
        <f t="shared" si="475"/>
        <v>0</v>
      </c>
      <c r="F15225" s="104"/>
      <c r="G15225" s="104"/>
    </row>
    <row r="15226" spans="4:7" x14ac:dyDescent="0.3">
      <c r="D15226" s="21">
        <f t="shared" si="474"/>
        <v>0</v>
      </c>
      <c r="E15226" s="24">
        <f t="shared" si="475"/>
        <v>0</v>
      </c>
      <c r="F15226" s="104"/>
      <c r="G15226" s="104"/>
    </row>
    <row r="15227" spans="4:7" x14ac:dyDescent="0.3">
      <c r="D15227" s="21">
        <f t="shared" si="474"/>
        <v>0</v>
      </c>
      <c r="E15227" s="24">
        <f t="shared" si="475"/>
        <v>0</v>
      </c>
      <c r="F15227" s="104"/>
      <c r="G15227" s="104"/>
    </row>
    <row r="15228" spans="4:7" x14ac:dyDescent="0.3">
      <c r="D15228" s="21">
        <f t="shared" si="474"/>
        <v>0</v>
      </c>
      <c r="E15228" s="24">
        <f t="shared" si="475"/>
        <v>0</v>
      </c>
      <c r="F15228" s="104"/>
      <c r="G15228" s="104"/>
    </row>
    <row r="15229" spans="4:7" x14ac:dyDescent="0.3">
      <c r="D15229" s="21">
        <f t="shared" si="474"/>
        <v>0</v>
      </c>
      <c r="E15229" s="24">
        <f t="shared" si="475"/>
        <v>0</v>
      </c>
      <c r="F15229" s="104"/>
      <c r="G15229" s="104"/>
    </row>
    <row r="15230" spans="4:7" x14ac:dyDescent="0.3">
      <c r="D15230" s="21">
        <f t="shared" si="474"/>
        <v>0</v>
      </c>
      <c r="E15230" s="24">
        <f t="shared" si="475"/>
        <v>0</v>
      </c>
      <c r="F15230" s="104"/>
      <c r="G15230" s="104"/>
    </row>
    <row r="15231" spans="4:7" x14ac:dyDescent="0.3">
      <c r="D15231" s="21">
        <f t="shared" si="474"/>
        <v>0</v>
      </c>
      <c r="E15231" s="24">
        <f t="shared" si="475"/>
        <v>0</v>
      </c>
      <c r="F15231" s="104"/>
      <c r="G15231" s="104"/>
    </row>
    <row r="15232" spans="4:7" x14ac:dyDescent="0.3">
      <c r="D15232" s="21">
        <f t="shared" si="474"/>
        <v>0</v>
      </c>
      <c r="E15232" s="24">
        <f t="shared" si="475"/>
        <v>0</v>
      </c>
      <c r="F15232" s="104"/>
      <c r="G15232" s="104"/>
    </row>
    <row r="15233" spans="4:7" x14ac:dyDescent="0.3">
      <c r="D15233" s="21">
        <f t="shared" si="474"/>
        <v>0</v>
      </c>
      <c r="E15233" s="24">
        <f t="shared" si="475"/>
        <v>0</v>
      </c>
      <c r="F15233" s="104"/>
      <c r="G15233" s="104"/>
    </row>
    <row r="15234" spans="4:7" x14ac:dyDescent="0.3">
      <c r="D15234" s="21">
        <f t="shared" si="474"/>
        <v>0</v>
      </c>
      <c r="E15234" s="24">
        <f t="shared" si="475"/>
        <v>0</v>
      </c>
      <c r="F15234" s="104"/>
      <c r="G15234" s="104"/>
    </row>
    <row r="15235" spans="4:7" x14ac:dyDescent="0.3">
      <c r="D15235" s="21">
        <f t="shared" ref="D15235:D15298" si="476">F15235+H15235+J15236+L15235+N15235+P15235+R15235+T15235+V15235+X15235+Z15235+AB15235</f>
        <v>0</v>
      </c>
      <c r="E15235" s="24">
        <f t="shared" ref="E15235:E15298" si="477">G15235+I15235+K15236+M15235+O15235+Q15235+S15235+U15235+W15235+Y15235+AA15235+AC15235</f>
        <v>0</v>
      </c>
      <c r="F15235" s="104"/>
      <c r="G15235" s="104"/>
    </row>
    <row r="15236" spans="4:7" x14ac:dyDescent="0.3">
      <c r="D15236" s="21">
        <f t="shared" si="476"/>
        <v>0</v>
      </c>
      <c r="E15236" s="24">
        <f t="shared" si="477"/>
        <v>0</v>
      </c>
      <c r="F15236" s="104"/>
      <c r="G15236" s="104"/>
    </row>
    <row r="15237" spans="4:7" x14ac:dyDescent="0.3">
      <c r="D15237" s="21">
        <f t="shared" si="476"/>
        <v>0</v>
      </c>
      <c r="E15237" s="24">
        <f t="shared" si="477"/>
        <v>0</v>
      </c>
      <c r="F15237" s="104"/>
      <c r="G15237" s="104"/>
    </row>
    <row r="15238" spans="4:7" x14ac:dyDescent="0.3">
      <c r="D15238" s="21">
        <f t="shared" si="476"/>
        <v>0</v>
      </c>
      <c r="E15238" s="24">
        <f t="shared" si="477"/>
        <v>0</v>
      </c>
      <c r="F15238" s="104"/>
      <c r="G15238" s="104"/>
    </row>
    <row r="15239" spans="4:7" x14ac:dyDescent="0.3">
      <c r="D15239" s="21">
        <f t="shared" si="476"/>
        <v>0</v>
      </c>
      <c r="E15239" s="24">
        <f t="shared" si="477"/>
        <v>0</v>
      </c>
      <c r="F15239" s="104"/>
      <c r="G15239" s="104"/>
    </row>
    <row r="15240" spans="4:7" x14ac:dyDescent="0.3">
      <c r="D15240" s="21">
        <f t="shared" si="476"/>
        <v>0</v>
      </c>
      <c r="E15240" s="24">
        <f t="shared" si="477"/>
        <v>0</v>
      </c>
      <c r="F15240" s="104"/>
      <c r="G15240" s="104"/>
    </row>
    <row r="15241" spans="4:7" x14ac:dyDescent="0.3">
      <c r="D15241" s="21">
        <f t="shared" si="476"/>
        <v>0</v>
      </c>
      <c r="E15241" s="24">
        <f t="shared" si="477"/>
        <v>0</v>
      </c>
      <c r="F15241" s="104"/>
      <c r="G15241" s="104"/>
    </row>
    <row r="15242" spans="4:7" x14ac:dyDescent="0.3">
      <c r="D15242" s="21">
        <f t="shared" si="476"/>
        <v>0</v>
      </c>
      <c r="E15242" s="24">
        <f t="shared" si="477"/>
        <v>0</v>
      </c>
      <c r="F15242" s="104"/>
      <c r="G15242" s="104"/>
    </row>
    <row r="15243" spans="4:7" x14ac:dyDescent="0.3">
      <c r="D15243" s="21">
        <f t="shared" si="476"/>
        <v>0</v>
      </c>
      <c r="E15243" s="24">
        <f t="shared" si="477"/>
        <v>0</v>
      </c>
      <c r="F15243" s="104"/>
      <c r="G15243" s="104"/>
    </row>
    <row r="15244" spans="4:7" x14ac:dyDescent="0.3">
      <c r="D15244" s="21">
        <f t="shared" si="476"/>
        <v>0</v>
      </c>
      <c r="E15244" s="24">
        <f t="shared" si="477"/>
        <v>0</v>
      </c>
      <c r="F15244" s="104"/>
      <c r="G15244" s="104"/>
    </row>
    <row r="15245" spans="4:7" x14ac:dyDescent="0.3">
      <c r="D15245" s="21">
        <f t="shared" si="476"/>
        <v>0</v>
      </c>
      <c r="E15245" s="24">
        <f t="shared" si="477"/>
        <v>0</v>
      </c>
      <c r="F15245" s="104"/>
      <c r="G15245" s="104"/>
    </row>
    <row r="15246" spans="4:7" x14ac:dyDescent="0.3">
      <c r="D15246" s="21">
        <f t="shared" si="476"/>
        <v>0</v>
      </c>
      <c r="E15246" s="24">
        <f t="shared" si="477"/>
        <v>0</v>
      </c>
      <c r="F15246" s="104"/>
      <c r="G15246" s="104"/>
    </row>
    <row r="15247" spans="4:7" x14ac:dyDescent="0.3">
      <c r="D15247" s="21">
        <f t="shared" si="476"/>
        <v>0</v>
      </c>
      <c r="E15247" s="24">
        <f t="shared" si="477"/>
        <v>0</v>
      </c>
      <c r="F15247" s="104"/>
      <c r="G15247" s="104"/>
    </row>
    <row r="15248" spans="4:7" x14ac:dyDescent="0.3">
      <c r="D15248" s="21">
        <f t="shared" si="476"/>
        <v>0</v>
      </c>
      <c r="E15248" s="24">
        <f t="shared" si="477"/>
        <v>0</v>
      </c>
      <c r="F15248" s="104"/>
      <c r="G15248" s="104"/>
    </row>
    <row r="15249" spans="4:7" x14ac:dyDescent="0.3">
      <c r="D15249" s="21">
        <f t="shared" si="476"/>
        <v>0</v>
      </c>
      <c r="E15249" s="24">
        <f t="shared" si="477"/>
        <v>0</v>
      </c>
      <c r="F15249" s="104"/>
      <c r="G15249" s="104"/>
    </row>
    <row r="15250" spans="4:7" x14ac:dyDescent="0.3">
      <c r="D15250" s="21">
        <f t="shared" si="476"/>
        <v>0</v>
      </c>
      <c r="E15250" s="24">
        <f t="shared" si="477"/>
        <v>0</v>
      </c>
      <c r="F15250" s="104"/>
      <c r="G15250" s="104"/>
    </row>
    <row r="15251" spans="4:7" x14ac:dyDescent="0.3">
      <c r="D15251" s="21">
        <f t="shared" si="476"/>
        <v>0</v>
      </c>
      <c r="E15251" s="24">
        <f t="shared" si="477"/>
        <v>0</v>
      </c>
      <c r="F15251" s="104"/>
      <c r="G15251" s="104"/>
    </row>
    <row r="15252" spans="4:7" x14ac:dyDescent="0.3">
      <c r="D15252" s="21">
        <f t="shared" si="476"/>
        <v>0</v>
      </c>
      <c r="E15252" s="24">
        <f t="shared" si="477"/>
        <v>0</v>
      </c>
      <c r="F15252" s="104"/>
      <c r="G15252" s="104"/>
    </row>
    <row r="15253" spans="4:7" x14ac:dyDescent="0.3">
      <c r="D15253" s="21">
        <f t="shared" si="476"/>
        <v>0</v>
      </c>
      <c r="E15253" s="24">
        <f t="shared" si="477"/>
        <v>0</v>
      </c>
      <c r="F15253" s="104"/>
      <c r="G15253" s="104"/>
    </row>
    <row r="15254" spans="4:7" x14ac:dyDescent="0.3">
      <c r="D15254" s="21">
        <f t="shared" si="476"/>
        <v>0</v>
      </c>
      <c r="E15254" s="24">
        <f t="shared" si="477"/>
        <v>0</v>
      </c>
      <c r="F15254" s="104"/>
      <c r="G15254" s="104"/>
    </row>
    <row r="15255" spans="4:7" x14ac:dyDescent="0.3">
      <c r="D15255" s="21">
        <f t="shared" si="476"/>
        <v>0</v>
      </c>
      <c r="E15255" s="24">
        <f t="shared" si="477"/>
        <v>0</v>
      </c>
      <c r="F15255" s="104"/>
      <c r="G15255" s="104"/>
    </row>
    <row r="15256" spans="4:7" x14ac:dyDescent="0.3">
      <c r="D15256" s="21">
        <f t="shared" si="476"/>
        <v>0</v>
      </c>
      <c r="E15256" s="24">
        <f t="shared" si="477"/>
        <v>0</v>
      </c>
      <c r="F15256" s="104"/>
      <c r="G15256" s="104"/>
    </row>
    <row r="15257" spans="4:7" x14ac:dyDescent="0.3">
      <c r="D15257" s="21">
        <f t="shared" si="476"/>
        <v>0</v>
      </c>
      <c r="E15257" s="24">
        <f t="shared" si="477"/>
        <v>0</v>
      </c>
      <c r="F15257" s="104"/>
      <c r="G15257" s="104"/>
    </row>
    <row r="15258" spans="4:7" x14ac:dyDescent="0.3">
      <c r="D15258" s="21">
        <f t="shared" si="476"/>
        <v>0</v>
      </c>
      <c r="E15258" s="24">
        <f t="shared" si="477"/>
        <v>0</v>
      </c>
      <c r="F15258" s="104"/>
      <c r="G15258" s="104"/>
    </row>
    <row r="15259" spans="4:7" x14ac:dyDescent="0.3">
      <c r="D15259" s="21">
        <f t="shared" si="476"/>
        <v>0</v>
      </c>
      <c r="E15259" s="24">
        <f t="shared" si="477"/>
        <v>0</v>
      </c>
      <c r="F15259" s="104"/>
      <c r="G15259" s="104"/>
    </row>
    <row r="15260" spans="4:7" x14ac:dyDescent="0.3">
      <c r="D15260" s="21">
        <f t="shared" si="476"/>
        <v>0</v>
      </c>
      <c r="E15260" s="24">
        <f t="shared" si="477"/>
        <v>0</v>
      </c>
      <c r="F15260" s="104"/>
      <c r="G15260" s="104"/>
    </row>
    <row r="15261" spans="4:7" x14ac:dyDescent="0.3">
      <c r="D15261" s="21">
        <f t="shared" si="476"/>
        <v>0</v>
      </c>
      <c r="E15261" s="24">
        <f t="shared" si="477"/>
        <v>0</v>
      </c>
      <c r="F15261" s="104"/>
      <c r="G15261" s="104"/>
    </row>
    <row r="15262" spans="4:7" x14ac:dyDescent="0.3">
      <c r="D15262" s="21">
        <f t="shared" si="476"/>
        <v>0</v>
      </c>
      <c r="E15262" s="24">
        <f t="shared" si="477"/>
        <v>0</v>
      </c>
      <c r="F15262" s="104"/>
      <c r="G15262" s="104"/>
    </row>
    <row r="15263" spans="4:7" x14ac:dyDescent="0.3">
      <c r="D15263" s="21">
        <f t="shared" si="476"/>
        <v>0</v>
      </c>
      <c r="E15263" s="24">
        <f t="shared" si="477"/>
        <v>0</v>
      </c>
      <c r="F15263" s="104"/>
      <c r="G15263" s="104"/>
    </row>
    <row r="15264" spans="4:7" x14ac:dyDescent="0.3">
      <c r="D15264" s="21">
        <f t="shared" si="476"/>
        <v>0</v>
      </c>
      <c r="E15264" s="24">
        <f t="shared" si="477"/>
        <v>0</v>
      </c>
      <c r="F15264" s="104"/>
      <c r="G15264" s="104"/>
    </row>
    <row r="15265" spans="4:7" x14ac:dyDescent="0.3">
      <c r="D15265" s="21">
        <f t="shared" si="476"/>
        <v>0</v>
      </c>
      <c r="E15265" s="24">
        <f t="shared" si="477"/>
        <v>0</v>
      </c>
      <c r="F15265" s="104"/>
      <c r="G15265" s="104"/>
    </row>
    <row r="15266" spans="4:7" x14ac:dyDescent="0.3">
      <c r="D15266" s="21">
        <f t="shared" si="476"/>
        <v>0</v>
      </c>
      <c r="E15266" s="24">
        <f t="shared" si="477"/>
        <v>0</v>
      </c>
      <c r="F15266" s="104"/>
      <c r="G15266" s="104"/>
    </row>
    <row r="15267" spans="4:7" x14ac:dyDescent="0.3">
      <c r="D15267" s="21">
        <f t="shared" si="476"/>
        <v>0</v>
      </c>
      <c r="E15267" s="24">
        <f t="shared" si="477"/>
        <v>0</v>
      </c>
      <c r="F15267" s="104"/>
      <c r="G15267" s="104"/>
    </row>
    <row r="15268" spans="4:7" x14ac:dyDescent="0.3">
      <c r="D15268" s="21">
        <f t="shared" si="476"/>
        <v>0</v>
      </c>
      <c r="E15268" s="24">
        <f t="shared" si="477"/>
        <v>0</v>
      </c>
      <c r="F15268" s="104"/>
      <c r="G15268" s="104"/>
    </row>
    <row r="15269" spans="4:7" x14ac:dyDescent="0.3">
      <c r="D15269" s="21">
        <f t="shared" si="476"/>
        <v>0</v>
      </c>
      <c r="E15269" s="24">
        <f t="shared" si="477"/>
        <v>0</v>
      </c>
      <c r="F15269" s="104"/>
      <c r="G15269" s="104"/>
    </row>
    <row r="15270" spans="4:7" x14ac:dyDescent="0.3">
      <c r="D15270" s="21">
        <f t="shared" si="476"/>
        <v>0</v>
      </c>
      <c r="E15270" s="24">
        <f t="shared" si="477"/>
        <v>0</v>
      </c>
      <c r="F15270" s="104"/>
      <c r="G15270" s="104"/>
    </row>
    <row r="15271" spans="4:7" x14ac:dyDescent="0.3">
      <c r="D15271" s="21">
        <f t="shared" si="476"/>
        <v>0</v>
      </c>
      <c r="E15271" s="24">
        <f t="shared" si="477"/>
        <v>0</v>
      </c>
      <c r="F15271" s="104"/>
      <c r="G15271" s="104"/>
    </row>
    <row r="15272" spans="4:7" x14ac:dyDescent="0.3">
      <c r="D15272" s="21">
        <f t="shared" si="476"/>
        <v>0</v>
      </c>
      <c r="E15272" s="24">
        <f t="shared" si="477"/>
        <v>0</v>
      </c>
      <c r="F15272" s="104"/>
      <c r="G15272" s="104"/>
    </row>
    <row r="15273" spans="4:7" x14ac:dyDescent="0.3">
      <c r="D15273" s="21">
        <f t="shared" si="476"/>
        <v>0</v>
      </c>
      <c r="E15273" s="24">
        <f t="shared" si="477"/>
        <v>0</v>
      </c>
      <c r="F15273" s="104"/>
      <c r="G15273" s="104"/>
    </row>
    <row r="15274" spans="4:7" x14ac:dyDescent="0.3">
      <c r="D15274" s="21">
        <f t="shared" si="476"/>
        <v>0</v>
      </c>
      <c r="E15274" s="24">
        <f t="shared" si="477"/>
        <v>0</v>
      </c>
      <c r="F15274" s="104"/>
      <c r="G15274" s="104"/>
    </row>
    <row r="15275" spans="4:7" x14ac:dyDescent="0.3">
      <c r="D15275" s="21">
        <f t="shared" si="476"/>
        <v>0</v>
      </c>
      <c r="E15275" s="24">
        <f t="shared" si="477"/>
        <v>0</v>
      </c>
      <c r="F15275" s="104"/>
      <c r="G15275" s="104"/>
    </row>
    <row r="15276" spans="4:7" x14ac:dyDescent="0.3">
      <c r="D15276" s="21">
        <f t="shared" si="476"/>
        <v>0</v>
      </c>
      <c r="E15276" s="24">
        <f t="shared" si="477"/>
        <v>0</v>
      </c>
      <c r="F15276" s="104"/>
      <c r="G15276" s="104"/>
    </row>
    <row r="15277" spans="4:7" x14ac:dyDescent="0.3">
      <c r="D15277" s="21">
        <f t="shared" si="476"/>
        <v>0</v>
      </c>
      <c r="E15277" s="24">
        <f t="shared" si="477"/>
        <v>0</v>
      </c>
      <c r="F15277" s="104"/>
      <c r="G15277" s="104"/>
    </row>
    <row r="15278" spans="4:7" x14ac:dyDescent="0.3">
      <c r="D15278" s="21">
        <f t="shared" si="476"/>
        <v>0</v>
      </c>
      <c r="E15278" s="24">
        <f t="shared" si="477"/>
        <v>0</v>
      </c>
      <c r="F15278" s="104"/>
      <c r="G15278" s="104"/>
    </row>
    <row r="15279" spans="4:7" x14ac:dyDescent="0.3">
      <c r="D15279" s="21">
        <f t="shared" si="476"/>
        <v>0</v>
      </c>
      <c r="E15279" s="24">
        <f t="shared" si="477"/>
        <v>0</v>
      </c>
      <c r="F15279" s="104"/>
      <c r="G15279" s="104"/>
    </row>
    <row r="15280" spans="4:7" x14ac:dyDescent="0.3">
      <c r="D15280" s="21">
        <f t="shared" si="476"/>
        <v>0</v>
      </c>
      <c r="E15280" s="24">
        <f t="shared" si="477"/>
        <v>0</v>
      </c>
      <c r="F15280" s="104"/>
      <c r="G15280" s="104"/>
    </row>
    <row r="15281" spans="4:7" x14ac:dyDescent="0.3">
      <c r="D15281" s="21">
        <f t="shared" si="476"/>
        <v>0</v>
      </c>
      <c r="E15281" s="24">
        <f t="shared" si="477"/>
        <v>0</v>
      </c>
      <c r="F15281" s="104"/>
      <c r="G15281" s="104"/>
    </row>
    <row r="15282" spans="4:7" x14ac:dyDescent="0.3">
      <c r="D15282" s="21">
        <f t="shared" si="476"/>
        <v>0</v>
      </c>
      <c r="E15282" s="24">
        <f t="shared" si="477"/>
        <v>0</v>
      </c>
      <c r="F15282" s="104"/>
      <c r="G15282" s="104"/>
    </row>
    <row r="15283" spans="4:7" x14ac:dyDescent="0.3">
      <c r="D15283" s="21">
        <f t="shared" si="476"/>
        <v>0</v>
      </c>
      <c r="E15283" s="24">
        <f t="shared" si="477"/>
        <v>0</v>
      </c>
      <c r="F15283" s="104"/>
      <c r="G15283" s="104"/>
    </row>
    <row r="15284" spans="4:7" x14ac:dyDescent="0.3">
      <c r="D15284" s="21">
        <f t="shared" si="476"/>
        <v>0</v>
      </c>
      <c r="E15284" s="24">
        <f t="shared" si="477"/>
        <v>0</v>
      </c>
      <c r="F15284" s="104"/>
      <c r="G15284" s="104"/>
    </row>
    <row r="15285" spans="4:7" x14ac:dyDescent="0.3">
      <c r="D15285" s="21">
        <f t="shared" si="476"/>
        <v>0</v>
      </c>
      <c r="E15285" s="24">
        <f t="shared" si="477"/>
        <v>0</v>
      </c>
      <c r="F15285" s="104"/>
      <c r="G15285" s="104"/>
    </row>
    <row r="15286" spans="4:7" x14ac:dyDescent="0.3">
      <c r="D15286" s="21">
        <f t="shared" si="476"/>
        <v>0</v>
      </c>
      <c r="E15286" s="24">
        <f t="shared" si="477"/>
        <v>0</v>
      </c>
      <c r="F15286" s="104"/>
      <c r="G15286" s="104"/>
    </row>
    <row r="15287" spans="4:7" x14ac:dyDescent="0.3">
      <c r="D15287" s="21">
        <f t="shared" si="476"/>
        <v>0</v>
      </c>
      <c r="E15287" s="24">
        <f t="shared" si="477"/>
        <v>0</v>
      </c>
      <c r="F15287" s="104"/>
      <c r="G15287" s="104"/>
    </row>
    <row r="15288" spans="4:7" x14ac:dyDescent="0.3">
      <c r="D15288" s="21">
        <f t="shared" si="476"/>
        <v>0</v>
      </c>
      <c r="E15288" s="24">
        <f t="shared" si="477"/>
        <v>0</v>
      </c>
      <c r="F15288" s="104"/>
      <c r="G15288" s="104"/>
    </row>
    <row r="15289" spans="4:7" x14ac:dyDescent="0.3">
      <c r="D15289" s="21">
        <f t="shared" si="476"/>
        <v>0</v>
      </c>
      <c r="E15289" s="24">
        <f t="shared" si="477"/>
        <v>0</v>
      </c>
      <c r="F15289" s="104"/>
      <c r="G15289" s="104"/>
    </row>
    <row r="15290" spans="4:7" x14ac:dyDescent="0.3">
      <c r="D15290" s="21">
        <f t="shared" si="476"/>
        <v>0</v>
      </c>
      <c r="E15290" s="24">
        <f t="shared" si="477"/>
        <v>0</v>
      </c>
      <c r="F15290" s="104"/>
      <c r="G15290" s="104"/>
    </row>
    <row r="15291" spans="4:7" x14ac:dyDescent="0.3">
      <c r="D15291" s="21">
        <f t="shared" si="476"/>
        <v>0</v>
      </c>
      <c r="E15291" s="24">
        <f t="shared" si="477"/>
        <v>0</v>
      </c>
      <c r="F15291" s="104"/>
      <c r="G15291" s="104"/>
    </row>
    <row r="15292" spans="4:7" x14ac:dyDescent="0.3">
      <c r="D15292" s="21">
        <f t="shared" si="476"/>
        <v>0</v>
      </c>
      <c r="E15292" s="24">
        <f t="shared" si="477"/>
        <v>0</v>
      </c>
      <c r="F15292" s="104"/>
      <c r="G15292" s="104"/>
    </row>
    <row r="15293" spans="4:7" x14ac:dyDescent="0.3">
      <c r="D15293" s="21">
        <f t="shared" si="476"/>
        <v>0</v>
      </c>
      <c r="E15293" s="24">
        <f t="shared" si="477"/>
        <v>0</v>
      </c>
      <c r="F15293" s="104"/>
      <c r="G15293" s="104"/>
    </row>
    <row r="15294" spans="4:7" x14ac:dyDescent="0.3">
      <c r="D15294" s="21">
        <f t="shared" si="476"/>
        <v>0</v>
      </c>
      <c r="E15294" s="24">
        <f t="shared" si="477"/>
        <v>0</v>
      </c>
      <c r="F15294" s="104"/>
      <c r="G15294" s="104"/>
    </row>
    <row r="15295" spans="4:7" x14ac:dyDescent="0.3">
      <c r="D15295" s="21">
        <f t="shared" si="476"/>
        <v>0</v>
      </c>
      <c r="E15295" s="24">
        <f t="shared" si="477"/>
        <v>0</v>
      </c>
      <c r="F15295" s="104"/>
      <c r="G15295" s="104"/>
    </row>
    <row r="15296" spans="4:7" x14ac:dyDescent="0.3">
      <c r="D15296" s="21">
        <f t="shared" si="476"/>
        <v>0</v>
      </c>
      <c r="E15296" s="24">
        <f t="shared" si="477"/>
        <v>0</v>
      </c>
      <c r="F15296" s="104"/>
      <c r="G15296" s="104"/>
    </row>
    <row r="15297" spans="4:7" x14ac:dyDescent="0.3">
      <c r="D15297" s="21">
        <f t="shared" si="476"/>
        <v>0</v>
      </c>
      <c r="E15297" s="24">
        <f t="shared" si="477"/>
        <v>0</v>
      </c>
      <c r="F15297" s="104"/>
      <c r="G15297" s="104"/>
    </row>
    <row r="15298" spans="4:7" x14ac:dyDescent="0.3">
      <c r="D15298" s="21">
        <f t="shared" si="476"/>
        <v>0</v>
      </c>
      <c r="E15298" s="24">
        <f t="shared" si="477"/>
        <v>0</v>
      </c>
      <c r="F15298" s="104"/>
      <c r="G15298" s="104"/>
    </row>
    <row r="15299" spans="4:7" x14ac:dyDescent="0.3">
      <c r="D15299" s="21">
        <f t="shared" ref="D15299:D15362" si="478">F15299+H15299+J15300+L15299+N15299+P15299+R15299+T15299+V15299+X15299+Z15299+AB15299</f>
        <v>0</v>
      </c>
      <c r="E15299" s="24">
        <f t="shared" ref="E15299:E15362" si="479">G15299+I15299+K15300+M15299+O15299+Q15299+S15299+U15299+W15299+Y15299+AA15299+AC15299</f>
        <v>0</v>
      </c>
      <c r="F15299" s="104"/>
      <c r="G15299" s="104"/>
    </row>
    <row r="15300" spans="4:7" x14ac:dyDescent="0.3">
      <c r="D15300" s="21">
        <f t="shared" si="478"/>
        <v>0</v>
      </c>
      <c r="E15300" s="24">
        <f t="shared" si="479"/>
        <v>0</v>
      </c>
      <c r="F15300" s="104"/>
      <c r="G15300" s="104"/>
    </row>
    <row r="15301" spans="4:7" x14ac:dyDescent="0.3">
      <c r="D15301" s="21">
        <f t="shared" si="478"/>
        <v>0</v>
      </c>
      <c r="E15301" s="24">
        <f t="shared" si="479"/>
        <v>0</v>
      </c>
      <c r="F15301" s="104"/>
      <c r="G15301" s="104"/>
    </row>
    <row r="15302" spans="4:7" x14ac:dyDescent="0.3">
      <c r="D15302" s="21">
        <f t="shared" si="478"/>
        <v>0</v>
      </c>
      <c r="E15302" s="24">
        <f t="shared" si="479"/>
        <v>0</v>
      </c>
      <c r="F15302" s="104"/>
      <c r="G15302" s="104"/>
    </row>
    <row r="15303" spans="4:7" x14ac:dyDescent="0.3">
      <c r="D15303" s="21">
        <f t="shared" si="478"/>
        <v>0</v>
      </c>
      <c r="E15303" s="24">
        <f t="shared" si="479"/>
        <v>0</v>
      </c>
      <c r="F15303" s="104"/>
      <c r="G15303" s="104"/>
    </row>
    <row r="15304" spans="4:7" x14ac:dyDescent="0.3">
      <c r="D15304" s="21">
        <f t="shared" si="478"/>
        <v>0</v>
      </c>
      <c r="E15304" s="24">
        <f t="shared" si="479"/>
        <v>0</v>
      </c>
      <c r="F15304" s="104"/>
      <c r="G15304" s="104"/>
    </row>
    <row r="15305" spans="4:7" x14ac:dyDescent="0.3">
      <c r="D15305" s="21">
        <f t="shared" si="478"/>
        <v>0</v>
      </c>
      <c r="E15305" s="24">
        <f t="shared" si="479"/>
        <v>0</v>
      </c>
      <c r="F15305" s="104"/>
      <c r="G15305" s="104"/>
    </row>
    <row r="15306" spans="4:7" x14ac:dyDescent="0.3">
      <c r="D15306" s="21">
        <f t="shared" si="478"/>
        <v>0</v>
      </c>
      <c r="E15306" s="24">
        <f t="shared" si="479"/>
        <v>0</v>
      </c>
      <c r="F15306" s="104"/>
      <c r="G15306" s="104"/>
    </row>
    <row r="15307" spans="4:7" x14ac:dyDescent="0.3">
      <c r="D15307" s="21">
        <f t="shared" si="478"/>
        <v>0</v>
      </c>
      <c r="E15307" s="24">
        <f t="shared" si="479"/>
        <v>0</v>
      </c>
      <c r="F15307" s="104"/>
      <c r="G15307" s="104"/>
    </row>
    <row r="15308" spans="4:7" x14ac:dyDescent="0.3">
      <c r="D15308" s="21">
        <f t="shared" si="478"/>
        <v>0</v>
      </c>
      <c r="E15308" s="24">
        <f t="shared" si="479"/>
        <v>0</v>
      </c>
      <c r="F15308" s="104"/>
      <c r="G15308" s="104"/>
    </row>
    <row r="15309" spans="4:7" x14ac:dyDescent="0.3">
      <c r="D15309" s="21">
        <f t="shared" si="478"/>
        <v>0</v>
      </c>
      <c r="E15309" s="24">
        <f t="shared" si="479"/>
        <v>0</v>
      </c>
      <c r="F15309" s="104"/>
      <c r="G15309" s="104"/>
    </row>
    <row r="15310" spans="4:7" x14ac:dyDescent="0.3">
      <c r="D15310" s="21">
        <f t="shared" si="478"/>
        <v>0</v>
      </c>
      <c r="E15310" s="24">
        <f t="shared" si="479"/>
        <v>0</v>
      </c>
      <c r="F15310" s="104"/>
      <c r="G15310" s="104"/>
    </row>
    <row r="15311" spans="4:7" x14ac:dyDescent="0.3">
      <c r="D15311" s="21">
        <f t="shared" si="478"/>
        <v>0</v>
      </c>
      <c r="E15311" s="24">
        <f t="shared" si="479"/>
        <v>0</v>
      </c>
      <c r="F15311" s="104"/>
      <c r="G15311" s="104"/>
    </row>
    <row r="15312" spans="4:7" x14ac:dyDescent="0.3">
      <c r="D15312" s="21">
        <f t="shared" si="478"/>
        <v>0</v>
      </c>
      <c r="E15312" s="24">
        <f t="shared" si="479"/>
        <v>0</v>
      </c>
      <c r="F15312" s="104"/>
      <c r="G15312" s="104"/>
    </row>
    <row r="15313" spans="4:7" x14ac:dyDescent="0.3">
      <c r="D15313" s="21">
        <f t="shared" si="478"/>
        <v>0</v>
      </c>
      <c r="E15313" s="24">
        <f t="shared" si="479"/>
        <v>0</v>
      </c>
      <c r="F15313" s="104"/>
      <c r="G15313" s="104"/>
    </row>
    <row r="15314" spans="4:7" x14ac:dyDescent="0.3">
      <c r="D15314" s="21">
        <f t="shared" si="478"/>
        <v>0</v>
      </c>
      <c r="E15314" s="24">
        <f t="shared" si="479"/>
        <v>0</v>
      </c>
      <c r="F15314" s="104"/>
      <c r="G15314" s="104"/>
    </row>
    <row r="15315" spans="4:7" x14ac:dyDescent="0.3">
      <c r="D15315" s="21">
        <f t="shared" si="478"/>
        <v>0</v>
      </c>
      <c r="E15315" s="24">
        <f t="shared" si="479"/>
        <v>0</v>
      </c>
      <c r="F15315" s="104"/>
      <c r="G15315" s="104"/>
    </row>
    <row r="15316" spans="4:7" x14ac:dyDescent="0.3">
      <c r="D15316" s="21">
        <f t="shared" si="478"/>
        <v>0</v>
      </c>
      <c r="E15316" s="24">
        <f t="shared" si="479"/>
        <v>0</v>
      </c>
      <c r="F15316" s="104"/>
      <c r="G15316" s="104"/>
    </row>
    <row r="15317" spans="4:7" x14ac:dyDescent="0.3">
      <c r="D15317" s="21">
        <f t="shared" si="478"/>
        <v>0</v>
      </c>
      <c r="E15317" s="24">
        <f t="shared" si="479"/>
        <v>0</v>
      </c>
      <c r="F15317" s="104"/>
      <c r="G15317" s="104"/>
    </row>
    <row r="15318" spans="4:7" x14ac:dyDescent="0.3">
      <c r="D15318" s="21">
        <f t="shared" si="478"/>
        <v>0</v>
      </c>
      <c r="E15318" s="24">
        <f t="shared" si="479"/>
        <v>0</v>
      </c>
      <c r="F15318" s="104"/>
      <c r="G15318" s="104"/>
    </row>
    <row r="15319" spans="4:7" x14ac:dyDescent="0.3">
      <c r="D15319" s="21">
        <f t="shared" si="478"/>
        <v>0</v>
      </c>
      <c r="E15319" s="24">
        <f t="shared" si="479"/>
        <v>0</v>
      </c>
      <c r="F15319" s="104"/>
      <c r="G15319" s="104"/>
    </row>
    <row r="15320" spans="4:7" x14ac:dyDescent="0.3">
      <c r="D15320" s="21">
        <f t="shared" si="478"/>
        <v>0</v>
      </c>
      <c r="E15320" s="24">
        <f t="shared" si="479"/>
        <v>0</v>
      </c>
      <c r="F15320" s="104"/>
      <c r="G15320" s="104"/>
    </row>
    <row r="15321" spans="4:7" x14ac:dyDescent="0.3">
      <c r="D15321" s="21">
        <f t="shared" si="478"/>
        <v>0</v>
      </c>
      <c r="E15321" s="24">
        <f t="shared" si="479"/>
        <v>0</v>
      </c>
      <c r="F15321" s="104"/>
      <c r="G15321" s="104"/>
    </row>
    <row r="15322" spans="4:7" x14ac:dyDescent="0.3">
      <c r="D15322" s="21">
        <f t="shared" si="478"/>
        <v>0</v>
      </c>
      <c r="E15322" s="24">
        <f t="shared" si="479"/>
        <v>0</v>
      </c>
      <c r="F15322" s="104"/>
      <c r="G15322" s="104"/>
    </row>
    <row r="15323" spans="4:7" x14ac:dyDescent="0.3">
      <c r="D15323" s="21">
        <f t="shared" si="478"/>
        <v>0</v>
      </c>
      <c r="E15323" s="24">
        <f t="shared" si="479"/>
        <v>0</v>
      </c>
      <c r="F15323" s="104"/>
      <c r="G15323" s="104"/>
    </row>
    <row r="15324" spans="4:7" x14ac:dyDescent="0.3">
      <c r="D15324" s="21">
        <f t="shared" si="478"/>
        <v>0</v>
      </c>
      <c r="E15324" s="24">
        <f t="shared" si="479"/>
        <v>0</v>
      </c>
      <c r="F15324" s="104"/>
      <c r="G15324" s="104"/>
    </row>
    <row r="15325" spans="4:7" x14ac:dyDescent="0.3">
      <c r="D15325" s="21">
        <f t="shared" si="478"/>
        <v>0</v>
      </c>
      <c r="E15325" s="24">
        <f t="shared" si="479"/>
        <v>0</v>
      </c>
      <c r="F15325" s="104"/>
      <c r="G15325" s="104"/>
    </row>
    <row r="15326" spans="4:7" x14ac:dyDescent="0.3">
      <c r="D15326" s="21">
        <f t="shared" si="478"/>
        <v>0</v>
      </c>
      <c r="E15326" s="24">
        <f t="shared" si="479"/>
        <v>0</v>
      </c>
      <c r="F15326" s="104"/>
      <c r="G15326" s="104"/>
    </row>
    <row r="15327" spans="4:7" x14ac:dyDescent="0.3">
      <c r="D15327" s="21">
        <f t="shared" si="478"/>
        <v>0</v>
      </c>
      <c r="E15327" s="24">
        <f t="shared" si="479"/>
        <v>0</v>
      </c>
      <c r="F15327" s="104"/>
      <c r="G15327" s="104"/>
    </row>
    <row r="15328" spans="4:7" x14ac:dyDescent="0.3">
      <c r="D15328" s="21">
        <f t="shared" si="478"/>
        <v>0</v>
      </c>
      <c r="E15328" s="24">
        <f t="shared" si="479"/>
        <v>0</v>
      </c>
      <c r="F15328" s="104"/>
      <c r="G15328" s="104"/>
    </row>
    <row r="15329" spans="4:7" x14ac:dyDescent="0.3">
      <c r="D15329" s="21">
        <f t="shared" si="478"/>
        <v>0</v>
      </c>
      <c r="E15329" s="24">
        <f t="shared" si="479"/>
        <v>0</v>
      </c>
      <c r="F15329" s="104"/>
      <c r="G15329" s="104"/>
    </row>
    <row r="15330" spans="4:7" x14ac:dyDescent="0.3">
      <c r="D15330" s="21">
        <f t="shared" si="478"/>
        <v>0</v>
      </c>
      <c r="E15330" s="24">
        <f t="shared" si="479"/>
        <v>0</v>
      </c>
      <c r="F15330" s="104"/>
      <c r="G15330" s="104"/>
    </row>
    <row r="15331" spans="4:7" x14ac:dyDescent="0.3">
      <c r="D15331" s="21">
        <f t="shared" si="478"/>
        <v>0</v>
      </c>
      <c r="E15331" s="24">
        <f t="shared" si="479"/>
        <v>0</v>
      </c>
      <c r="F15331" s="104"/>
      <c r="G15331" s="104"/>
    </row>
    <row r="15332" spans="4:7" x14ac:dyDescent="0.3">
      <c r="D15332" s="21">
        <f t="shared" si="478"/>
        <v>0</v>
      </c>
      <c r="E15332" s="24">
        <f t="shared" si="479"/>
        <v>0</v>
      </c>
      <c r="F15332" s="104"/>
      <c r="G15332" s="104"/>
    </row>
    <row r="15333" spans="4:7" x14ac:dyDescent="0.3">
      <c r="D15333" s="21">
        <f t="shared" si="478"/>
        <v>0</v>
      </c>
      <c r="E15333" s="24">
        <f t="shared" si="479"/>
        <v>0</v>
      </c>
      <c r="F15333" s="104"/>
      <c r="G15333" s="104"/>
    </row>
    <row r="15334" spans="4:7" x14ac:dyDescent="0.3">
      <c r="D15334" s="21">
        <f t="shared" si="478"/>
        <v>0</v>
      </c>
      <c r="E15334" s="24">
        <f t="shared" si="479"/>
        <v>0</v>
      </c>
      <c r="F15334" s="104"/>
      <c r="G15334" s="104"/>
    </row>
    <row r="15335" spans="4:7" x14ac:dyDescent="0.3">
      <c r="D15335" s="21">
        <f t="shared" si="478"/>
        <v>0</v>
      </c>
      <c r="E15335" s="24">
        <f t="shared" si="479"/>
        <v>0</v>
      </c>
      <c r="F15335" s="104"/>
      <c r="G15335" s="104"/>
    </row>
    <row r="15336" spans="4:7" x14ac:dyDescent="0.3">
      <c r="D15336" s="21">
        <f t="shared" si="478"/>
        <v>0</v>
      </c>
      <c r="E15336" s="24">
        <f t="shared" si="479"/>
        <v>0</v>
      </c>
      <c r="F15336" s="104"/>
      <c r="G15336" s="104"/>
    </row>
    <row r="15337" spans="4:7" x14ac:dyDescent="0.3">
      <c r="D15337" s="21">
        <f t="shared" si="478"/>
        <v>0</v>
      </c>
      <c r="E15337" s="24">
        <f t="shared" si="479"/>
        <v>0</v>
      </c>
      <c r="F15337" s="104"/>
      <c r="G15337" s="104"/>
    </row>
    <row r="15338" spans="4:7" x14ac:dyDescent="0.3">
      <c r="D15338" s="21">
        <f t="shared" si="478"/>
        <v>0</v>
      </c>
      <c r="E15338" s="24">
        <f t="shared" si="479"/>
        <v>0</v>
      </c>
      <c r="F15338" s="104"/>
      <c r="G15338" s="104"/>
    </row>
    <row r="15339" spans="4:7" x14ac:dyDescent="0.3">
      <c r="D15339" s="21">
        <f t="shared" si="478"/>
        <v>0</v>
      </c>
      <c r="E15339" s="24">
        <f t="shared" si="479"/>
        <v>0</v>
      </c>
      <c r="F15339" s="104"/>
      <c r="G15339" s="104"/>
    </row>
    <row r="15340" spans="4:7" x14ac:dyDescent="0.3">
      <c r="D15340" s="21">
        <f t="shared" si="478"/>
        <v>0</v>
      </c>
      <c r="E15340" s="24">
        <f t="shared" si="479"/>
        <v>0</v>
      </c>
      <c r="F15340" s="104"/>
      <c r="G15340" s="104"/>
    </row>
    <row r="15341" spans="4:7" x14ac:dyDescent="0.3">
      <c r="D15341" s="21">
        <f t="shared" si="478"/>
        <v>0</v>
      </c>
      <c r="E15341" s="24">
        <f t="shared" si="479"/>
        <v>0</v>
      </c>
      <c r="F15341" s="104"/>
      <c r="G15341" s="104"/>
    </row>
    <row r="15342" spans="4:7" x14ac:dyDescent="0.3">
      <c r="D15342" s="21">
        <f t="shared" si="478"/>
        <v>0</v>
      </c>
      <c r="E15342" s="24">
        <f t="shared" si="479"/>
        <v>0</v>
      </c>
      <c r="F15342" s="104"/>
      <c r="G15342" s="104"/>
    </row>
    <row r="15343" spans="4:7" x14ac:dyDescent="0.3">
      <c r="D15343" s="21">
        <f t="shared" si="478"/>
        <v>0</v>
      </c>
      <c r="E15343" s="24">
        <f t="shared" si="479"/>
        <v>0</v>
      </c>
      <c r="F15343" s="104"/>
      <c r="G15343" s="104"/>
    </row>
    <row r="15344" spans="4:7" x14ac:dyDescent="0.3">
      <c r="D15344" s="21">
        <f t="shared" si="478"/>
        <v>0</v>
      </c>
      <c r="E15344" s="24">
        <f t="shared" si="479"/>
        <v>0</v>
      </c>
      <c r="F15344" s="104"/>
      <c r="G15344" s="104"/>
    </row>
    <row r="15345" spans="4:7" x14ac:dyDescent="0.3">
      <c r="D15345" s="21">
        <f t="shared" si="478"/>
        <v>0</v>
      </c>
      <c r="E15345" s="24">
        <f t="shared" si="479"/>
        <v>0</v>
      </c>
      <c r="F15345" s="104"/>
      <c r="G15345" s="104"/>
    </row>
    <row r="15346" spans="4:7" x14ac:dyDescent="0.3">
      <c r="D15346" s="21">
        <f t="shared" si="478"/>
        <v>0</v>
      </c>
      <c r="E15346" s="24">
        <f t="shared" si="479"/>
        <v>0</v>
      </c>
      <c r="F15346" s="104"/>
      <c r="G15346" s="104"/>
    </row>
    <row r="15347" spans="4:7" x14ac:dyDescent="0.3">
      <c r="D15347" s="21">
        <f t="shared" si="478"/>
        <v>0</v>
      </c>
      <c r="E15347" s="24">
        <f t="shared" si="479"/>
        <v>0</v>
      </c>
      <c r="F15347" s="104"/>
      <c r="G15347" s="104"/>
    </row>
    <row r="15348" spans="4:7" x14ac:dyDescent="0.3">
      <c r="D15348" s="21">
        <f t="shared" si="478"/>
        <v>0</v>
      </c>
      <c r="E15348" s="24">
        <f t="shared" si="479"/>
        <v>0</v>
      </c>
      <c r="F15348" s="104"/>
      <c r="G15348" s="104"/>
    </row>
    <row r="15349" spans="4:7" x14ac:dyDescent="0.3">
      <c r="D15349" s="21">
        <f t="shared" si="478"/>
        <v>0</v>
      </c>
      <c r="E15349" s="24">
        <f t="shared" si="479"/>
        <v>0</v>
      </c>
      <c r="F15349" s="104"/>
      <c r="G15349" s="104"/>
    </row>
    <row r="15350" spans="4:7" x14ac:dyDescent="0.3">
      <c r="D15350" s="21">
        <f t="shared" si="478"/>
        <v>0</v>
      </c>
      <c r="E15350" s="24">
        <f t="shared" si="479"/>
        <v>0</v>
      </c>
      <c r="F15350" s="104"/>
      <c r="G15350" s="104"/>
    </row>
    <row r="15351" spans="4:7" x14ac:dyDescent="0.3">
      <c r="D15351" s="21">
        <f t="shared" si="478"/>
        <v>0</v>
      </c>
      <c r="E15351" s="24">
        <f t="shared" si="479"/>
        <v>0</v>
      </c>
      <c r="F15351" s="104"/>
      <c r="G15351" s="104"/>
    </row>
    <row r="15352" spans="4:7" x14ac:dyDescent="0.3">
      <c r="D15352" s="21">
        <f t="shared" si="478"/>
        <v>0</v>
      </c>
      <c r="E15352" s="24">
        <f t="shared" si="479"/>
        <v>0</v>
      </c>
      <c r="F15352" s="104"/>
      <c r="G15352" s="104"/>
    </row>
    <row r="15353" spans="4:7" x14ac:dyDescent="0.3">
      <c r="D15353" s="21">
        <f t="shared" si="478"/>
        <v>0</v>
      </c>
      <c r="E15353" s="24">
        <f t="shared" si="479"/>
        <v>0</v>
      </c>
      <c r="F15353" s="104"/>
      <c r="G15353" s="104"/>
    </row>
    <row r="15354" spans="4:7" x14ac:dyDescent="0.3">
      <c r="D15354" s="21">
        <f t="shared" si="478"/>
        <v>0</v>
      </c>
      <c r="E15354" s="24">
        <f t="shared" si="479"/>
        <v>0</v>
      </c>
      <c r="F15354" s="104"/>
      <c r="G15354" s="104"/>
    </row>
    <row r="15355" spans="4:7" x14ac:dyDescent="0.3">
      <c r="D15355" s="21">
        <f t="shared" si="478"/>
        <v>0</v>
      </c>
      <c r="E15355" s="24">
        <f t="shared" si="479"/>
        <v>0</v>
      </c>
      <c r="F15355" s="104"/>
      <c r="G15355" s="104"/>
    </row>
    <row r="15356" spans="4:7" x14ac:dyDescent="0.3">
      <c r="D15356" s="21">
        <f t="shared" si="478"/>
        <v>0</v>
      </c>
      <c r="E15356" s="24">
        <f t="shared" si="479"/>
        <v>0</v>
      </c>
      <c r="F15356" s="104"/>
      <c r="G15356" s="104"/>
    </row>
    <row r="15357" spans="4:7" x14ac:dyDescent="0.3">
      <c r="D15357" s="21">
        <f t="shared" si="478"/>
        <v>0</v>
      </c>
      <c r="E15357" s="24">
        <f t="shared" si="479"/>
        <v>0</v>
      </c>
      <c r="F15357" s="104"/>
      <c r="G15357" s="104"/>
    </row>
    <row r="15358" spans="4:7" x14ac:dyDescent="0.3">
      <c r="D15358" s="21">
        <f t="shared" si="478"/>
        <v>0</v>
      </c>
      <c r="E15358" s="24">
        <f t="shared" si="479"/>
        <v>0</v>
      </c>
      <c r="F15358" s="104"/>
      <c r="G15358" s="104"/>
    </row>
    <row r="15359" spans="4:7" x14ac:dyDescent="0.3">
      <c r="D15359" s="21">
        <f t="shared" si="478"/>
        <v>0</v>
      </c>
      <c r="E15359" s="24">
        <f t="shared" si="479"/>
        <v>0</v>
      </c>
      <c r="F15359" s="104"/>
      <c r="G15359" s="104"/>
    </row>
    <row r="15360" spans="4:7" x14ac:dyDescent="0.3">
      <c r="D15360" s="21">
        <f t="shared" si="478"/>
        <v>0</v>
      </c>
      <c r="E15360" s="24">
        <f t="shared" si="479"/>
        <v>0</v>
      </c>
      <c r="F15360" s="104"/>
      <c r="G15360" s="104"/>
    </row>
    <row r="15361" spans="4:7" x14ac:dyDescent="0.3">
      <c r="D15361" s="21">
        <f t="shared" si="478"/>
        <v>0</v>
      </c>
      <c r="E15361" s="24">
        <f t="shared" si="479"/>
        <v>0</v>
      </c>
      <c r="F15361" s="104"/>
      <c r="G15361" s="104"/>
    </row>
    <row r="15362" spans="4:7" x14ac:dyDescent="0.3">
      <c r="D15362" s="21">
        <f t="shared" si="478"/>
        <v>0</v>
      </c>
      <c r="E15362" s="24">
        <f t="shared" si="479"/>
        <v>0</v>
      </c>
      <c r="F15362" s="104"/>
      <c r="G15362" s="104"/>
    </row>
    <row r="15363" spans="4:7" x14ac:dyDescent="0.3">
      <c r="D15363" s="21">
        <f t="shared" ref="D15363:D15426" si="480">F15363+H15363+J15364+L15363+N15363+P15363+R15363+T15363+V15363+X15363+Z15363+AB15363</f>
        <v>0</v>
      </c>
      <c r="E15363" s="24">
        <f t="shared" ref="E15363:E15426" si="481">G15363+I15363+K15364+M15363+O15363+Q15363+S15363+U15363+W15363+Y15363+AA15363+AC15363</f>
        <v>0</v>
      </c>
      <c r="F15363" s="104"/>
      <c r="G15363" s="104"/>
    </row>
    <row r="15364" spans="4:7" x14ac:dyDescent="0.3">
      <c r="D15364" s="21">
        <f t="shared" si="480"/>
        <v>0</v>
      </c>
      <c r="E15364" s="24">
        <f t="shared" si="481"/>
        <v>0</v>
      </c>
      <c r="F15364" s="104"/>
      <c r="G15364" s="104"/>
    </row>
    <row r="15365" spans="4:7" x14ac:dyDescent="0.3">
      <c r="D15365" s="21">
        <f t="shared" si="480"/>
        <v>0</v>
      </c>
      <c r="E15365" s="24">
        <f t="shared" si="481"/>
        <v>0</v>
      </c>
      <c r="F15365" s="104"/>
      <c r="G15365" s="104"/>
    </row>
    <row r="15366" spans="4:7" x14ac:dyDescent="0.3">
      <c r="D15366" s="21">
        <f t="shared" si="480"/>
        <v>0</v>
      </c>
      <c r="E15366" s="24">
        <f t="shared" si="481"/>
        <v>0</v>
      </c>
      <c r="F15366" s="104"/>
      <c r="G15366" s="104"/>
    </row>
    <row r="15367" spans="4:7" x14ac:dyDescent="0.3">
      <c r="D15367" s="21">
        <f t="shared" si="480"/>
        <v>0</v>
      </c>
      <c r="E15367" s="24">
        <f t="shared" si="481"/>
        <v>0</v>
      </c>
      <c r="F15367" s="104"/>
      <c r="G15367" s="104"/>
    </row>
    <row r="15368" spans="4:7" x14ac:dyDescent="0.3">
      <c r="D15368" s="21">
        <f t="shared" si="480"/>
        <v>0</v>
      </c>
      <c r="E15368" s="24">
        <f t="shared" si="481"/>
        <v>0</v>
      </c>
      <c r="F15368" s="104"/>
      <c r="G15368" s="104"/>
    </row>
    <row r="15369" spans="4:7" x14ac:dyDescent="0.3">
      <c r="D15369" s="21">
        <f t="shared" si="480"/>
        <v>0</v>
      </c>
      <c r="E15369" s="24">
        <f t="shared" si="481"/>
        <v>0</v>
      </c>
      <c r="F15369" s="104"/>
      <c r="G15369" s="104"/>
    </row>
    <row r="15370" spans="4:7" x14ac:dyDescent="0.3">
      <c r="D15370" s="21">
        <f t="shared" si="480"/>
        <v>0</v>
      </c>
      <c r="E15370" s="24">
        <f t="shared" si="481"/>
        <v>0</v>
      </c>
      <c r="F15370" s="104"/>
      <c r="G15370" s="104"/>
    </row>
    <row r="15371" spans="4:7" x14ac:dyDescent="0.3">
      <c r="D15371" s="21">
        <f t="shared" si="480"/>
        <v>0</v>
      </c>
      <c r="E15371" s="24">
        <f t="shared" si="481"/>
        <v>0</v>
      </c>
      <c r="F15371" s="104"/>
      <c r="G15371" s="104"/>
    </row>
    <row r="15372" spans="4:7" x14ac:dyDescent="0.3">
      <c r="D15372" s="21">
        <f t="shared" si="480"/>
        <v>0</v>
      </c>
      <c r="E15372" s="24">
        <f t="shared" si="481"/>
        <v>0</v>
      </c>
      <c r="F15372" s="104"/>
      <c r="G15372" s="104"/>
    </row>
    <row r="15373" spans="4:7" x14ac:dyDescent="0.3">
      <c r="D15373" s="21">
        <f t="shared" si="480"/>
        <v>0</v>
      </c>
      <c r="E15373" s="24">
        <f t="shared" si="481"/>
        <v>0</v>
      </c>
      <c r="F15373" s="104"/>
      <c r="G15373" s="104"/>
    </row>
    <row r="15374" spans="4:7" x14ac:dyDescent="0.3">
      <c r="D15374" s="21">
        <f t="shared" si="480"/>
        <v>0</v>
      </c>
      <c r="E15374" s="24">
        <f t="shared" si="481"/>
        <v>0</v>
      </c>
      <c r="F15374" s="104"/>
      <c r="G15374" s="104"/>
    </row>
    <row r="15375" spans="4:7" x14ac:dyDescent="0.3">
      <c r="D15375" s="21">
        <f t="shared" si="480"/>
        <v>0</v>
      </c>
      <c r="E15375" s="24">
        <f t="shared" si="481"/>
        <v>0</v>
      </c>
      <c r="F15375" s="104"/>
      <c r="G15375" s="104"/>
    </row>
    <row r="15376" spans="4:7" x14ac:dyDescent="0.3">
      <c r="D15376" s="21">
        <f t="shared" si="480"/>
        <v>0</v>
      </c>
      <c r="E15376" s="24">
        <f t="shared" si="481"/>
        <v>0</v>
      </c>
      <c r="F15376" s="104"/>
      <c r="G15376" s="104"/>
    </row>
    <row r="15377" spans="4:7" x14ac:dyDescent="0.3">
      <c r="D15377" s="21">
        <f t="shared" si="480"/>
        <v>0</v>
      </c>
      <c r="E15377" s="24">
        <f t="shared" si="481"/>
        <v>0</v>
      </c>
      <c r="F15377" s="104"/>
      <c r="G15377" s="104"/>
    </row>
    <row r="15378" spans="4:7" x14ac:dyDescent="0.3">
      <c r="D15378" s="21">
        <f t="shared" si="480"/>
        <v>0</v>
      </c>
      <c r="E15378" s="24">
        <f t="shared" si="481"/>
        <v>0</v>
      </c>
      <c r="F15378" s="104"/>
      <c r="G15378" s="104"/>
    </row>
    <row r="15379" spans="4:7" x14ac:dyDescent="0.3">
      <c r="D15379" s="21">
        <f t="shared" si="480"/>
        <v>0</v>
      </c>
      <c r="E15379" s="24">
        <f t="shared" si="481"/>
        <v>0</v>
      </c>
      <c r="F15379" s="104"/>
      <c r="G15379" s="104"/>
    </row>
    <row r="15380" spans="4:7" x14ac:dyDescent="0.3">
      <c r="D15380" s="21">
        <f t="shared" si="480"/>
        <v>0</v>
      </c>
      <c r="E15380" s="24">
        <f t="shared" si="481"/>
        <v>0</v>
      </c>
      <c r="F15380" s="104"/>
      <c r="G15380" s="104"/>
    </row>
    <row r="15381" spans="4:7" x14ac:dyDescent="0.3">
      <c r="D15381" s="21">
        <f t="shared" si="480"/>
        <v>0</v>
      </c>
      <c r="E15381" s="24">
        <f t="shared" si="481"/>
        <v>0</v>
      </c>
      <c r="F15381" s="104"/>
      <c r="G15381" s="104"/>
    </row>
    <row r="15382" spans="4:7" x14ac:dyDescent="0.3">
      <c r="D15382" s="21">
        <f t="shared" si="480"/>
        <v>0</v>
      </c>
      <c r="E15382" s="24">
        <f t="shared" si="481"/>
        <v>0</v>
      </c>
      <c r="F15382" s="104"/>
      <c r="G15382" s="104"/>
    </row>
    <row r="15383" spans="4:7" x14ac:dyDescent="0.3">
      <c r="D15383" s="21">
        <f t="shared" si="480"/>
        <v>0</v>
      </c>
      <c r="E15383" s="24">
        <f t="shared" si="481"/>
        <v>0</v>
      </c>
      <c r="F15383" s="104"/>
      <c r="G15383" s="104"/>
    </row>
    <row r="15384" spans="4:7" x14ac:dyDescent="0.3">
      <c r="D15384" s="21">
        <f t="shared" si="480"/>
        <v>0</v>
      </c>
      <c r="E15384" s="24">
        <f t="shared" si="481"/>
        <v>0</v>
      </c>
      <c r="F15384" s="104"/>
      <c r="G15384" s="104"/>
    </row>
    <row r="15385" spans="4:7" x14ac:dyDescent="0.3">
      <c r="D15385" s="21">
        <f t="shared" si="480"/>
        <v>0</v>
      </c>
      <c r="E15385" s="24">
        <f t="shared" si="481"/>
        <v>0</v>
      </c>
      <c r="F15385" s="104"/>
      <c r="G15385" s="104"/>
    </row>
    <row r="15386" spans="4:7" x14ac:dyDescent="0.3">
      <c r="D15386" s="21">
        <f t="shared" si="480"/>
        <v>0</v>
      </c>
      <c r="E15386" s="24">
        <f t="shared" si="481"/>
        <v>0</v>
      </c>
      <c r="F15386" s="104"/>
      <c r="G15386" s="104"/>
    </row>
    <row r="15387" spans="4:7" x14ac:dyDescent="0.3">
      <c r="D15387" s="21">
        <f t="shared" si="480"/>
        <v>0</v>
      </c>
      <c r="E15387" s="24">
        <f t="shared" si="481"/>
        <v>0</v>
      </c>
      <c r="F15387" s="104"/>
      <c r="G15387" s="104"/>
    </row>
    <row r="15388" spans="4:7" x14ac:dyDescent="0.3">
      <c r="D15388" s="21">
        <f t="shared" si="480"/>
        <v>0</v>
      </c>
      <c r="E15388" s="24">
        <f t="shared" si="481"/>
        <v>0</v>
      </c>
      <c r="F15388" s="104"/>
      <c r="G15388" s="104"/>
    </row>
    <row r="15389" spans="4:7" x14ac:dyDescent="0.3">
      <c r="D15389" s="21">
        <f t="shared" si="480"/>
        <v>0</v>
      </c>
      <c r="E15389" s="24">
        <f t="shared" si="481"/>
        <v>0</v>
      </c>
      <c r="F15389" s="104"/>
      <c r="G15389" s="104"/>
    </row>
    <row r="15390" spans="4:7" x14ac:dyDescent="0.3">
      <c r="D15390" s="21">
        <f t="shared" si="480"/>
        <v>0</v>
      </c>
      <c r="E15390" s="24">
        <f t="shared" si="481"/>
        <v>0</v>
      </c>
      <c r="F15390" s="104"/>
      <c r="G15390" s="104"/>
    </row>
    <row r="15391" spans="4:7" x14ac:dyDescent="0.3">
      <c r="D15391" s="21">
        <f t="shared" si="480"/>
        <v>0</v>
      </c>
      <c r="E15391" s="24">
        <f t="shared" si="481"/>
        <v>0</v>
      </c>
      <c r="F15391" s="104"/>
      <c r="G15391" s="104"/>
    </row>
    <row r="15392" spans="4:7" x14ac:dyDescent="0.3">
      <c r="D15392" s="21">
        <f t="shared" si="480"/>
        <v>0</v>
      </c>
      <c r="E15392" s="24">
        <f t="shared" si="481"/>
        <v>0</v>
      </c>
      <c r="F15392" s="104"/>
      <c r="G15392" s="104"/>
    </row>
    <row r="15393" spans="4:7" x14ac:dyDescent="0.3">
      <c r="D15393" s="21">
        <f t="shared" si="480"/>
        <v>0</v>
      </c>
      <c r="E15393" s="24">
        <f t="shared" si="481"/>
        <v>0</v>
      </c>
      <c r="F15393" s="104"/>
      <c r="G15393" s="104"/>
    </row>
    <row r="15394" spans="4:7" x14ac:dyDescent="0.3">
      <c r="D15394" s="21">
        <f t="shared" si="480"/>
        <v>0</v>
      </c>
      <c r="E15394" s="24">
        <f t="shared" si="481"/>
        <v>0</v>
      </c>
      <c r="F15394" s="104"/>
      <c r="G15394" s="104"/>
    </row>
    <row r="15395" spans="4:7" x14ac:dyDescent="0.3">
      <c r="D15395" s="21">
        <f t="shared" si="480"/>
        <v>0</v>
      </c>
      <c r="E15395" s="24">
        <f t="shared" si="481"/>
        <v>0</v>
      </c>
      <c r="F15395" s="104"/>
      <c r="G15395" s="104"/>
    </row>
    <row r="15396" spans="4:7" x14ac:dyDescent="0.3">
      <c r="D15396" s="21">
        <f t="shared" si="480"/>
        <v>0</v>
      </c>
      <c r="E15396" s="24">
        <f t="shared" si="481"/>
        <v>0</v>
      </c>
      <c r="F15396" s="104"/>
      <c r="G15396" s="104"/>
    </row>
    <row r="15397" spans="4:7" x14ac:dyDescent="0.3">
      <c r="D15397" s="21">
        <f t="shared" si="480"/>
        <v>0</v>
      </c>
      <c r="E15397" s="24">
        <f t="shared" si="481"/>
        <v>0</v>
      </c>
      <c r="F15397" s="104"/>
      <c r="G15397" s="104"/>
    </row>
    <row r="15398" spans="4:7" x14ac:dyDescent="0.3">
      <c r="D15398" s="21">
        <f t="shared" si="480"/>
        <v>0</v>
      </c>
      <c r="E15398" s="24">
        <f t="shared" si="481"/>
        <v>0</v>
      </c>
      <c r="F15398" s="104"/>
      <c r="G15398" s="104"/>
    </row>
    <row r="15399" spans="4:7" x14ac:dyDescent="0.3">
      <c r="D15399" s="21">
        <f t="shared" si="480"/>
        <v>0</v>
      </c>
      <c r="E15399" s="24">
        <f t="shared" si="481"/>
        <v>0</v>
      </c>
      <c r="F15399" s="104"/>
      <c r="G15399" s="104"/>
    </row>
    <row r="15400" spans="4:7" x14ac:dyDescent="0.3">
      <c r="D15400" s="21">
        <f t="shared" si="480"/>
        <v>0</v>
      </c>
      <c r="E15400" s="24">
        <f t="shared" si="481"/>
        <v>0</v>
      </c>
      <c r="F15400" s="104"/>
      <c r="G15400" s="104"/>
    </row>
    <row r="15401" spans="4:7" x14ac:dyDescent="0.3">
      <c r="D15401" s="21">
        <f t="shared" si="480"/>
        <v>0</v>
      </c>
      <c r="E15401" s="24">
        <f t="shared" si="481"/>
        <v>0</v>
      </c>
      <c r="F15401" s="104"/>
      <c r="G15401" s="104"/>
    </row>
    <row r="15402" spans="4:7" x14ac:dyDescent="0.3">
      <c r="D15402" s="21">
        <f t="shared" si="480"/>
        <v>0</v>
      </c>
      <c r="E15402" s="24">
        <f t="shared" si="481"/>
        <v>0</v>
      </c>
      <c r="F15402" s="104"/>
      <c r="G15402" s="104"/>
    </row>
    <row r="15403" spans="4:7" x14ac:dyDescent="0.3">
      <c r="D15403" s="21">
        <f t="shared" si="480"/>
        <v>0</v>
      </c>
      <c r="E15403" s="24">
        <f t="shared" si="481"/>
        <v>0</v>
      </c>
      <c r="F15403" s="104"/>
      <c r="G15403" s="104"/>
    </row>
    <row r="15404" spans="4:7" x14ac:dyDescent="0.3">
      <c r="D15404" s="21">
        <f t="shared" si="480"/>
        <v>0</v>
      </c>
      <c r="E15404" s="24">
        <f t="shared" si="481"/>
        <v>0</v>
      </c>
      <c r="F15404" s="104"/>
      <c r="G15404" s="104"/>
    </row>
    <row r="15405" spans="4:7" x14ac:dyDescent="0.3">
      <c r="D15405" s="21">
        <f t="shared" si="480"/>
        <v>0</v>
      </c>
      <c r="E15405" s="24">
        <f t="shared" si="481"/>
        <v>0</v>
      </c>
      <c r="F15405" s="104"/>
      <c r="G15405" s="104"/>
    </row>
    <row r="15406" spans="4:7" x14ac:dyDescent="0.3">
      <c r="D15406" s="21">
        <f t="shared" si="480"/>
        <v>0</v>
      </c>
      <c r="E15406" s="24">
        <f t="shared" si="481"/>
        <v>0</v>
      </c>
      <c r="F15406" s="104"/>
      <c r="G15406" s="104"/>
    </row>
    <row r="15407" spans="4:7" x14ac:dyDescent="0.3">
      <c r="D15407" s="21">
        <f t="shared" si="480"/>
        <v>0</v>
      </c>
      <c r="E15407" s="24">
        <f t="shared" si="481"/>
        <v>0</v>
      </c>
      <c r="F15407" s="104"/>
      <c r="G15407" s="104"/>
    </row>
    <row r="15408" spans="4:7" x14ac:dyDescent="0.3">
      <c r="D15408" s="21">
        <f t="shared" si="480"/>
        <v>0</v>
      </c>
      <c r="E15408" s="24">
        <f t="shared" si="481"/>
        <v>0</v>
      </c>
      <c r="F15408" s="104"/>
      <c r="G15408" s="104"/>
    </row>
    <row r="15409" spans="4:31" x14ac:dyDescent="0.3">
      <c r="D15409" s="21">
        <f t="shared" si="480"/>
        <v>0</v>
      </c>
      <c r="E15409" s="24">
        <f t="shared" si="481"/>
        <v>0</v>
      </c>
      <c r="F15409" s="104"/>
      <c r="G15409" s="104"/>
    </row>
    <row r="15410" spans="4:31" x14ac:dyDescent="0.3">
      <c r="D15410" s="21">
        <f t="shared" si="480"/>
        <v>0</v>
      </c>
      <c r="E15410" s="24">
        <f t="shared" si="481"/>
        <v>0</v>
      </c>
      <c r="F15410" s="104"/>
      <c r="G15410" s="104"/>
    </row>
    <row r="15411" spans="4:31" x14ac:dyDescent="0.3">
      <c r="D15411" s="21">
        <f t="shared" si="480"/>
        <v>0</v>
      </c>
      <c r="E15411" s="24">
        <f t="shared" si="481"/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si="480"/>
        <v>0</v>
      </c>
      <c r="E15412" s="24">
        <f t="shared" si="481"/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80"/>
        <v>0</v>
      </c>
      <c r="E15413" s="24">
        <f t="shared" si="481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80"/>
        <v>0</v>
      </c>
      <c r="E15414" s="24">
        <f t="shared" si="481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80"/>
        <v>0</v>
      </c>
      <c r="E15415" s="24">
        <f t="shared" si="481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80"/>
        <v>0</v>
      </c>
      <c r="E15416" s="24">
        <f t="shared" si="481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80"/>
        <v>0</v>
      </c>
      <c r="E15417" s="24">
        <f t="shared" si="481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80"/>
        <v>0</v>
      </c>
      <c r="E15418" s="24">
        <f t="shared" si="481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80"/>
        <v>0</v>
      </c>
      <c r="E15419" s="24">
        <f t="shared" si="481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80"/>
        <v>0</v>
      </c>
      <c r="E15420" s="24">
        <f t="shared" si="481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 t="shared" si="480"/>
        <v>0</v>
      </c>
      <c r="E15421" s="24">
        <f t="shared" si="481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si="480"/>
        <v>0</v>
      </c>
      <c r="E15422" s="24">
        <f t="shared" si="481"/>
        <v>0</v>
      </c>
      <c r="F15422" s="104"/>
      <c r="G15422" s="104"/>
    </row>
    <row r="15423" spans="4:31" x14ac:dyDescent="0.3">
      <c r="D15423" s="21">
        <f t="shared" si="480"/>
        <v>0</v>
      </c>
      <c r="E15423" s="24">
        <f t="shared" si="481"/>
        <v>0</v>
      </c>
      <c r="F15423" s="104"/>
      <c r="G15423" s="104"/>
    </row>
    <row r="15424" spans="4:31" x14ac:dyDescent="0.3">
      <c r="D15424" s="21">
        <f t="shared" si="480"/>
        <v>0</v>
      </c>
      <c r="E15424" s="24">
        <f t="shared" si="481"/>
        <v>0</v>
      </c>
      <c r="F15424" s="104"/>
      <c r="G15424" s="104"/>
    </row>
    <row r="15425" spans="3:7" x14ac:dyDescent="0.3">
      <c r="D15425" s="21">
        <f t="shared" si="480"/>
        <v>0</v>
      </c>
      <c r="E15425" s="24">
        <f t="shared" si="481"/>
        <v>0</v>
      </c>
      <c r="F15425" s="104"/>
      <c r="G15425" s="104"/>
    </row>
    <row r="15426" spans="3:7" x14ac:dyDescent="0.3">
      <c r="D15426" s="21">
        <f t="shared" si="480"/>
        <v>0</v>
      </c>
      <c r="E15426" s="24">
        <f t="shared" si="481"/>
        <v>0</v>
      </c>
      <c r="F15426" s="104"/>
      <c r="G15426" s="104"/>
    </row>
    <row r="15427" spans="3:7" x14ac:dyDescent="0.3">
      <c r="D15427" s="21">
        <f t="shared" ref="D15427:D15490" si="482">F15427+H15427+J15428+L15427+N15427+P15427+R15427+T15427+V15427+X15427+Z15427+AB15427</f>
        <v>0</v>
      </c>
      <c r="E15427" s="24">
        <f t="shared" ref="E15427:E15490" si="483">G15427+I15427+K15428+M15427+O15427+Q15427+S15427+U15427+W15427+Y15427+AA15427+AC15427</f>
        <v>0</v>
      </c>
      <c r="F15427" s="104"/>
      <c r="G15427" s="104"/>
    </row>
    <row r="15428" spans="3:7" x14ac:dyDescent="0.3">
      <c r="C15428" s="114"/>
      <c r="D15428" s="21">
        <f t="shared" si="482"/>
        <v>0</v>
      </c>
      <c r="E15428" s="24">
        <f t="shared" si="483"/>
        <v>0</v>
      </c>
      <c r="F15428" s="104"/>
      <c r="G15428" s="104"/>
    </row>
    <row r="15429" spans="3:7" x14ac:dyDescent="0.3">
      <c r="D15429" s="21">
        <f t="shared" si="482"/>
        <v>0</v>
      </c>
      <c r="E15429" s="24">
        <f t="shared" si="483"/>
        <v>0</v>
      </c>
      <c r="F15429" s="104"/>
      <c r="G15429" s="104"/>
    </row>
    <row r="15430" spans="3:7" x14ac:dyDescent="0.3">
      <c r="D15430" s="21">
        <f t="shared" si="482"/>
        <v>0</v>
      </c>
      <c r="E15430" s="24">
        <f t="shared" si="483"/>
        <v>0</v>
      </c>
      <c r="F15430" s="104"/>
      <c r="G15430" s="104"/>
    </row>
    <row r="15431" spans="3:7" x14ac:dyDescent="0.3">
      <c r="D15431" s="21">
        <f t="shared" si="482"/>
        <v>0</v>
      </c>
      <c r="E15431" s="24">
        <f t="shared" si="483"/>
        <v>0</v>
      </c>
      <c r="F15431" s="104"/>
      <c r="G15431" s="104"/>
    </row>
    <row r="15432" spans="3:7" x14ac:dyDescent="0.3">
      <c r="D15432" s="21">
        <f t="shared" si="482"/>
        <v>0</v>
      </c>
      <c r="E15432" s="24">
        <f t="shared" si="483"/>
        <v>0</v>
      </c>
      <c r="F15432" s="104"/>
      <c r="G15432" s="104"/>
    </row>
    <row r="15433" spans="3:7" x14ac:dyDescent="0.3">
      <c r="D15433" s="21">
        <f t="shared" si="482"/>
        <v>0</v>
      </c>
      <c r="E15433" s="24">
        <f t="shared" si="483"/>
        <v>0</v>
      </c>
      <c r="F15433" s="104"/>
      <c r="G15433" s="104"/>
    </row>
    <row r="15434" spans="3:7" x14ac:dyDescent="0.3">
      <c r="D15434" s="21">
        <f t="shared" si="482"/>
        <v>0</v>
      </c>
      <c r="E15434" s="24">
        <f t="shared" si="483"/>
        <v>0</v>
      </c>
      <c r="F15434" s="104"/>
      <c r="G15434" s="104"/>
    </row>
    <row r="15435" spans="3:7" x14ac:dyDescent="0.3">
      <c r="D15435" s="21">
        <f t="shared" si="482"/>
        <v>0</v>
      </c>
      <c r="E15435" s="24">
        <f t="shared" si="483"/>
        <v>0</v>
      </c>
      <c r="F15435" s="104"/>
      <c r="G15435" s="104"/>
    </row>
    <row r="15436" spans="3:7" x14ac:dyDescent="0.3">
      <c r="D15436" s="21">
        <f t="shared" si="482"/>
        <v>0</v>
      </c>
      <c r="E15436" s="24">
        <f t="shared" si="483"/>
        <v>0</v>
      </c>
      <c r="F15436" s="104"/>
      <c r="G15436" s="104"/>
    </row>
    <row r="15437" spans="3:7" x14ac:dyDescent="0.3">
      <c r="D15437" s="21">
        <f t="shared" si="482"/>
        <v>0</v>
      </c>
      <c r="E15437" s="24">
        <f t="shared" si="483"/>
        <v>0</v>
      </c>
      <c r="F15437" s="104"/>
      <c r="G15437" s="104"/>
    </row>
    <row r="15438" spans="3:7" x14ac:dyDescent="0.3">
      <c r="D15438" s="21">
        <f t="shared" si="482"/>
        <v>0</v>
      </c>
      <c r="E15438" s="24">
        <f t="shared" si="483"/>
        <v>0</v>
      </c>
      <c r="F15438" s="104"/>
      <c r="G15438" s="104"/>
    </row>
    <row r="15439" spans="3:7" x14ac:dyDescent="0.3">
      <c r="D15439" s="21">
        <f t="shared" si="482"/>
        <v>0</v>
      </c>
      <c r="E15439" s="24">
        <f t="shared" si="483"/>
        <v>0</v>
      </c>
      <c r="F15439" s="104"/>
      <c r="G15439" s="104"/>
    </row>
    <row r="15440" spans="3:7" x14ac:dyDescent="0.3">
      <c r="D15440" s="21">
        <f t="shared" si="482"/>
        <v>0</v>
      </c>
      <c r="E15440" s="24">
        <f t="shared" si="483"/>
        <v>0</v>
      </c>
      <c r="F15440" s="104"/>
      <c r="G15440" s="104"/>
    </row>
    <row r="15441" spans="4:7" x14ac:dyDescent="0.3">
      <c r="D15441" s="21">
        <f t="shared" si="482"/>
        <v>0</v>
      </c>
      <c r="E15441" s="24">
        <f t="shared" si="483"/>
        <v>0</v>
      </c>
      <c r="F15441" s="104"/>
      <c r="G15441" s="104"/>
    </row>
    <row r="15442" spans="4:7" x14ac:dyDescent="0.3">
      <c r="D15442" s="21">
        <f t="shared" si="482"/>
        <v>0</v>
      </c>
      <c r="E15442" s="24">
        <f t="shared" si="483"/>
        <v>0</v>
      </c>
      <c r="F15442" s="104"/>
      <c r="G15442" s="104"/>
    </row>
    <row r="15443" spans="4:7" x14ac:dyDescent="0.3">
      <c r="D15443" s="21">
        <f t="shared" si="482"/>
        <v>0</v>
      </c>
      <c r="E15443" s="24">
        <f t="shared" si="483"/>
        <v>0</v>
      </c>
      <c r="F15443" s="104"/>
      <c r="G15443" s="104"/>
    </row>
    <row r="15444" spans="4:7" x14ac:dyDescent="0.3">
      <c r="D15444" s="21">
        <f t="shared" si="482"/>
        <v>0</v>
      </c>
      <c r="E15444" s="24">
        <f t="shared" si="483"/>
        <v>0</v>
      </c>
      <c r="F15444" s="104"/>
      <c r="G15444" s="104"/>
    </row>
    <row r="15445" spans="4:7" x14ac:dyDescent="0.3">
      <c r="D15445" s="21">
        <f t="shared" si="482"/>
        <v>0</v>
      </c>
      <c r="E15445" s="24">
        <f t="shared" si="483"/>
        <v>0</v>
      </c>
      <c r="F15445" s="104"/>
      <c r="G15445" s="104"/>
    </row>
    <row r="15446" spans="4:7" x14ac:dyDescent="0.3">
      <c r="D15446" s="21">
        <f t="shared" si="482"/>
        <v>0</v>
      </c>
      <c r="E15446" s="24">
        <f t="shared" si="483"/>
        <v>0</v>
      </c>
      <c r="F15446" s="104"/>
      <c r="G15446" s="104"/>
    </row>
    <row r="15447" spans="4:7" x14ac:dyDescent="0.3">
      <c r="D15447" s="21">
        <f t="shared" si="482"/>
        <v>0</v>
      </c>
      <c r="E15447" s="24">
        <f t="shared" si="483"/>
        <v>0</v>
      </c>
      <c r="F15447" s="104"/>
      <c r="G15447" s="104"/>
    </row>
    <row r="15448" spans="4:7" x14ac:dyDescent="0.3">
      <c r="D15448" s="21">
        <f t="shared" si="482"/>
        <v>0</v>
      </c>
      <c r="E15448" s="24">
        <f t="shared" si="483"/>
        <v>0</v>
      </c>
      <c r="F15448" s="104"/>
      <c r="G15448" s="104"/>
    </row>
    <row r="15449" spans="4:7" x14ac:dyDescent="0.3">
      <c r="D15449" s="21">
        <f t="shared" si="482"/>
        <v>0</v>
      </c>
      <c r="E15449" s="24">
        <f t="shared" si="483"/>
        <v>0</v>
      </c>
      <c r="F15449" s="104"/>
      <c r="G15449" s="104"/>
    </row>
    <row r="15450" spans="4:7" x14ac:dyDescent="0.3">
      <c r="D15450" s="21">
        <f t="shared" si="482"/>
        <v>0</v>
      </c>
      <c r="E15450" s="24">
        <f t="shared" si="483"/>
        <v>0</v>
      </c>
      <c r="F15450" s="104"/>
      <c r="G15450" s="104"/>
    </row>
    <row r="15451" spans="4:7" x14ac:dyDescent="0.3">
      <c r="D15451" s="21">
        <f t="shared" si="482"/>
        <v>0</v>
      </c>
      <c r="E15451" s="24">
        <f t="shared" si="483"/>
        <v>0</v>
      </c>
      <c r="F15451" s="104"/>
      <c r="G15451" s="104"/>
    </row>
    <row r="15452" spans="4:7" x14ac:dyDescent="0.3">
      <c r="D15452" s="21">
        <f t="shared" si="482"/>
        <v>0</v>
      </c>
      <c r="E15452" s="24">
        <f t="shared" si="483"/>
        <v>0</v>
      </c>
      <c r="F15452" s="104"/>
      <c r="G15452" s="104"/>
    </row>
    <row r="15453" spans="4:7" x14ac:dyDescent="0.3">
      <c r="D15453" s="21">
        <f t="shared" si="482"/>
        <v>0</v>
      </c>
      <c r="E15453" s="24">
        <f t="shared" si="483"/>
        <v>0</v>
      </c>
      <c r="F15453" s="104"/>
      <c r="G15453" s="104"/>
    </row>
    <row r="15454" spans="4:7" x14ac:dyDescent="0.3">
      <c r="D15454" s="21">
        <f t="shared" si="482"/>
        <v>0</v>
      </c>
      <c r="E15454" s="24">
        <f t="shared" si="483"/>
        <v>0</v>
      </c>
      <c r="F15454" s="104"/>
      <c r="G15454" s="104"/>
    </row>
    <row r="15455" spans="4:7" x14ac:dyDescent="0.3">
      <c r="D15455" s="21">
        <f t="shared" si="482"/>
        <v>0</v>
      </c>
      <c r="E15455" s="24">
        <f t="shared" si="483"/>
        <v>0</v>
      </c>
      <c r="F15455" s="104"/>
      <c r="G15455" s="104"/>
    </row>
    <row r="15456" spans="4:7" x14ac:dyDescent="0.3">
      <c r="D15456" s="21">
        <f t="shared" si="482"/>
        <v>0</v>
      </c>
      <c r="E15456" s="24">
        <f t="shared" si="483"/>
        <v>0</v>
      </c>
      <c r="F15456" s="104"/>
      <c r="G15456" s="104"/>
    </row>
    <row r="15457" spans="4:7" x14ac:dyDescent="0.3">
      <c r="D15457" s="21">
        <f t="shared" si="482"/>
        <v>0</v>
      </c>
      <c r="E15457" s="24">
        <f t="shared" si="483"/>
        <v>0</v>
      </c>
      <c r="F15457" s="104"/>
      <c r="G15457" s="104"/>
    </row>
    <row r="15458" spans="4:7" x14ac:dyDescent="0.3">
      <c r="D15458" s="21">
        <f t="shared" si="482"/>
        <v>0</v>
      </c>
      <c r="E15458" s="24">
        <f t="shared" si="483"/>
        <v>0</v>
      </c>
      <c r="F15458" s="104"/>
      <c r="G15458" s="104"/>
    </row>
    <row r="15459" spans="4:7" x14ac:dyDescent="0.3">
      <c r="D15459" s="21">
        <f t="shared" si="482"/>
        <v>0</v>
      </c>
      <c r="E15459" s="24">
        <f t="shared" si="483"/>
        <v>0</v>
      </c>
      <c r="F15459" s="104"/>
      <c r="G15459" s="104"/>
    </row>
    <row r="15460" spans="4:7" x14ac:dyDescent="0.3">
      <c r="D15460" s="21">
        <f t="shared" si="482"/>
        <v>0</v>
      </c>
      <c r="E15460" s="24">
        <f t="shared" si="483"/>
        <v>0</v>
      </c>
      <c r="F15460" s="104"/>
      <c r="G15460" s="104"/>
    </row>
    <row r="15461" spans="4:7" x14ac:dyDescent="0.3">
      <c r="D15461" s="21">
        <f t="shared" si="482"/>
        <v>0</v>
      </c>
      <c r="E15461" s="24">
        <f t="shared" si="483"/>
        <v>0</v>
      </c>
      <c r="F15461" s="104"/>
      <c r="G15461" s="104"/>
    </row>
    <row r="15462" spans="4:7" x14ac:dyDescent="0.3">
      <c r="D15462" s="21">
        <f t="shared" si="482"/>
        <v>0</v>
      </c>
      <c r="E15462" s="24">
        <f t="shared" si="483"/>
        <v>0</v>
      </c>
      <c r="F15462" s="104"/>
      <c r="G15462" s="104"/>
    </row>
    <row r="15463" spans="4:7" x14ac:dyDescent="0.3">
      <c r="D15463" s="21">
        <f t="shared" si="482"/>
        <v>0</v>
      </c>
      <c r="E15463" s="24">
        <f t="shared" si="483"/>
        <v>0</v>
      </c>
      <c r="F15463" s="104"/>
      <c r="G15463" s="104"/>
    </row>
    <row r="15464" spans="4:7" x14ac:dyDescent="0.3">
      <c r="D15464" s="21">
        <f t="shared" si="482"/>
        <v>0</v>
      </c>
      <c r="E15464" s="24">
        <f t="shared" si="483"/>
        <v>0</v>
      </c>
      <c r="F15464" s="104"/>
      <c r="G15464" s="104"/>
    </row>
    <row r="15465" spans="4:7" x14ac:dyDescent="0.3">
      <c r="D15465" s="21">
        <f t="shared" si="482"/>
        <v>0</v>
      </c>
      <c r="E15465" s="24">
        <f t="shared" si="483"/>
        <v>0</v>
      </c>
      <c r="F15465" s="104"/>
      <c r="G15465" s="104"/>
    </row>
    <row r="15466" spans="4:7" x14ac:dyDescent="0.3">
      <c r="D15466" s="21">
        <f t="shared" si="482"/>
        <v>0</v>
      </c>
      <c r="E15466" s="24">
        <f t="shared" si="483"/>
        <v>0</v>
      </c>
      <c r="F15466" s="104"/>
      <c r="G15466" s="104"/>
    </row>
    <row r="15467" spans="4:7" x14ac:dyDescent="0.3">
      <c r="D15467" s="21">
        <f t="shared" si="482"/>
        <v>0</v>
      </c>
      <c r="E15467" s="24">
        <f t="shared" si="483"/>
        <v>0</v>
      </c>
      <c r="F15467" s="104"/>
      <c r="G15467" s="104"/>
    </row>
    <row r="15468" spans="4:7" x14ac:dyDescent="0.3">
      <c r="D15468" s="21">
        <f t="shared" si="482"/>
        <v>0</v>
      </c>
      <c r="E15468" s="24">
        <f t="shared" si="483"/>
        <v>0</v>
      </c>
      <c r="F15468" s="104"/>
      <c r="G15468" s="104"/>
    </row>
    <row r="15469" spans="4:7" x14ac:dyDescent="0.3">
      <c r="D15469" s="21">
        <f t="shared" si="482"/>
        <v>0</v>
      </c>
      <c r="E15469" s="24">
        <f t="shared" si="483"/>
        <v>0</v>
      </c>
      <c r="F15469" s="104"/>
      <c r="G15469" s="104"/>
    </row>
    <row r="15470" spans="4:7" x14ac:dyDescent="0.3">
      <c r="D15470" s="21">
        <f t="shared" si="482"/>
        <v>0</v>
      </c>
      <c r="E15470" s="24">
        <f t="shared" si="483"/>
        <v>0</v>
      </c>
      <c r="F15470" s="104"/>
      <c r="G15470" s="104"/>
    </row>
    <row r="15471" spans="4:7" x14ac:dyDescent="0.3">
      <c r="D15471" s="21">
        <f t="shared" si="482"/>
        <v>0</v>
      </c>
      <c r="E15471" s="24">
        <f t="shared" si="483"/>
        <v>0</v>
      </c>
      <c r="F15471" s="104"/>
      <c r="G15471" s="104"/>
    </row>
    <row r="15472" spans="4:7" x14ac:dyDescent="0.3">
      <c r="D15472" s="21">
        <f t="shared" si="482"/>
        <v>0</v>
      </c>
      <c r="E15472" s="24">
        <f t="shared" si="483"/>
        <v>0</v>
      </c>
      <c r="F15472" s="104"/>
      <c r="G15472" s="104"/>
    </row>
    <row r="15473" spans="4:7" x14ac:dyDescent="0.3">
      <c r="D15473" s="21">
        <f t="shared" si="482"/>
        <v>0</v>
      </c>
      <c r="E15473" s="24">
        <f t="shared" si="483"/>
        <v>0</v>
      </c>
      <c r="F15473" s="104"/>
      <c r="G15473" s="104"/>
    </row>
    <row r="15474" spans="4:7" x14ac:dyDescent="0.3">
      <c r="D15474" s="21">
        <f t="shared" si="482"/>
        <v>0</v>
      </c>
      <c r="E15474" s="24">
        <f t="shared" si="483"/>
        <v>0</v>
      </c>
      <c r="F15474" s="104"/>
      <c r="G15474" s="104"/>
    </row>
    <row r="15475" spans="4:7" x14ac:dyDescent="0.3">
      <c r="D15475" s="21">
        <f t="shared" si="482"/>
        <v>0</v>
      </c>
      <c r="E15475" s="24">
        <f t="shared" si="483"/>
        <v>0</v>
      </c>
      <c r="F15475" s="104"/>
      <c r="G15475" s="104"/>
    </row>
    <row r="15476" spans="4:7" x14ac:dyDescent="0.3">
      <c r="D15476" s="21">
        <f t="shared" si="482"/>
        <v>0</v>
      </c>
      <c r="E15476" s="24">
        <f t="shared" si="483"/>
        <v>0</v>
      </c>
      <c r="F15476" s="104"/>
      <c r="G15476" s="104"/>
    </row>
    <row r="15477" spans="4:7" x14ac:dyDescent="0.3">
      <c r="D15477" s="21">
        <f t="shared" si="482"/>
        <v>0</v>
      </c>
      <c r="E15477" s="24">
        <f t="shared" si="483"/>
        <v>0</v>
      </c>
      <c r="F15477" s="104"/>
      <c r="G15477" s="104"/>
    </row>
    <row r="15478" spans="4:7" x14ac:dyDescent="0.3">
      <c r="D15478" s="21">
        <f t="shared" si="482"/>
        <v>0</v>
      </c>
      <c r="E15478" s="24">
        <f t="shared" si="483"/>
        <v>0</v>
      </c>
      <c r="F15478" s="104"/>
      <c r="G15478" s="104"/>
    </row>
    <row r="15479" spans="4:7" x14ac:dyDescent="0.3">
      <c r="D15479" s="21">
        <f t="shared" si="482"/>
        <v>0</v>
      </c>
      <c r="E15479" s="24">
        <f t="shared" si="483"/>
        <v>0</v>
      </c>
      <c r="F15479" s="104"/>
      <c r="G15479" s="104"/>
    </row>
    <row r="15480" spans="4:7" x14ac:dyDescent="0.3">
      <c r="D15480" s="21">
        <f t="shared" si="482"/>
        <v>0</v>
      </c>
      <c r="E15480" s="24">
        <f t="shared" si="483"/>
        <v>0</v>
      </c>
      <c r="F15480" s="104"/>
      <c r="G15480" s="104"/>
    </row>
    <row r="15481" spans="4:7" x14ac:dyDescent="0.3">
      <c r="D15481" s="21">
        <f t="shared" si="482"/>
        <v>0</v>
      </c>
      <c r="E15481" s="24">
        <f t="shared" si="483"/>
        <v>0</v>
      </c>
      <c r="F15481" s="104"/>
      <c r="G15481" s="104"/>
    </row>
    <row r="15482" spans="4:7" x14ac:dyDescent="0.3">
      <c r="D15482" s="21">
        <f t="shared" si="482"/>
        <v>0</v>
      </c>
      <c r="E15482" s="24">
        <f t="shared" si="483"/>
        <v>0</v>
      </c>
      <c r="F15482" s="104"/>
      <c r="G15482" s="104"/>
    </row>
    <row r="15483" spans="4:7" x14ac:dyDescent="0.3">
      <c r="D15483" s="21">
        <f t="shared" si="482"/>
        <v>0</v>
      </c>
      <c r="E15483" s="24">
        <f t="shared" si="483"/>
        <v>0</v>
      </c>
      <c r="F15483" s="104"/>
      <c r="G15483" s="104"/>
    </row>
    <row r="15484" spans="4:7" x14ac:dyDescent="0.3">
      <c r="D15484" s="21">
        <f t="shared" si="482"/>
        <v>0</v>
      </c>
      <c r="E15484" s="24">
        <f t="shared" si="483"/>
        <v>0</v>
      </c>
      <c r="F15484" s="104"/>
      <c r="G15484" s="104"/>
    </row>
    <row r="15485" spans="4:7" x14ac:dyDescent="0.3">
      <c r="D15485" s="21">
        <f t="shared" si="482"/>
        <v>0</v>
      </c>
      <c r="E15485" s="24">
        <f t="shared" si="483"/>
        <v>0</v>
      </c>
      <c r="F15485" s="104"/>
      <c r="G15485" s="104"/>
    </row>
    <row r="15486" spans="4:7" x14ac:dyDescent="0.3">
      <c r="D15486" s="21">
        <f t="shared" si="482"/>
        <v>0</v>
      </c>
      <c r="E15486" s="24">
        <f t="shared" si="483"/>
        <v>0</v>
      </c>
      <c r="F15486" s="104"/>
      <c r="G15486" s="104"/>
    </row>
    <row r="15487" spans="4:7" x14ac:dyDescent="0.3">
      <c r="D15487" s="21">
        <f t="shared" si="482"/>
        <v>0</v>
      </c>
      <c r="E15487" s="24">
        <f t="shared" si="483"/>
        <v>0</v>
      </c>
      <c r="F15487" s="104"/>
      <c r="G15487" s="104"/>
    </row>
    <row r="15488" spans="4:7" x14ac:dyDescent="0.3">
      <c r="D15488" s="21">
        <f t="shared" si="482"/>
        <v>0</v>
      </c>
      <c r="E15488" s="24">
        <f t="shared" si="483"/>
        <v>0</v>
      </c>
      <c r="F15488" s="104"/>
      <c r="G15488" s="104"/>
    </row>
    <row r="15489" spans="4:7" x14ac:dyDescent="0.3">
      <c r="D15489" s="21">
        <f t="shared" si="482"/>
        <v>0</v>
      </c>
      <c r="E15489" s="24">
        <f t="shared" si="483"/>
        <v>0</v>
      </c>
      <c r="F15489" s="104"/>
      <c r="G15489" s="104"/>
    </row>
    <row r="15490" spans="4:7" x14ac:dyDescent="0.3">
      <c r="D15490" s="21">
        <f t="shared" si="482"/>
        <v>0</v>
      </c>
      <c r="E15490" s="24">
        <f t="shared" si="483"/>
        <v>0</v>
      </c>
      <c r="F15490" s="104"/>
      <c r="G15490" s="104"/>
    </row>
    <row r="15491" spans="4:7" x14ac:dyDescent="0.3">
      <c r="D15491" s="21">
        <f t="shared" ref="D15491:D15554" si="484">F15491+H15491+J15492+L15491+N15491+P15491+R15491+T15491+V15491+X15491+Z15491+AB15491</f>
        <v>0</v>
      </c>
      <c r="E15491" s="24">
        <f t="shared" ref="E15491:E15554" si="485">G15491+I15491+K15492+M15491+O15491+Q15491+S15491+U15491+W15491+Y15491+AA15491+AC15491</f>
        <v>0</v>
      </c>
      <c r="F15491" s="104"/>
      <c r="G15491" s="104"/>
    </row>
    <row r="15492" spans="4:7" x14ac:dyDescent="0.3">
      <c r="D15492" s="21">
        <f t="shared" si="484"/>
        <v>0</v>
      </c>
      <c r="E15492" s="24">
        <f t="shared" si="485"/>
        <v>0</v>
      </c>
      <c r="F15492" s="104"/>
      <c r="G15492" s="104"/>
    </row>
    <row r="15493" spans="4:7" x14ac:dyDescent="0.3">
      <c r="D15493" s="21">
        <f t="shared" si="484"/>
        <v>0</v>
      </c>
      <c r="E15493" s="24">
        <f t="shared" si="485"/>
        <v>0</v>
      </c>
      <c r="F15493" s="104"/>
      <c r="G15493" s="104"/>
    </row>
    <row r="15494" spans="4:7" x14ac:dyDescent="0.3">
      <c r="D15494" s="21">
        <f t="shared" si="484"/>
        <v>0</v>
      </c>
      <c r="E15494" s="24">
        <f t="shared" si="485"/>
        <v>0</v>
      </c>
      <c r="F15494" s="104"/>
      <c r="G15494" s="104"/>
    </row>
    <row r="15495" spans="4:7" x14ac:dyDescent="0.3">
      <c r="D15495" s="21">
        <f t="shared" si="484"/>
        <v>0</v>
      </c>
      <c r="E15495" s="24">
        <f t="shared" si="485"/>
        <v>0</v>
      </c>
      <c r="F15495" s="104"/>
      <c r="G15495" s="104"/>
    </row>
    <row r="15496" spans="4:7" x14ac:dyDescent="0.3">
      <c r="D15496" s="21">
        <f t="shared" si="484"/>
        <v>0</v>
      </c>
      <c r="E15496" s="24">
        <f t="shared" si="485"/>
        <v>0</v>
      </c>
      <c r="F15496" s="104"/>
      <c r="G15496" s="104"/>
    </row>
    <row r="15497" spans="4:7" x14ac:dyDescent="0.3">
      <c r="D15497" s="21">
        <f t="shared" si="484"/>
        <v>0</v>
      </c>
      <c r="E15497" s="24">
        <f t="shared" si="485"/>
        <v>0</v>
      </c>
      <c r="F15497" s="104"/>
      <c r="G15497" s="104"/>
    </row>
    <row r="15498" spans="4:7" x14ac:dyDescent="0.3">
      <c r="D15498" s="21">
        <f t="shared" si="484"/>
        <v>0</v>
      </c>
      <c r="E15498" s="24">
        <f t="shared" si="485"/>
        <v>0</v>
      </c>
      <c r="F15498" s="104"/>
      <c r="G15498" s="104"/>
    </row>
    <row r="15499" spans="4:7" x14ac:dyDescent="0.3">
      <c r="D15499" s="21">
        <f t="shared" si="484"/>
        <v>0</v>
      </c>
      <c r="E15499" s="24">
        <f t="shared" si="485"/>
        <v>0</v>
      </c>
      <c r="F15499" s="104"/>
      <c r="G15499" s="104"/>
    </row>
    <row r="15500" spans="4:7" x14ac:dyDescent="0.3">
      <c r="D15500" s="21">
        <f t="shared" si="484"/>
        <v>0</v>
      </c>
      <c r="E15500" s="24">
        <f t="shared" si="485"/>
        <v>0</v>
      </c>
      <c r="F15500" s="104"/>
      <c r="G15500" s="104"/>
    </row>
    <row r="15501" spans="4:7" x14ac:dyDescent="0.3">
      <c r="D15501" s="21">
        <f t="shared" si="484"/>
        <v>0</v>
      </c>
      <c r="E15501" s="24">
        <f t="shared" si="485"/>
        <v>0</v>
      </c>
      <c r="F15501" s="104"/>
      <c r="G15501" s="104"/>
    </row>
    <row r="15502" spans="4:7" x14ac:dyDescent="0.3">
      <c r="D15502" s="21">
        <f t="shared" si="484"/>
        <v>0</v>
      </c>
      <c r="E15502" s="24">
        <f t="shared" si="485"/>
        <v>0</v>
      </c>
      <c r="F15502" s="104"/>
      <c r="G15502" s="104"/>
    </row>
    <row r="15503" spans="4:7" x14ac:dyDescent="0.3">
      <c r="D15503" s="21">
        <f t="shared" si="484"/>
        <v>0</v>
      </c>
      <c r="E15503" s="24">
        <f t="shared" si="485"/>
        <v>0</v>
      </c>
      <c r="F15503" s="104"/>
      <c r="G15503" s="104"/>
    </row>
    <row r="15504" spans="4:7" x14ac:dyDescent="0.3">
      <c r="D15504" s="21">
        <f t="shared" si="484"/>
        <v>0</v>
      </c>
      <c r="E15504" s="24">
        <f t="shared" si="485"/>
        <v>0</v>
      </c>
      <c r="F15504" s="104"/>
      <c r="G15504" s="104"/>
    </row>
    <row r="15505" spans="4:7" x14ac:dyDescent="0.3">
      <c r="D15505" s="21">
        <f t="shared" si="484"/>
        <v>0</v>
      </c>
      <c r="E15505" s="24">
        <f t="shared" si="485"/>
        <v>0</v>
      </c>
      <c r="F15505" s="104"/>
      <c r="G15505" s="104"/>
    </row>
    <row r="15506" spans="4:7" x14ac:dyDescent="0.3">
      <c r="D15506" s="21">
        <f t="shared" si="484"/>
        <v>0</v>
      </c>
      <c r="E15506" s="24">
        <f t="shared" si="485"/>
        <v>0</v>
      </c>
      <c r="F15506" s="104"/>
      <c r="G15506" s="104"/>
    </row>
    <row r="15507" spans="4:7" x14ac:dyDescent="0.3">
      <c r="D15507" s="21">
        <f t="shared" si="484"/>
        <v>0</v>
      </c>
      <c r="E15507" s="24">
        <f t="shared" si="485"/>
        <v>0</v>
      </c>
      <c r="F15507" s="104"/>
      <c r="G15507" s="104"/>
    </row>
    <row r="15508" spans="4:7" x14ac:dyDescent="0.3">
      <c r="D15508" s="21">
        <f t="shared" si="484"/>
        <v>0</v>
      </c>
      <c r="E15508" s="24">
        <f t="shared" si="485"/>
        <v>0</v>
      </c>
      <c r="F15508" s="104"/>
      <c r="G15508" s="104"/>
    </row>
    <row r="15509" spans="4:7" x14ac:dyDescent="0.3">
      <c r="D15509" s="21">
        <f t="shared" si="484"/>
        <v>0</v>
      </c>
      <c r="E15509" s="24">
        <f t="shared" si="485"/>
        <v>0</v>
      </c>
      <c r="F15509" s="104"/>
      <c r="G15509" s="104"/>
    </row>
    <row r="15510" spans="4:7" x14ac:dyDescent="0.3">
      <c r="D15510" s="21">
        <f t="shared" si="484"/>
        <v>0</v>
      </c>
      <c r="E15510" s="24">
        <f t="shared" si="485"/>
        <v>0</v>
      </c>
      <c r="F15510" s="104"/>
      <c r="G15510" s="104"/>
    </row>
    <row r="15511" spans="4:7" x14ac:dyDescent="0.3">
      <c r="D15511" s="21">
        <f t="shared" si="484"/>
        <v>0</v>
      </c>
      <c r="E15511" s="24">
        <f t="shared" si="485"/>
        <v>0</v>
      </c>
      <c r="F15511" s="104"/>
      <c r="G15511" s="104"/>
    </row>
    <row r="15512" spans="4:7" x14ac:dyDescent="0.3">
      <c r="D15512" s="21">
        <f t="shared" si="484"/>
        <v>0</v>
      </c>
      <c r="E15512" s="24">
        <f t="shared" si="485"/>
        <v>0</v>
      </c>
      <c r="F15512" s="104"/>
      <c r="G15512" s="104"/>
    </row>
    <row r="15513" spans="4:7" x14ac:dyDescent="0.3">
      <c r="D15513" s="21">
        <f t="shared" si="484"/>
        <v>0</v>
      </c>
      <c r="E15513" s="24">
        <f t="shared" si="485"/>
        <v>0</v>
      </c>
      <c r="F15513" s="104"/>
      <c r="G15513" s="104"/>
    </row>
    <row r="15514" spans="4:7" x14ac:dyDescent="0.3">
      <c r="D15514" s="21">
        <f t="shared" si="484"/>
        <v>0</v>
      </c>
      <c r="E15514" s="24">
        <f t="shared" si="485"/>
        <v>0</v>
      </c>
      <c r="F15514" s="104"/>
      <c r="G15514" s="104"/>
    </row>
    <row r="15515" spans="4:7" x14ac:dyDescent="0.3">
      <c r="D15515" s="21">
        <f t="shared" si="484"/>
        <v>0</v>
      </c>
      <c r="E15515" s="24">
        <f t="shared" si="485"/>
        <v>0</v>
      </c>
      <c r="F15515" s="104"/>
      <c r="G15515" s="104"/>
    </row>
    <row r="15516" spans="4:7" x14ac:dyDescent="0.3">
      <c r="D15516" s="21">
        <f t="shared" si="484"/>
        <v>0</v>
      </c>
      <c r="E15516" s="24">
        <f t="shared" si="485"/>
        <v>0</v>
      </c>
      <c r="F15516" s="104"/>
      <c r="G15516" s="104"/>
    </row>
    <row r="15517" spans="4:7" x14ac:dyDescent="0.3">
      <c r="D15517" s="21">
        <f t="shared" si="484"/>
        <v>0</v>
      </c>
      <c r="E15517" s="24">
        <f t="shared" si="485"/>
        <v>0</v>
      </c>
      <c r="F15517" s="104"/>
      <c r="G15517" s="104"/>
    </row>
    <row r="15518" spans="4:7" x14ac:dyDescent="0.3">
      <c r="D15518" s="21">
        <f t="shared" si="484"/>
        <v>0</v>
      </c>
      <c r="E15518" s="24">
        <f t="shared" si="485"/>
        <v>0</v>
      </c>
      <c r="F15518" s="104"/>
      <c r="G15518" s="104"/>
    </row>
    <row r="15519" spans="4:7" x14ac:dyDescent="0.3">
      <c r="D15519" s="21">
        <f t="shared" si="484"/>
        <v>0</v>
      </c>
      <c r="E15519" s="24">
        <f t="shared" si="485"/>
        <v>0</v>
      </c>
      <c r="F15519" s="104"/>
      <c r="G15519" s="104"/>
    </row>
    <row r="15520" spans="4:7" x14ac:dyDescent="0.3">
      <c r="D15520" s="21">
        <f t="shared" si="484"/>
        <v>0</v>
      </c>
      <c r="E15520" s="24">
        <f t="shared" si="485"/>
        <v>0</v>
      </c>
      <c r="F15520" s="104"/>
      <c r="G15520" s="104"/>
    </row>
    <row r="15521" spans="4:7" x14ac:dyDescent="0.3">
      <c r="D15521" s="21">
        <f t="shared" si="484"/>
        <v>0</v>
      </c>
      <c r="E15521" s="24">
        <f t="shared" si="485"/>
        <v>0</v>
      </c>
      <c r="F15521" s="104"/>
      <c r="G15521" s="104"/>
    </row>
    <row r="15522" spans="4:7" x14ac:dyDescent="0.3">
      <c r="D15522" s="21">
        <f t="shared" si="484"/>
        <v>0</v>
      </c>
      <c r="E15522" s="24">
        <f t="shared" si="485"/>
        <v>0</v>
      </c>
      <c r="F15522" s="104"/>
      <c r="G15522" s="104"/>
    </row>
    <row r="15523" spans="4:7" x14ac:dyDescent="0.3">
      <c r="D15523" s="21">
        <f t="shared" si="484"/>
        <v>0</v>
      </c>
      <c r="E15523" s="24">
        <f t="shared" si="485"/>
        <v>0</v>
      </c>
      <c r="F15523" s="104"/>
      <c r="G15523" s="104"/>
    </row>
    <row r="15524" spans="4:7" x14ac:dyDescent="0.3">
      <c r="D15524" s="21">
        <f t="shared" si="484"/>
        <v>0</v>
      </c>
      <c r="E15524" s="24">
        <f t="shared" si="485"/>
        <v>0</v>
      </c>
      <c r="F15524" s="104"/>
      <c r="G15524" s="104"/>
    </row>
    <row r="15525" spans="4:7" x14ac:dyDescent="0.3">
      <c r="D15525" s="21">
        <f t="shared" si="484"/>
        <v>0</v>
      </c>
      <c r="E15525" s="24">
        <f t="shared" si="485"/>
        <v>0</v>
      </c>
      <c r="F15525" s="104"/>
      <c r="G15525" s="104"/>
    </row>
    <row r="15526" spans="4:7" x14ac:dyDescent="0.3">
      <c r="D15526" s="21">
        <f t="shared" si="484"/>
        <v>0</v>
      </c>
      <c r="E15526" s="24">
        <f t="shared" si="485"/>
        <v>0</v>
      </c>
      <c r="F15526" s="104"/>
      <c r="G15526" s="104"/>
    </row>
    <row r="15527" spans="4:7" x14ac:dyDescent="0.3">
      <c r="D15527" s="21">
        <f t="shared" si="484"/>
        <v>0</v>
      </c>
      <c r="E15527" s="24">
        <f t="shared" si="485"/>
        <v>0</v>
      </c>
      <c r="F15527" s="104"/>
      <c r="G15527" s="104"/>
    </row>
    <row r="15528" spans="4:7" x14ac:dyDescent="0.3">
      <c r="D15528" s="21">
        <f t="shared" si="484"/>
        <v>0</v>
      </c>
      <c r="E15528" s="24">
        <f t="shared" si="485"/>
        <v>0</v>
      </c>
      <c r="F15528" s="104"/>
      <c r="G15528" s="104"/>
    </row>
    <row r="15529" spans="4:7" x14ac:dyDescent="0.3">
      <c r="D15529" s="21">
        <f t="shared" si="484"/>
        <v>0</v>
      </c>
      <c r="E15529" s="24">
        <f t="shared" si="485"/>
        <v>0</v>
      </c>
      <c r="F15529" s="104"/>
      <c r="G15529" s="104"/>
    </row>
    <row r="15530" spans="4:7" x14ac:dyDescent="0.3">
      <c r="D15530" s="21">
        <f t="shared" si="484"/>
        <v>0</v>
      </c>
      <c r="E15530" s="24">
        <f t="shared" si="485"/>
        <v>0</v>
      </c>
      <c r="F15530" s="104"/>
      <c r="G15530" s="104"/>
    </row>
    <row r="15531" spans="4:7" x14ac:dyDescent="0.3">
      <c r="D15531" s="21">
        <f t="shared" si="484"/>
        <v>0</v>
      </c>
      <c r="E15531" s="24">
        <f t="shared" si="485"/>
        <v>0</v>
      </c>
      <c r="F15531" s="104"/>
      <c r="G15531" s="104"/>
    </row>
    <row r="15532" spans="4:7" x14ac:dyDescent="0.3">
      <c r="D15532" s="21">
        <f t="shared" si="484"/>
        <v>0</v>
      </c>
      <c r="E15532" s="24">
        <f t="shared" si="485"/>
        <v>0</v>
      </c>
      <c r="F15532" s="104"/>
      <c r="G15532" s="104"/>
    </row>
    <row r="15533" spans="4:7" x14ac:dyDescent="0.3">
      <c r="D15533" s="21">
        <f t="shared" si="484"/>
        <v>0</v>
      </c>
      <c r="E15533" s="24">
        <f t="shared" si="485"/>
        <v>0</v>
      </c>
      <c r="F15533" s="104"/>
      <c r="G15533" s="104"/>
    </row>
    <row r="15534" spans="4:7" x14ac:dyDescent="0.3">
      <c r="D15534" s="21">
        <f t="shared" si="484"/>
        <v>0</v>
      </c>
      <c r="E15534" s="24">
        <f t="shared" si="485"/>
        <v>0</v>
      </c>
      <c r="F15534" s="104"/>
      <c r="G15534" s="104"/>
    </row>
    <row r="15535" spans="4:7" x14ac:dyDescent="0.3">
      <c r="D15535" s="21">
        <f t="shared" si="484"/>
        <v>0</v>
      </c>
      <c r="E15535" s="24">
        <f t="shared" si="485"/>
        <v>0</v>
      </c>
      <c r="F15535" s="104"/>
      <c r="G15535" s="104"/>
    </row>
    <row r="15536" spans="4:7" x14ac:dyDescent="0.3">
      <c r="D15536" s="21">
        <f t="shared" si="484"/>
        <v>0</v>
      </c>
      <c r="E15536" s="24">
        <f t="shared" si="485"/>
        <v>0</v>
      </c>
      <c r="F15536" s="104"/>
      <c r="G15536" s="104"/>
    </row>
    <row r="15537" spans="4:7" x14ac:dyDescent="0.3">
      <c r="D15537" s="21">
        <f t="shared" si="484"/>
        <v>0</v>
      </c>
      <c r="E15537" s="24">
        <f t="shared" si="485"/>
        <v>0</v>
      </c>
      <c r="F15537" s="104"/>
      <c r="G15537" s="104"/>
    </row>
    <row r="15538" spans="4:7" x14ac:dyDescent="0.3">
      <c r="D15538" s="21">
        <f t="shared" si="484"/>
        <v>0</v>
      </c>
      <c r="E15538" s="24">
        <f t="shared" si="485"/>
        <v>0</v>
      </c>
      <c r="F15538" s="104"/>
      <c r="G15538" s="104"/>
    </row>
    <row r="15539" spans="4:7" x14ac:dyDescent="0.3">
      <c r="D15539" s="21">
        <f t="shared" si="484"/>
        <v>0</v>
      </c>
      <c r="E15539" s="24">
        <f t="shared" si="485"/>
        <v>0</v>
      </c>
      <c r="F15539" s="104"/>
      <c r="G15539" s="104"/>
    </row>
    <row r="15540" spans="4:7" x14ac:dyDescent="0.3">
      <c r="D15540" s="21">
        <f t="shared" si="484"/>
        <v>0</v>
      </c>
      <c r="E15540" s="24">
        <f t="shared" si="485"/>
        <v>0</v>
      </c>
      <c r="F15540" s="104"/>
      <c r="G15540" s="104"/>
    </row>
    <row r="15541" spans="4:7" x14ac:dyDescent="0.3">
      <c r="D15541" s="21">
        <f t="shared" si="484"/>
        <v>0</v>
      </c>
      <c r="E15541" s="24">
        <f t="shared" si="485"/>
        <v>0</v>
      </c>
      <c r="F15541" s="104"/>
      <c r="G15541" s="104"/>
    </row>
    <row r="15542" spans="4:7" x14ac:dyDescent="0.3">
      <c r="D15542" s="21">
        <f t="shared" si="484"/>
        <v>0</v>
      </c>
      <c r="E15542" s="24">
        <f t="shared" si="485"/>
        <v>0</v>
      </c>
      <c r="F15542" s="104"/>
      <c r="G15542" s="104"/>
    </row>
    <row r="15543" spans="4:7" x14ac:dyDescent="0.3">
      <c r="D15543" s="21">
        <f t="shared" si="484"/>
        <v>0</v>
      </c>
      <c r="E15543" s="24">
        <f t="shared" si="485"/>
        <v>0</v>
      </c>
      <c r="F15543" s="104"/>
      <c r="G15543" s="104"/>
    </row>
    <row r="15544" spans="4:7" x14ac:dyDescent="0.3">
      <c r="D15544" s="21">
        <f t="shared" si="484"/>
        <v>0</v>
      </c>
      <c r="E15544" s="24">
        <f t="shared" si="485"/>
        <v>0</v>
      </c>
      <c r="F15544" s="104"/>
      <c r="G15544" s="104"/>
    </row>
    <row r="15545" spans="4:7" x14ac:dyDescent="0.3">
      <c r="D15545" s="21">
        <f t="shared" si="484"/>
        <v>0</v>
      </c>
      <c r="E15545" s="24">
        <f t="shared" si="485"/>
        <v>0</v>
      </c>
      <c r="F15545" s="104"/>
      <c r="G15545" s="104"/>
    </row>
    <row r="15546" spans="4:7" x14ac:dyDescent="0.3">
      <c r="D15546" s="21">
        <f t="shared" si="484"/>
        <v>0</v>
      </c>
      <c r="E15546" s="24">
        <f t="shared" si="485"/>
        <v>0</v>
      </c>
      <c r="F15546" s="104"/>
      <c r="G15546" s="104"/>
    </row>
    <row r="15547" spans="4:7" x14ac:dyDescent="0.3">
      <c r="D15547" s="21">
        <f t="shared" si="484"/>
        <v>0</v>
      </c>
      <c r="E15547" s="24">
        <f t="shared" si="485"/>
        <v>0</v>
      </c>
      <c r="F15547" s="104"/>
      <c r="G15547" s="104"/>
    </row>
    <row r="15548" spans="4:7" x14ac:dyDescent="0.3">
      <c r="D15548" s="21">
        <f t="shared" si="484"/>
        <v>0</v>
      </c>
      <c r="E15548" s="24">
        <f t="shared" si="485"/>
        <v>0</v>
      </c>
      <c r="F15548" s="104"/>
      <c r="G15548" s="104"/>
    </row>
    <row r="15549" spans="4:7" x14ac:dyDescent="0.3">
      <c r="D15549" s="21">
        <f t="shared" si="484"/>
        <v>0</v>
      </c>
      <c r="E15549" s="24">
        <f t="shared" si="485"/>
        <v>0</v>
      </c>
      <c r="F15549" s="104"/>
      <c r="G15549" s="104"/>
    </row>
    <row r="15550" spans="4:7" x14ac:dyDescent="0.3">
      <c r="D15550" s="21">
        <f t="shared" si="484"/>
        <v>0</v>
      </c>
      <c r="E15550" s="24">
        <f t="shared" si="485"/>
        <v>0</v>
      </c>
      <c r="F15550" s="104"/>
      <c r="G15550" s="104"/>
    </row>
    <row r="15551" spans="4:7" x14ac:dyDescent="0.3">
      <c r="D15551" s="21">
        <f t="shared" si="484"/>
        <v>0</v>
      </c>
      <c r="E15551" s="24">
        <f t="shared" si="485"/>
        <v>0</v>
      </c>
      <c r="F15551" s="104"/>
      <c r="G15551" s="104"/>
    </row>
    <row r="15552" spans="4:7" x14ac:dyDescent="0.3">
      <c r="D15552" s="21">
        <f t="shared" si="484"/>
        <v>0</v>
      </c>
      <c r="E15552" s="24">
        <f t="shared" si="485"/>
        <v>0</v>
      </c>
      <c r="F15552" s="104"/>
      <c r="G15552" s="104"/>
    </row>
    <row r="15553" spans="4:33" x14ac:dyDescent="0.3">
      <c r="D15553" s="21">
        <f t="shared" si="484"/>
        <v>0</v>
      </c>
      <c r="E15553" s="24">
        <f t="shared" si="485"/>
        <v>0</v>
      </c>
      <c r="F15553" s="104"/>
      <c r="G15553" s="104"/>
    </row>
    <row r="15554" spans="4:33" x14ac:dyDescent="0.3">
      <c r="D15554" s="21">
        <f t="shared" si="484"/>
        <v>0</v>
      </c>
      <c r="E15554" s="24">
        <f t="shared" si="485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ref="D15555:D15618" si="486">F15555+H15555+J15556+L15555+N15555+P15555+R15555+T15555+V15555+X15555+Z15555+AB15555</f>
        <v>0</v>
      </c>
      <c r="E15555" s="24">
        <f t="shared" ref="E15555:E15618" si="487">G15555+I15555+K15556+M15555+O15555+Q15555+S15555+U15555+W15555+Y15555+AA15555+AC15555</f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86"/>
        <v>0</v>
      </c>
      <c r="E15556" s="24">
        <f t="shared" si="487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86"/>
        <v>0</v>
      </c>
      <c r="E15557" s="24">
        <f t="shared" si="487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86"/>
        <v>0</v>
      </c>
      <c r="E15558" s="24">
        <f t="shared" si="487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86"/>
        <v>0</v>
      </c>
      <c r="E15559" s="24">
        <f t="shared" si="487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86"/>
        <v>0</v>
      </c>
      <c r="E15560" s="24">
        <f t="shared" si="487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86"/>
        <v>0</v>
      </c>
      <c r="E15561" s="24">
        <f t="shared" si="487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86"/>
        <v>0</v>
      </c>
      <c r="E15562" s="24">
        <f t="shared" si="487"/>
        <v>0</v>
      </c>
      <c r="F15562" s="104"/>
      <c r="G15562" s="104"/>
    </row>
    <row r="15563" spans="4:33" x14ac:dyDescent="0.3">
      <c r="D15563" s="21">
        <f t="shared" si="486"/>
        <v>0</v>
      </c>
      <c r="E15563" s="24">
        <f t="shared" si="487"/>
        <v>0</v>
      </c>
      <c r="F15563" s="104"/>
      <c r="G15563" s="104"/>
    </row>
    <row r="15564" spans="4:33" x14ac:dyDescent="0.3">
      <c r="D15564" s="21">
        <f t="shared" si="486"/>
        <v>0</v>
      </c>
      <c r="E15564" s="24">
        <f t="shared" si="487"/>
        <v>0</v>
      </c>
      <c r="F15564" s="104"/>
      <c r="G15564" s="104"/>
    </row>
    <row r="15565" spans="4:33" x14ac:dyDescent="0.3">
      <c r="D15565" s="21">
        <f t="shared" si="486"/>
        <v>0</v>
      </c>
      <c r="E15565" s="24">
        <f t="shared" si="487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86"/>
        <v>0</v>
      </c>
      <c r="E15566" s="24">
        <f t="shared" si="487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86"/>
        <v>0</v>
      </c>
      <c r="E15567" s="24">
        <f t="shared" si="487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86"/>
        <v>0</v>
      </c>
      <c r="E15568" s="24">
        <f t="shared" si="487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86"/>
        <v>0</v>
      </c>
      <c r="E15569" s="24">
        <f t="shared" si="487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86"/>
        <v>0</v>
      </c>
      <c r="E15570" s="24">
        <f t="shared" si="487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86"/>
        <v>0</v>
      </c>
      <c r="E15571" s="24">
        <f t="shared" si="487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86"/>
        <v>0</v>
      </c>
      <c r="E15572" s="24">
        <f t="shared" si="487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86"/>
        <v>0</v>
      </c>
      <c r="E15573" s="24">
        <f t="shared" si="487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86"/>
        <v>0</v>
      </c>
      <c r="E15574" s="24">
        <f t="shared" si="487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86"/>
        <v>0</v>
      </c>
      <c r="E15575" s="24">
        <f t="shared" si="487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86"/>
        <v>0</v>
      </c>
      <c r="E15576" s="24">
        <f t="shared" si="487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86"/>
        <v>0</v>
      </c>
      <c r="E15577" s="24">
        <f t="shared" si="487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86"/>
        <v>0</v>
      </c>
      <c r="E15578" s="24">
        <f t="shared" si="487"/>
        <v>0</v>
      </c>
      <c r="F15578" s="104"/>
      <c r="G15578" s="104"/>
      <c r="AF15578" s="19" t="s">
        <v>1699</v>
      </c>
      <c r="AG15578" s="19" t="s">
        <v>1410</v>
      </c>
    </row>
    <row r="15579" spans="4:33" x14ac:dyDescent="0.3">
      <c r="D15579" s="21">
        <f t="shared" si="486"/>
        <v>0</v>
      </c>
      <c r="E15579" s="24">
        <f t="shared" si="487"/>
        <v>0</v>
      </c>
      <c r="F15579" s="104"/>
      <c r="G15579" s="104"/>
      <c r="AF15579" s="19" t="s">
        <v>1699</v>
      </c>
      <c r="AG15579" s="19" t="s">
        <v>1410</v>
      </c>
    </row>
    <row r="15580" spans="4:33" x14ac:dyDescent="0.3">
      <c r="D15580" s="21">
        <f t="shared" si="486"/>
        <v>0</v>
      </c>
      <c r="E15580" s="24">
        <f t="shared" si="487"/>
        <v>0</v>
      </c>
      <c r="F15580" s="104"/>
      <c r="G15580" s="104"/>
    </row>
    <row r="15581" spans="4:33" x14ac:dyDescent="0.3">
      <c r="D15581" s="21">
        <f t="shared" si="486"/>
        <v>0</v>
      </c>
      <c r="E15581" s="24">
        <f t="shared" si="487"/>
        <v>0</v>
      </c>
      <c r="F15581" s="104"/>
      <c r="G15581" s="104"/>
    </row>
    <row r="15582" spans="4:33" x14ac:dyDescent="0.3">
      <c r="D15582" s="21">
        <f t="shared" si="486"/>
        <v>0</v>
      </c>
      <c r="E15582" s="24">
        <f t="shared" si="487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86"/>
        <v>0</v>
      </c>
      <c r="E15583" s="24">
        <f t="shared" si="487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86"/>
        <v>0</v>
      </c>
      <c r="E15584" s="24">
        <f t="shared" si="487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86"/>
        <v>0</v>
      </c>
      <c r="E15585" s="24">
        <f t="shared" si="487"/>
        <v>0</v>
      </c>
      <c r="F15585" s="104"/>
      <c r="G15585" s="104"/>
      <c r="AE15585" s="19" t="s">
        <v>1409</v>
      </c>
    </row>
    <row r="15586" spans="4:33" x14ac:dyDescent="0.3">
      <c r="D15586" s="21">
        <f t="shared" si="486"/>
        <v>0</v>
      </c>
      <c r="E15586" s="24">
        <f t="shared" si="487"/>
        <v>0</v>
      </c>
      <c r="F15586" s="104"/>
      <c r="G15586" s="104"/>
    </row>
    <row r="15587" spans="4:33" x14ac:dyDescent="0.3">
      <c r="D15587" s="21">
        <f t="shared" si="486"/>
        <v>0</v>
      </c>
      <c r="E15587" s="24">
        <f t="shared" si="487"/>
        <v>0</v>
      </c>
      <c r="F15587" s="104"/>
      <c r="G15587" s="104"/>
    </row>
    <row r="15588" spans="4:33" x14ac:dyDescent="0.3">
      <c r="D15588" s="21">
        <f t="shared" si="486"/>
        <v>0</v>
      </c>
      <c r="E15588" s="24">
        <f t="shared" si="487"/>
        <v>0</v>
      </c>
      <c r="F15588" s="104"/>
      <c r="G15588" s="104"/>
    </row>
    <row r="15589" spans="4:33" x14ac:dyDescent="0.3">
      <c r="D15589" s="21">
        <f t="shared" si="486"/>
        <v>0</v>
      </c>
      <c r="E15589" s="24">
        <f t="shared" si="487"/>
        <v>0</v>
      </c>
      <c r="F15589" s="104"/>
      <c r="G15589" s="104"/>
    </row>
    <row r="15590" spans="4:33" x14ac:dyDescent="0.3">
      <c r="D15590" s="21">
        <f t="shared" si="486"/>
        <v>0</v>
      </c>
      <c r="E15590" s="24">
        <f t="shared" si="487"/>
        <v>0</v>
      </c>
      <c r="F15590" s="104"/>
      <c r="G15590" s="104"/>
    </row>
    <row r="15591" spans="4:33" x14ac:dyDescent="0.3">
      <c r="D15591" s="21">
        <f t="shared" si="486"/>
        <v>0</v>
      </c>
      <c r="E15591" s="24">
        <f t="shared" si="487"/>
        <v>0</v>
      </c>
      <c r="F15591" s="104"/>
      <c r="G15591" s="104"/>
    </row>
    <row r="15592" spans="4:33" x14ac:dyDescent="0.3">
      <c r="D15592" s="21">
        <f t="shared" si="486"/>
        <v>0</v>
      </c>
      <c r="E15592" s="24">
        <f t="shared" si="487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86"/>
        <v>0</v>
      </c>
      <c r="E15593" s="24">
        <f t="shared" si="487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86"/>
        <v>0</v>
      </c>
      <c r="E15594" s="24">
        <f t="shared" si="487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86"/>
        <v>0</v>
      </c>
      <c r="E15595" s="24">
        <f t="shared" si="487"/>
        <v>0</v>
      </c>
      <c r="F15595" s="104"/>
      <c r="G15595" s="104"/>
    </row>
    <row r="15596" spans="4:33" x14ac:dyDescent="0.3">
      <c r="D15596" s="21">
        <f t="shared" si="486"/>
        <v>0</v>
      </c>
      <c r="E15596" s="24">
        <f t="shared" si="487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86"/>
        <v>0</v>
      </c>
      <c r="E15597" s="24">
        <f t="shared" si="487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86"/>
        <v>0</v>
      </c>
      <c r="E15598" s="24">
        <f t="shared" si="487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86"/>
        <v>0</v>
      </c>
      <c r="E15599" s="24">
        <f t="shared" si="487"/>
        <v>0</v>
      </c>
      <c r="F15599" s="104"/>
      <c r="G15599" s="104"/>
    </row>
    <row r="15600" spans="4:33" x14ac:dyDescent="0.3">
      <c r="D15600" s="21">
        <f t="shared" si="486"/>
        <v>0</v>
      </c>
      <c r="E15600" s="24">
        <f t="shared" si="487"/>
        <v>0</v>
      </c>
      <c r="F15600" s="104"/>
      <c r="G15600" s="104"/>
    </row>
    <row r="15601" spans="4:33" x14ac:dyDescent="0.3">
      <c r="D15601" s="21">
        <f t="shared" si="486"/>
        <v>0</v>
      </c>
      <c r="E15601" s="24">
        <f t="shared" si="487"/>
        <v>0</v>
      </c>
      <c r="F15601" s="104"/>
      <c r="G15601" s="104"/>
    </row>
    <row r="15602" spans="4:33" x14ac:dyDescent="0.3">
      <c r="D15602" s="21">
        <f t="shared" si="486"/>
        <v>0</v>
      </c>
      <c r="E15602" s="24">
        <f t="shared" si="487"/>
        <v>0</v>
      </c>
      <c r="F15602" s="104"/>
      <c r="G15602" s="104"/>
    </row>
    <row r="15603" spans="4:33" x14ac:dyDescent="0.3">
      <c r="D15603" s="21">
        <f t="shared" si="486"/>
        <v>0</v>
      </c>
      <c r="E15603" s="24">
        <f t="shared" si="487"/>
        <v>0</v>
      </c>
      <c r="F15603" s="104"/>
      <c r="G15603" s="104"/>
    </row>
    <row r="15604" spans="4:33" x14ac:dyDescent="0.3">
      <c r="D15604" s="21">
        <f t="shared" si="486"/>
        <v>0</v>
      </c>
      <c r="E15604" s="24">
        <f t="shared" si="487"/>
        <v>0</v>
      </c>
      <c r="F15604" s="104"/>
      <c r="G15604" s="104"/>
    </row>
    <row r="15605" spans="4:33" x14ac:dyDescent="0.3">
      <c r="D15605" s="21">
        <f t="shared" si="486"/>
        <v>0</v>
      </c>
      <c r="E15605" s="24">
        <f t="shared" si="487"/>
        <v>0</v>
      </c>
      <c r="F15605" s="104"/>
      <c r="G15605" s="104"/>
    </row>
    <row r="15606" spans="4:33" x14ac:dyDescent="0.3">
      <c r="D15606" s="21">
        <f t="shared" si="486"/>
        <v>0</v>
      </c>
      <c r="E15606" s="24">
        <f t="shared" si="487"/>
        <v>0</v>
      </c>
      <c r="F15606" s="104"/>
      <c r="G15606" s="104"/>
    </row>
    <row r="15607" spans="4:33" x14ac:dyDescent="0.3">
      <c r="D15607" s="21">
        <f t="shared" si="486"/>
        <v>0</v>
      </c>
      <c r="E15607" s="24">
        <f t="shared" si="487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86"/>
        <v>0</v>
      </c>
      <c r="E15608" s="24">
        <f t="shared" si="487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86"/>
        <v>0</v>
      </c>
      <c r="E15609" s="24">
        <f t="shared" si="487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86"/>
        <v>0</v>
      </c>
      <c r="E15610" s="24">
        <f t="shared" si="487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86"/>
        <v>0</v>
      </c>
      <c r="E15611" s="24">
        <f t="shared" si="487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86"/>
        <v>0</v>
      </c>
      <c r="E15612" s="24">
        <f t="shared" si="487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86"/>
        <v>0</v>
      </c>
      <c r="E15613" s="24">
        <f t="shared" si="487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si="486"/>
        <v>0</v>
      </c>
      <c r="E15614" s="24">
        <f t="shared" si="487"/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86"/>
        <v>0</v>
      </c>
      <c r="E15615" s="24">
        <f t="shared" si="487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86"/>
        <v>0</v>
      </c>
      <c r="E15616" s="24">
        <f t="shared" si="487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86"/>
        <v>0</v>
      </c>
      <c r="E15617" s="24">
        <f t="shared" si="487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86"/>
        <v>0</v>
      </c>
      <c r="E15618" s="24">
        <f t="shared" si="487"/>
        <v>0</v>
      </c>
      <c r="F15618" s="104"/>
      <c r="G15618" s="104"/>
    </row>
    <row r="15619" spans="4:33" x14ac:dyDescent="0.3">
      <c r="D15619" s="21">
        <f t="shared" ref="D15619:D15682" si="488">F15619+H15619+J15620+L15619+N15619+P15619+R15619+T15619+V15619+X15619+Z15619+AB15619</f>
        <v>0</v>
      </c>
      <c r="E15619" s="24">
        <f t="shared" ref="E15619:E15682" si="489">G15619+I15619+K15620+M15619+O15619+Q15619+S15619+U15619+W15619+Y15619+AA15619+AC15619</f>
        <v>0</v>
      </c>
      <c r="F15619" s="104"/>
      <c r="G15619" s="104"/>
    </row>
    <row r="15620" spans="4:33" x14ac:dyDescent="0.3">
      <c r="D15620" s="21">
        <f t="shared" si="488"/>
        <v>0</v>
      </c>
      <c r="E15620" s="24">
        <f t="shared" si="489"/>
        <v>0</v>
      </c>
      <c r="F15620" s="104"/>
      <c r="G15620" s="104"/>
    </row>
    <row r="15621" spans="4:33" x14ac:dyDescent="0.3">
      <c r="D15621" s="21">
        <f t="shared" si="488"/>
        <v>0</v>
      </c>
      <c r="E15621" s="24">
        <f t="shared" si="489"/>
        <v>0</v>
      </c>
      <c r="F15621" s="104"/>
      <c r="G15621" s="104"/>
    </row>
    <row r="15622" spans="4:33" x14ac:dyDescent="0.3">
      <c r="D15622" s="21">
        <f t="shared" si="488"/>
        <v>0</v>
      </c>
      <c r="E15622" s="24">
        <f t="shared" si="489"/>
        <v>0</v>
      </c>
      <c r="F15622" s="104"/>
      <c r="G15622" s="104"/>
    </row>
    <row r="15623" spans="4:33" x14ac:dyDescent="0.3">
      <c r="D15623" s="21">
        <f t="shared" si="488"/>
        <v>0</v>
      </c>
      <c r="E15623" s="24">
        <f t="shared" si="489"/>
        <v>0</v>
      </c>
      <c r="F15623" s="104"/>
      <c r="G15623" s="104"/>
    </row>
    <row r="15624" spans="4:33" x14ac:dyDescent="0.3">
      <c r="D15624" s="21">
        <f t="shared" si="488"/>
        <v>0</v>
      </c>
      <c r="E15624" s="24">
        <f t="shared" si="489"/>
        <v>0</v>
      </c>
      <c r="F15624" s="104"/>
      <c r="G15624" s="104"/>
    </row>
    <row r="15625" spans="4:33" x14ac:dyDescent="0.3">
      <c r="D15625" s="21">
        <f t="shared" si="488"/>
        <v>0</v>
      </c>
      <c r="E15625" s="24">
        <f t="shared" si="489"/>
        <v>0</v>
      </c>
      <c r="F15625" s="104"/>
      <c r="G15625" s="104"/>
    </row>
    <row r="15626" spans="4:33" x14ac:dyDescent="0.3">
      <c r="D15626" s="21">
        <f t="shared" si="488"/>
        <v>0</v>
      </c>
      <c r="E15626" s="24">
        <f t="shared" si="489"/>
        <v>0</v>
      </c>
      <c r="F15626" s="104"/>
      <c r="G15626" s="104"/>
    </row>
    <row r="15627" spans="4:33" x14ac:dyDescent="0.3">
      <c r="D15627" s="21">
        <f t="shared" si="488"/>
        <v>0</v>
      </c>
      <c r="E15627" s="24">
        <f t="shared" si="489"/>
        <v>0</v>
      </c>
      <c r="F15627" s="104"/>
      <c r="G15627" s="104"/>
    </row>
    <row r="15628" spans="4:33" x14ac:dyDescent="0.3">
      <c r="D15628" s="21">
        <f t="shared" si="488"/>
        <v>0</v>
      </c>
      <c r="E15628" s="24">
        <f t="shared" si="489"/>
        <v>0</v>
      </c>
      <c r="F15628" s="104"/>
      <c r="G15628" s="104"/>
    </row>
    <row r="15629" spans="4:33" x14ac:dyDescent="0.3">
      <c r="D15629" s="21">
        <f t="shared" si="488"/>
        <v>0</v>
      </c>
      <c r="E15629" s="24">
        <f t="shared" si="489"/>
        <v>0</v>
      </c>
      <c r="F15629" s="104"/>
      <c r="G15629" s="104"/>
    </row>
    <row r="15630" spans="4:33" x14ac:dyDescent="0.3">
      <c r="D15630" s="21">
        <f t="shared" si="488"/>
        <v>0</v>
      </c>
      <c r="E15630" s="24">
        <f t="shared" si="489"/>
        <v>0</v>
      </c>
      <c r="F15630" s="104"/>
      <c r="G15630" s="104"/>
    </row>
    <row r="15631" spans="4:33" x14ac:dyDescent="0.3">
      <c r="D15631" s="21">
        <f t="shared" si="488"/>
        <v>0</v>
      </c>
      <c r="E15631" s="24">
        <f t="shared" si="489"/>
        <v>0</v>
      </c>
      <c r="F15631" s="104"/>
      <c r="G15631" s="104"/>
    </row>
    <row r="15632" spans="4:33" x14ac:dyDescent="0.3">
      <c r="D15632" s="21">
        <f t="shared" si="488"/>
        <v>0</v>
      </c>
      <c r="E15632" s="24">
        <f t="shared" si="489"/>
        <v>0</v>
      </c>
      <c r="F15632" s="104"/>
      <c r="G15632" s="104"/>
    </row>
    <row r="15633" spans="4:7" x14ac:dyDescent="0.3">
      <c r="D15633" s="21">
        <f t="shared" si="488"/>
        <v>0</v>
      </c>
      <c r="E15633" s="24">
        <f t="shared" si="489"/>
        <v>0</v>
      </c>
      <c r="F15633" s="104"/>
      <c r="G15633" s="104"/>
    </row>
    <row r="15634" spans="4:7" x14ac:dyDescent="0.3">
      <c r="D15634" s="21">
        <f t="shared" si="488"/>
        <v>0</v>
      </c>
      <c r="E15634" s="24">
        <f t="shared" si="489"/>
        <v>0</v>
      </c>
      <c r="F15634" s="104"/>
      <c r="G15634" s="104"/>
    </row>
    <row r="15635" spans="4:7" x14ac:dyDescent="0.3">
      <c r="D15635" s="21">
        <f t="shared" si="488"/>
        <v>0</v>
      </c>
      <c r="E15635" s="24">
        <f t="shared" si="489"/>
        <v>0</v>
      </c>
      <c r="F15635" s="104"/>
      <c r="G15635" s="104"/>
    </row>
    <row r="15636" spans="4:7" x14ac:dyDescent="0.3">
      <c r="D15636" s="21">
        <f t="shared" si="488"/>
        <v>0</v>
      </c>
      <c r="E15636" s="24">
        <f t="shared" si="489"/>
        <v>0</v>
      </c>
      <c r="F15636" s="104"/>
      <c r="G15636" s="104"/>
    </row>
    <row r="15637" spans="4:7" x14ac:dyDescent="0.3">
      <c r="D15637" s="21">
        <f t="shared" si="488"/>
        <v>0</v>
      </c>
      <c r="E15637" s="24">
        <f t="shared" si="489"/>
        <v>0</v>
      </c>
      <c r="F15637" s="104"/>
      <c r="G15637" s="104"/>
    </row>
    <row r="15638" spans="4:7" x14ac:dyDescent="0.3">
      <c r="D15638" s="21">
        <f t="shared" si="488"/>
        <v>0</v>
      </c>
      <c r="E15638" s="24">
        <f t="shared" si="489"/>
        <v>0</v>
      </c>
      <c r="F15638" s="104"/>
      <c r="G15638" s="104"/>
    </row>
    <row r="15639" spans="4:7" x14ac:dyDescent="0.3">
      <c r="D15639" s="21">
        <f t="shared" si="488"/>
        <v>0</v>
      </c>
      <c r="E15639" s="24">
        <f t="shared" si="489"/>
        <v>0</v>
      </c>
      <c r="F15639" s="104"/>
      <c r="G15639" s="104"/>
    </row>
    <row r="15640" spans="4:7" x14ac:dyDescent="0.3">
      <c r="D15640" s="21">
        <f t="shared" si="488"/>
        <v>0</v>
      </c>
      <c r="E15640" s="24">
        <f t="shared" si="489"/>
        <v>0</v>
      </c>
      <c r="F15640" s="104"/>
      <c r="G15640" s="104"/>
    </row>
    <row r="15641" spans="4:7" x14ac:dyDescent="0.3">
      <c r="D15641" s="21">
        <f t="shared" si="488"/>
        <v>0</v>
      </c>
      <c r="E15641" s="24">
        <f t="shared" si="489"/>
        <v>0</v>
      </c>
      <c r="F15641" s="104"/>
      <c r="G15641" s="104"/>
    </row>
    <row r="15642" spans="4:7" x14ac:dyDescent="0.3">
      <c r="D15642" s="21">
        <f t="shared" si="488"/>
        <v>0</v>
      </c>
      <c r="E15642" s="24">
        <f t="shared" si="489"/>
        <v>0</v>
      </c>
      <c r="F15642" s="104"/>
      <c r="G15642" s="104"/>
    </row>
    <row r="15643" spans="4:7" x14ac:dyDescent="0.3">
      <c r="D15643" s="21">
        <f t="shared" si="488"/>
        <v>0</v>
      </c>
      <c r="E15643" s="24">
        <f t="shared" si="489"/>
        <v>0</v>
      </c>
      <c r="F15643" s="104"/>
      <c r="G15643" s="104"/>
    </row>
    <row r="15644" spans="4:7" x14ac:dyDescent="0.3">
      <c r="D15644" s="21">
        <f t="shared" si="488"/>
        <v>0</v>
      </c>
      <c r="E15644" s="24">
        <f t="shared" si="489"/>
        <v>0</v>
      </c>
      <c r="F15644" s="104"/>
      <c r="G15644" s="104"/>
    </row>
    <row r="15645" spans="4:7" x14ac:dyDescent="0.3">
      <c r="D15645" s="21">
        <f t="shared" si="488"/>
        <v>0</v>
      </c>
      <c r="E15645" s="24">
        <f t="shared" si="489"/>
        <v>0</v>
      </c>
      <c r="F15645" s="104"/>
      <c r="G15645" s="104"/>
    </row>
    <row r="15646" spans="4:7" x14ac:dyDescent="0.3">
      <c r="D15646" s="21">
        <f t="shared" si="488"/>
        <v>0</v>
      </c>
      <c r="E15646" s="24">
        <f t="shared" si="489"/>
        <v>0</v>
      </c>
      <c r="F15646" s="104"/>
      <c r="G15646" s="104"/>
    </row>
    <row r="15647" spans="4:7" x14ac:dyDescent="0.3">
      <c r="D15647" s="21">
        <f t="shared" si="488"/>
        <v>0</v>
      </c>
      <c r="E15647" s="24">
        <f t="shared" si="489"/>
        <v>0</v>
      </c>
      <c r="F15647" s="104"/>
      <c r="G15647" s="104"/>
    </row>
    <row r="15648" spans="4:7" x14ac:dyDescent="0.3">
      <c r="D15648" s="21">
        <f t="shared" si="488"/>
        <v>0</v>
      </c>
      <c r="E15648" s="24">
        <f t="shared" si="489"/>
        <v>0</v>
      </c>
      <c r="F15648" s="104"/>
      <c r="G15648" s="104"/>
    </row>
    <row r="15649" spans="4:7" x14ac:dyDescent="0.3">
      <c r="D15649" s="21">
        <f t="shared" si="488"/>
        <v>0</v>
      </c>
      <c r="E15649" s="24">
        <f t="shared" si="489"/>
        <v>0</v>
      </c>
      <c r="F15649" s="104"/>
      <c r="G15649" s="104"/>
    </row>
    <row r="15650" spans="4:7" x14ac:dyDescent="0.3">
      <c r="D15650" s="21">
        <f t="shared" si="488"/>
        <v>0</v>
      </c>
      <c r="E15650" s="24">
        <f t="shared" si="489"/>
        <v>0</v>
      </c>
      <c r="F15650" s="104"/>
      <c r="G15650" s="104"/>
    </row>
    <row r="15651" spans="4:7" x14ac:dyDescent="0.3">
      <c r="D15651" s="21">
        <f t="shared" si="488"/>
        <v>0</v>
      </c>
      <c r="E15651" s="24">
        <f t="shared" si="489"/>
        <v>0</v>
      </c>
      <c r="F15651" s="104"/>
      <c r="G15651" s="104"/>
    </row>
    <row r="15652" spans="4:7" x14ac:dyDescent="0.3">
      <c r="D15652" s="21">
        <f t="shared" si="488"/>
        <v>0</v>
      </c>
      <c r="E15652" s="24">
        <f t="shared" si="489"/>
        <v>0</v>
      </c>
      <c r="F15652" s="104"/>
      <c r="G15652" s="104"/>
    </row>
    <row r="15653" spans="4:7" x14ac:dyDescent="0.3">
      <c r="D15653" s="21">
        <f t="shared" si="488"/>
        <v>0</v>
      </c>
      <c r="E15653" s="24">
        <f t="shared" si="489"/>
        <v>0</v>
      </c>
      <c r="F15653" s="104"/>
      <c r="G15653" s="104"/>
    </row>
    <row r="15654" spans="4:7" x14ac:dyDescent="0.3">
      <c r="D15654" s="21">
        <f t="shared" si="488"/>
        <v>0</v>
      </c>
      <c r="E15654" s="24">
        <f t="shared" si="489"/>
        <v>0</v>
      </c>
      <c r="F15654" s="104"/>
      <c r="G15654" s="104"/>
    </row>
    <row r="15655" spans="4:7" x14ac:dyDescent="0.3">
      <c r="D15655" s="21">
        <f t="shared" si="488"/>
        <v>0</v>
      </c>
      <c r="E15655" s="24">
        <f t="shared" si="489"/>
        <v>0</v>
      </c>
      <c r="F15655" s="104"/>
      <c r="G15655" s="104"/>
    </row>
    <row r="15656" spans="4:7" x14ac:dyDescent="0.3">
      <c r="D15656" s="21">
        <f t="shared" si="488"/>
        <v>0</v>
      </c>
      <c r="E15656" s="24">
        <f t="shared" si="489"/>
        <v>0</v>
      </c>
      <c r="F15656" s="104"/>
      <c r="G15656" s="104"/>
    </row>
    <row r="15657" spans="4:7" x14ac:dyDescent="0.3">
      <c r="D15657" s="21">
        <f t="shared" si="488"/>
        <v>0</v>
      </c>
      <c r="E15657" s="24">
        <f t="shared" si="489"/>
        <v>0</v>
      </c>
      <c r="F15657" s="104"/>
      <c r="G15657" s="104"/>
    </row>
    <row r="15658" spans="4:7" x14ac:dyDescent="0.3">
      <c r="D15658" s="21">
        <f t="shared" si="488"/>
        <v>0</v>
      </c>
      <c r="E15658" s="24">
        <f t="shared" si="489"/>
        <v>0</v>
      </c>
      <c r="F15658" s="104"/>
      <c r="G15658" s="104"/>
    </row>
    <row r="15659" spans="4:7" x14ac:dyDescent="0.3">
      <c r="D15659" s="21">
        <f t="shared" si="488"/>
        <v>0</v>
      </c>
      <c r="E15659" s="24">
        <f t="shared" si="489"/>
        <v>0</v>
      </c>
      <c r="F15659" s="104"/>
      <c r="G15659" s="104"/>
    </row>
    <row r="15660" spans="4:7" x14ac:dyDescent="0.3">
      <c r="D15660" s="21">
        <f t="shared" si="488"/>
        <v>0</v>
      </c>
      <c r="E15660" s="24">
        <f t="shared" si="489"/>
        <v>0</v>
      </c>
      <c r="F15660" s="104"/>
      <c r="G15660" s="104"/>
    </row>
    <row r="15661" spans="4:7" x14ac:dyDescent="0.3">
      <c r="D15661" s="21">
        <f t="shared" si="488"/>
        <v>0</v>
      </c>
      <c r="E15661" s="24">
        <f t="shared" si="489"/>
        <v>0</v>
      </c>
      <c r="F15661" s="104"/>
      <c r="G15661" s="104"/>
    </row>
    <row r="15662" spans="4:7" x14ac:dyDescent="0.3">
      <c r="D15662" s="21">
        <f t="shared" si="488"/>
        <v>0</v>
      </c>
      <c r="E15662" s="24">
        <f t="shared" si="489"/>
        <v>0</v>
      </c>
      <c r="F15662" s="104"/>
      <c r="G15662" s="104"/>
    </row>
    <row r="15663" spans="4:7" x14ac:dyDescent="0.3">
      <c r="D15663" s="21">
        <f t="shared" si="488"/>
        <v>0</v>
      </c>
      <c r="E15663" s="24">
        <f t="shared" si="489"/>
        <v>0</v>
      </c>
      <c r="F15663" s="104"/>
      <c r="G15663" s="104"/>
    </row>
    <row r="15664" spans="4:7" x14ac:dyDescent="0.3">
      <c r="D15664" s="21">
        <f t="shared" si="488"/>
        <v>0</v>
      </c>
      <c r="E15664" s="24">
        <f t="shared" si="489"/>
        <v>0</v>
      </c>
      <c r="F15664" s="104"/>
      <c r="G15664" s="104"/>
    </row>
    <row r="15665" spans="4:7" x14ac:dyDescent="0.3">
      <c r="D15665" s="21">
        <f t="shared" si="488"/>
        <v>0</v>
      </c>
      <c r="E15665" s="24">
        <f t="shared" si="489"/>
        <v>0</v>
      </c>
      <c r="F15665" s="104"/>
      <c r="G15665" s="104"/>
    </row>
    <row r="15666" spans="4:7" x14ac:dyDescent="0.3">
      <c r="D15666" s="21">
        <f t="shared" si="488"/>
        <v>0</v>
      </c>
      <c r="E15666" s="24">
        <f t="shared" si="489"/>
        <v>0</v>
      </c>
      <c r="F15666" s="104"/>
      <c r="G15666" s="104"/>
    </row>
    <row r="15667" spans="4:7" x14ac:dyDescent="0.3">
      <c r="D15667" s="21">
        <f t="shared" si="488"/>
        <v>0</v>
      </c>
      <c r="E15667" s="24">
        <f t="shared" si="489"/>
        <v>0</v>
      </c>
      <c r="F15667" s="104"/>
      <c r="G15667" s="104"/>
    </row>
    <row r="15668" spans="4:7" x14ac:dyDescent="0.3">
      <c r="D15668" s="21">
        <f t="shared" si="488"/>
        <v>0</v>
      </c>
      <c r="E15668" s="24">
        <f t="shared" si="489"/>
        <v>0</v>
      </c>
      <c r="F15668" s="104"/>
      <c r="G15668" s="104"/>
    </row>
    <row r="15669" spans="4:7" x14ac:dyDescent="0.3">
      <c r="D15669" s="21">
        <f t="shared" si="488"/>
        <v>0</v>
      </c>
      <c r="E15669" s="24">
        <f t="shared" si="489"/>
        <v>0</v>
      </c>
      <c r="F15669" s="104"/>
      <c r="G15669" s="104"/>
    </row>
    <row r="15670" spans="4:7" x14ac:dyDescent="0.3">
      <c r="D15670" s="21">
        <f t="shared" si="488"/>
        <v>0</v>
      </c>
      <c r="E15670" s="24">
        <f t="shared" si="489"/>
        <v>0</v>
      </c>
      <c r="F15670" s="104"/>
      <c r="G15670" s="104"/>
    </row>
    <row r="15671" spans="4:7" x14ac:dyDescent="0.3">
      <c r="D15671" s="21">
        <f t="shared" si="488"/>
        <v>0</v>
      </c>
      <c r="E15671" s="24">
        <f t="shared" si="489"/>
        <v>0</v>
      </c>
      <c r="F15671" s="104"/>
      <c r="G15671" s="104"/>
    </row>
    <row r="15672" spans="4:7" x14ac:dyDescent="0.3">
      <c r="D15672" s="21">
        <f t="shared" si="488"/>
        <v>0</v>
      </c>
      <c r="E15672" s="24">
        <f t="shared" si="489"/>
        <v>0</v>
      </c>
      <c r="F15672" s="104"/>
      <c r="G15672" s="104"/>
    </row>
    <row r="15673" spans="4:7" x14ac:dyDescent="0.3">
      <c r="D15673" s="21">
        <f t="shared" si="488"/>
        <v>0</v>
      </c>
      <c r="E15673" s="24">
        <f t="shared" si="489"/>
        <v>0</v>
      </c>
      <c r="F15673" s="104"/>
      <c r="G15673" s="104"/>
    </row>
    <row r="15674" spans="4:7" x14ac:dyDescent="0.3">
      <c r="D15674" s="21">
        <f t="shared" si="488"/>
        <v>0</v>
      </c>
      <c r="E15674" s="24">
        <f t="shared" si="489"/>
        <v>0</v>
      </c>
      <c r="F15674" s="104"/>
      <c r="G15674" s="104"/>
    </row>
    <row r="15675" spans="4:7" x14ac:dyDescent="0.3">
      <c r="D15675" s="21">
        <f t="shared" si="488"/>
        <v>0</v>
      </c>
      <c r="E15675" s="24">
        <f t="shared" si="489"/>
        <v>0</v>
      </c>
      <c r="F15675" s="104"/>
      <c r="G15675" s="104"/>
    </row>
    <row r="15676" spans="4:7" x14ac:dyDescent="0.3">
      <c r="D15676" s="21">
        <f t="shared" si="488"/>
        <v>0</v>
      </c>
      <c r="E15676" s="24">
        <f t="shared" si="489"/>
        <v>0</v>
      </c>
      <c r="F15676" s="104"/>
      <c r="G15676" s="104"/>
    </row>
    <row r="15677" spans="4:7" x14ac:dyDescent="0.3">
      <c r="D15677" s="21">
        <f t="shared" si="488"/>
        <v>0</v>
      </c>
      <c r="E15677" s="24">
        <f t="shared" si="489"/>
        <v>0</v>
      </c>
      <c r="F15677" s="104"/>
      <c r="G15677" s="104"/>
    </row>
    <row r="15678" spans="4:7" x14ac:dyDescent="0.3">
      <c r="D15678" s="21">
        <f t="shared" si="488"/>
        <v>0</v>
      </c>
      <c r="E15678" s="24">
        <f t="shared" si="489"/>
        <v>0</v>
      </c>
      <c r="F15678" s="104"/>
      <c r="G15678" s="104"/>
    </row>
    <row r="15679" spans="4:7" x14ac:dyDescent="0.3">
      <c r="D15679" s="21">
        <f t="shared" si="488"/>
        <v>0</v>
      </c>
      <c r="E15679" s="24">
        <f t="shared" si="489"/>
        <v>0</v>
      </c>
      <c r="F15679" s="104"/>
      <c r="G15679" s="104"/>
    </row>
    <row r="15680" spans="4:7" x14ac:dyDescent="0.3">
      <c r="D15680" s="21">
        <f t="shared" si="488"/>
        <v>0</v>
      </c>
      <c r="E15680" s="24">
        <f t="shared" si="489"/>
        <v>0</v>
      </c>
      <c r="F15680" s="104"/>
      <c r="G15680" s="104"/>
    </row>
    <row r="15681" spans="4:7" x14ac:dyDescent="0.3">
      <c r="D15681" s="21">
        <f t="shared" si="488"/>
        <v>0</v>
      </c>
      <c r="E15681" s="24">
        <f t="shared" si="489"/>
        <v>0</v>
      </c>
      <c r="F15681" s="104"/>
      <c r="G15681" s="104"/>
    </row>
    <row r="15682" spans="4:7" x14ac:dyDescent="0.3">
      <c r="D15682" s="21">
        <f t="shared" si="488"/>
        <v>0</v>
      </c>
      <c r="E15682" s="24">
        <f t="shared" si="489"/>
        <v>0</v>
      </c>
      <c r="F15682" s="104"/>
      <c r="G15682" s="104"/>
    </row>
    <row r="15683" spans="4:7" x14ac:dyDescent="0.3">
      <c r="D15683" s="21">
        <f t="shared" ref="D15683:D15746" si="490">F15683+H15683+J15684+L15683+N15683+P15683+R15683+T15683+V15683+X15683+Z15683+AB15683</f>
        <v>0</v>
      </c>
      <c r="E15683" s="24">
        <f t="shared" ref="E15683:E15746" si="491">G15683+I15683+K15684+M15683+O15683+Q15683+S15683+U15683+W15683+Y15683+AA15683+AC15683</f>
        <v>0</v>
      </c>
      <c r="F15683" s="104"/>
      <c r="G15683" s="104"/>
    </row>
    <row r="15684" spans="4:7" x14ac:dyDescent="0.3">
      <c r="D15684" s="21">
        <f t="shared" si="490"/>
        <v>0</v>
      </c>
      <c r="E15684" s="24">
        <f t="shared" si="491"/>
        <v>0</v>
      </c>
      <c r="F15684" s="104"/>
      <c r="G15684" s="104"/>
    </row>
    <row r="15685" spans="4:7" x14ac:dyDescent="0.3">
      <c r="D15685" s="21">
        <f t="shared" si="490"/>
        <v>0</v>
      </c>
      <c r="E15685" s="24">
        <f t="shared" si="491"/>
        <v>0</v>
      </c>
      <c r="F15685" s="104"/>
      <c r="G15685" s="104"/>
    </row>
    <row r="15686" spans="4:7" x14ac:dyDescent="0.3">
      <c r="D15686" s="21">
        <f t="shared" si="490"/>
        <v>0</v>
      </c>
      <c r="E15686" s="24">
        <f t="shared" si="491"/>
        <v>0</v>
      </c>
      <c r="F15686" s="104"/>
      <c r="G15686" s="104"/>
    </row>
    <row r="15687" spans="4:7" x14ac:dyDescent="0.3">
      <c r="D15687" s="21">
        <f t="shared" si="490"/>
        <v>0</v>
      </c>
      <c r="E15687" s="24">
        <f t="shared" si="491"/>
        <v>0</v>
      </c>
      <c r="F15687" s="104"/>
      <c r="G15687" s="104"/>
    </row>
    <row r="15688" spans="4:7" x14ac:dyDescent="0.3">
      <c r="D15688" s="21">
        <f t="shared" si="490"/>
        <v>0</v>
      </c>
      <c r="E15688" s="24">
        <f t="shared" si="491"/>
        <v>0</v>
      </c>
      <c r="F15688" s="104"/>
      <c r="G15688" s="104"/>
    </row>
    <row r="15689" spans="4:7" x14ac:dyDescent="0.3">
      <c r="D15689" s="21">
        <f t="shared" si="490"/>
        <v>0</v>
      </c>
      <c r="E15689" s="24">
        <f t="shared" si="491"/>
        <v>0</v>
      </c>
      <c r="F15689" s="104"/>
      <c r="G15689" s="104"/>
    </row>
    <row r="15690" spans="4:7" x14ac:dyDescent="0.3">
      <c r="D15690" s="21">
        <f t="shared" si="490"/>
        <v>0</v>
      </c>
      <c r="E15690" s="24">
        <f t="shared" si="491"/>
        <v>0</v>
      </c>
      <c r="F15690" s="104"/>
      <c r="G15690" s="104"/>
    </row>
    <row r="15691" spans="4:7" x14ac:dyDescent="0.3">
      <c r="D15691" s="21">
        <f t="shared" si="490"/>
        <v>0</v>
      </c>
      <c r="E15691" s="24">
        <f t="shared" si="491"/>
        <v>0</v>
      </c>
      <c r="F15691" s="104"/>
      <c r="G15691" s="104"/>
    </row>
    <row r="15692" spans="4:7" x14ac:dyDescent="0.3">
      <c r="D15692" s="21">
        <f t="shared" si="490"/>
        <v>0</v>
      </c>
      <c r="E15692" s="24">
        <f t="shared" si="491"/>
        <v>0</v>
      </c>
      <c r="F15692" s="104"/>
      <c r="G15692" s="104"/>
    </row>
    <row r="15693" spans="4:7" x14ac:dyDescent="0.3">
      <c r="D15693" s="21">
        <f t="shared" si="490"/>
        <v>0</v>
      </c>
      <c r="E15693" s="24">
        <f t="shared" si="491"/>
        <v>0</v>
      </c>
      <c r="F15693" s="104"/>
      <c r="G15693" s="104"/>
    </row>
    <row r="15694" spans="4:7" x14ac:dyDescent="0.3">
      <c r="D15694" s="21">
        <f t="shared" si="490"/>
        <v>0</v>
      </c>
      <c r="E15694" s="24">
        <f t="shared" si="491"/>
        <v>0</v>
      </c>
      <c r="F15694" s="104"/>
      <c r="G15694" s="104"/>
    </row>
    <row r="15695" spans="4:7" x14ac:dyDescent="0.3">
      <c r="D15695" s="21">
        <f t="shared" si="490"/>
        <v>0</v>
      </c>
      <c r="E15695" s="24">
        <f t="shared" si="491"/>
        <v>0</v>
      </c>
      <c r="F15695" s="104"/>
      <c r="G15695" s="104"/>
    </row>
    <row r="15696" spans="4:7" x14ac:dyDescent="0.3">
      <c r="D15696" s="21">
        <f t="shared" si="490"/>
        <v>0</v>
      </c>
      <c r="E15696" s="24">
        <f t="shared" si="491"/>
        <v>0</v>
      </c>
      <c r="F15696" s="104"/>
      <c r="G15696" s="104"/>
    </row>
    <row r="15697" spans="4:7" x14ac:dyDescent="0.3">
      <c r="D15697" s="21">
        <f t="shared" si="490"/>
        <v>0</v>
      </c>
      <c r="E15697" s="24">
        <f t="shared" si="491"/>
        <v>0</v>
      </c>
      <c r="F15697" s="104"/>
      <c r="G15697" s="104"/>
    </row>
    <row r="15698" spans="4:7" x14ac:dyDescent="0.3">
      <c r="D15698" s="21">
        <f t="shared" si="490"/>
        <v>0</v>
      </c>
      <c r="E15698" s="24">
        <f t="shared" si="491"/>
        <v>0</v>
      </c>
      <c r="F15698" s="104"/>
      <c r="G15698" s="104"/>
    </row>
    <row r="15699" spans="4:7" x14ac:dyDescent="0.3">
      <c r="D15699" s="21">
        <f t="shared" si="490"/>
        <v>0</v>
      </c>
      <c r="E15699" s="24">
        <f t="shared" si="491"/>
        <v>0</v>
      </c>
      <c r="F15699" s="104"/>
      <c r="G15699" s="104"/>
    </row>
    <row r="15700" spans="4:7" x14ac:dyDescent="0.3">
      <c r="D15700" s="21">
        <f t="shared" si="490"/>
        <v>0</v>
      </c>
      <c r="E15700" s="24">
        <f t="shared" si="491"/>
        <v>0</v>
      </c>
      <c r="F15700" s="104"/>
      <c r="G15700" s="104"/>
    </row>
    <row r="15701" spans="4:7" x14ac:dyDescent="0.3">
      <c r="D15701" s="21">
        <f t="shared" si="490"/>
        <v>0</v>
      </c>
      <c r="E15701" s="24">
        <f t="shared" si="491"/>
        <v>0</v>
      </c>
      <c r="F15701" s="104"/>
      <c r="G15701" s="104"/>
    </row>
    <row r="15702" spans="4:7" x14ac:dyDescent="0.3">
      <c r="D15702" s="21">
        <f t="shared" si="490"/>
        <v>0</v>
      </c>
      <c r="E15702" s="24">
        <f t="shared" si="491"/>
        <v>0</v>
      </c>
      <c r="F15702" s="104"/>
      <c r="G15702" s="104"/>
    </row>
    <row r="15703" spans="4:7" x14ac:dyDescent="0.3">
      <c r="D15703" s="21">
        <f t="shared" si="490"/>
        <v>0</v>
      </c>
      <c r="E15703" s="24">
        <f t="shared" si="491"/>
        <v>0</v>
      </c>
      <c r="F15703" s="104"/>
      <c r="G15703" s="104"/>
    </row>
    <row r="15704" spans="4:7" x14ac:dyDescent="0.3">
      <c r="D15704" s="21">
        <f t="shared" si="490"/>
        <v>0</v>
      </c>
      <c r="E15704" s="24">
        <f t="shared" si="491"/>
        <v>0</v>
      </c>
      <c r="F15704" s="104"/>
      <c r="G15704" s="104"/>
    </row>
    <row r="15705" spans="4:7" x14ac:dyDescent="0.3">
      <c r="D15705" s="21">
        <f t="shared" si="490"/>
        <v>0</v>
      </c>
      <c r="E15705" s="24">
        <f t="shared" si="491"/>
        <v>0</v>
      </c>
      <c r="F15705" s="104"/>
      <c r="G15705" s="104"/>
    </row>
    <row r="15706" spans="4:7" x14ac:dyDescent="0.3">
      <c r="D15706" s="21">
        <f t="shared" si="490"/>
        <v>0</v>
      </c>
      <c r="E15706" s="24">
        <f t="shared" si="491"/>
        <v>0</v>
      </c>
      <c r="F15706" s="104"/>
      <c r="G15706" s="104"/>
    </row>
    <row r="15707" spans="4:7" x14ac:dyDescent="0.3">
      <c r="D15707" s="21">
        <f t="shared" si="490"/>
        <v>0</v>
      </c>
      <c r="E15707" s="24">
        <f t="shared" si="491"/>
        <v>0</v>
      </c>
      <c r="F15707" s="104"/>
      <c r="G15707" s="104"/>
    </row>
    <row r="15708" spans="4:7" x14ac:dyDescent="0.3">
      <c r="D15708" s="21">
        <f t="shared" si="490"/>
        <v>0</v>
      </c>
      <c r="E15708" s="24">
        <f t="shared" si="491"/>
        <v>0</v>
      </c>
      <c r="F15708" s="104"/>
      <c r="G15708" s="104"/>
    </row>
    <row r="15709" spans="4:7" x14ac:dyDescent="0.3">
      <c r="D15709" s="21">
        <f t="shared" si="490"/>
        <v>0</v>
      </c>
      <c r="E15709" s="24">
        <f t="shared" si="491"/>
        <v>0</v>
      </c>
      <c r="F15709" s="104"/>
      <c r="G15709" s="104"/>
    </row>
    <row r="15710" spans="4:7" x14ac:dyDescent="0.3">
      <c r="D15710" s="21">
        <f t="shared" si="490"/>
        <v>0</v>
      </c>
      <c r="E15710" s="24">
        <f t="shared" si="491"/>
        <v>0</v>
      </c>
      <c r="F15710" s="104"/>
      <c r="G15710" s="104"/>
    </row>
    <row r="15711" spans="4:7" x14ac:dyDescent="0.3">
      <c r="D15711" s="21">
        <f t="shared" si="490"/>
        <v>0</v>
      </c>
      <c r="E15711" s="24">
        <f t="shared" si="491"/>
        <v>0</v>
      </c>
      <c r="F15711" s="104"/>
      <c r="G15711" s="104"/>
    </row>
    <row r="15712" spans="4:7" x14ac:dyDescent="0.3">
      <c r="D15712" s="21">
        <f t="shared" si="490"/>
        <v>0</v>
      </c>
      <c r="E15712" s="24">
        <f t="shared" si="491"/>
        <v>0</v>
      </c>
      <c r="F15712" s="104"/>
      <c r="G15712" s="104"/>
    </row>
    <row r="15713" spans="4:7" x14ac:dyDescent="0.3">
      <c r="D15713" s="21">
        <f t="shared" si="490"/>
        <v>0</v>
      </c>
      <c r="E15713" s="24">
        <f t="shared" si="491"/>
        <v>0</v>
      </c>
      <c r="F15713" s="104"/>
      <c r="G15713" s="104"/>
    </row>
    <row r="15714" spans="4:7" x14ac:dyDescent="0.3">
      <c r="D15714" s="21">
        <f t="shared" si="490"/>
        <v>0</v>
      </c>
      <c r="E15714" s="24">
        <f t="shared" si="491"/>
        <v>0</v>
      </c>
      <c r="F15714" s="104"/>
      <c r="G15714" s="104"/>
    </row>
    <row r="15715" spans="4:7" x14ac:dyDescent="0.3">
      <c r="D15715" s="21">
        <f t="shared" si="490"/>
        <v>0</v>
      </c>
      <c r="E15715" s="24">
        <f t="shared" si="491"/>
        <v>0</v>
      </c>
      <c r="F15715" s="104"/>
      <c r="G15715" s="104"/>
    </row>
    <row r="15716" spans="4:7" x14ac:dyDescent="0.3">
      <c r="D15716" s="21">
        <f t="shared" si="490"/>
        <v>0</v>
      </c>
      <c r="E15716" s="24">
        <f t="shared" si="491"/>
        <v>0</v>
      </c>
      <c r="F15716" s="104"/>
      <c r="G15716" s="104"/>
    </row>
    <row r="15717" spans="4:7" x14ac:dyDescent="0.3">
      <c r="D15717" s="21">
        <f t="shared" si="490"/>
        <v>0</v>
      </c>
      <c r="E15717" s="24">
        <f t="shared" si="491"/>
        <v>0</v>
      </c>
      <c r="F15717" s="104"/>
      <c r="G15717" s="104"/>
    </row>
    <row r="15718" spans="4:7" x14ac:dyDescent="0.3">
      <c r="D15718" s="21">
        <f t="shared" si="490"/>
        <v>0</v>
      </c>
      <c r="E15718" s="24">
        <f t="shared" si="491"/>
        <v>0</v>
      </c>
      <c r="F15718" s="104"/>
      <c r="G15718" s="104"/>
    </row>
    <row r="15719" spans="4:7" x14ac:dyDescent="0.3">
      <c r="D15719" s="21">
        <f t="shared" si="490"/>
        <v>0</v>
      </c>
      <c r="E15719" s="24">
        <f t="shared" si="491"/>
        <v>0</v>
      </c>
      <c r="F15719" s="104"/>
      <c r="G15719" s="104"/>
    </row>
    <row r="15720" spans="4:7" x14ac:dyDescent="0.3">
      <c r="D15720" s="21">
        <f t="shared" si="490"/>
        <v>0</v>
      </c>
      <c r="E15720" s="24">
        <f t="shared" si="491"/>
        <v>0</v>
      </c>
      <c r="F15720" s="104"/>
      <c r="G15720" s="104"/>
    </row>
    <row r="15721" spans="4:7" x14ac:dyDescent="0.3">
      <c r="D15721" s="21">
        <f t="shared" si="490"/>
        <v>0</v>
      </c>
      <c r="E15721" s="24">
        <f t="shared" si="491"/>
        <v>0</v>
      </c>
      <c r="F15721" s="104"/>
      <c r="G15721" s="104"/>
    </row>
    <row r="15722" spans="4:7" x14ac:dyDescent="0.3">
      <c r="D15722" s="21">
        <f t="shared" si="490"/>
        <v>0</v>
      </c>
      <c r="E15722" s="24">
        <f t="shared" si="491"/>
        <v>0</v>
      </c>
      <c r="F15722" s="104"/>
      <c r="G15722" s="104"/>
    </row>
    <row r="15723" spans="4:7" x14ac:dyDescent="0.3">
      <c r="D15723" s="21">
        <f t="shared" si="490"/>
        <v>0</v>
      </c>
      <c r="E15723" s="24">
        <f t="shared" si="491"/>
        <v>0</v>
      </c>
      <c r="F15723" s="104"/>
      <c r="G15723" s="104"/>
    </row>
    <row r="15724" spans="4:7" x14ac:dyDescent="0.3">
      <c r="D15724" s="21">
        <f t="shared" si="490"/>
        <v>0</v>
      </c>
      <c r="E15724" s="24">
        <f t="shared" si="491"/>
        <v>0</v>
      </c>
      <c r="F15724" s="104"/>
      <c r="G15724" s="104"/>
    </row>
    <row r="15725" spans="4:7" x14ac:dyDescent="0.3">
      <c r="D15725" s="21">
        <f t="shared" si="490"/>
        <v>0</v>
      </c>
      <c r="E15725" s="24">
        <f t="shared" si="491"/>
        <v>0</v>
      </c>
      <c r="F15725" s="104"/>
      <c r="G15725" s="104"/>
    </row>
    <row r="15726" spans="4:7" x14ac:dyDescent="0.3">
      <c r="D15726" s="21">
        <f t="shared" si="490"/>
        <v>0</v>
      </c>
      <c r="E15726" s="24">
        <f t="shared" si="491"/>
        <v>0</v>
      </c>
      <c r="F15726" s="104"/>
      <c r="G15726" s="104"/>
    </row>
    <row r="15727" spans="4:7" x14ac:dyDescent="0.3">
      <c r="D15727" s="21">
        <f t="shared" si="490"/>
        <v>0</v>
      </c>
      <c r="E15727" s="24">
        <f t="shared" si="491"/>
        <v>0</v>
      </c>
      <c r="F15727" s="104"/>
      <c r="G15727" s="104"/>
    </row>
    <row r="15728" spans="4:7" x14ac:dyDescent="0.3">
      <c r="D15728" s="21">
        <f t="shared" si="490"/>
        <v>0</v>
      </c>
      <c r="E15728" s="24">
        <f t="shared" si="491"/>
        <v>0</v>
      </c>
      <c r="F15728" s="104"/>
      <c r="G15728" s="104"/>
    </row>
    <row r="15729" spans="4:7" x14ac:dyDescent="0.3">
      <c r="D15729" s="21">
        <f t="shared" si="490"/>
        <v>0</v>
      </c>
      <c r="E15729" s="24">
        <f t="shared" si="491"/>
        <v>0</v>
      </c>
      <c r="F15729" s="104"/>
      <c r="G15729" s="104"/>
    </row>
    <row r="15730" spans="4:7" x14ac:dyDescent="0.3">
      <c r="D15730" s="21">
        <f t="shared" si="490"/>
        <v>0</v>
      </c>
      <c r="E15730" s="24">
        <f t="shared" si="491"/>
        <v>0</v>
      </c>
      <c r="F15730" s="104"/>
      <c r="G15730" s="104"/>
    </row>
    <row r="15731" spans="4:7" x14ac:dyDescent="0.3">
      <c r="D15731" s="21">
        <f t="shared" si="490"/>
        <v>0</v>
      </c>
      <c r="E15731" s="24">
        <f t="shared" si="491"/>
        <v>0</v>
      </c>
      <c r="F15731" s="104"/>
      <c r="G15731" s="104"/>
    </row>
    <row r="15732" spans="4:7" x14ac:dyDescent="0.3">
      <c r="D15732" s="21">
        <f t="shared" si="490"/>
        <v>0</v>
      </c>
      <c r="E15732" s="24">
        <f t="shared" si="491"/>
        <v>0</v>
      </c>
      <c r="F15732" s="104"/>
      <c r="G15732" s="104"/>
    </row>
    <row r="15733" spans="4:7" x14ac:dyDescent="0.3">
      <c r="D15733" s="21">
        <f t="shared" si="490"/>
        <v>0</v>
      </c>
      <c r="E15733" s="24">
        <f t="shared" si="491"/>
        <v>0</v>
      </c>
      <c r="F15733" s="104"/>
      <c r="G15733" s="104"/>
    </row>
    <row r="15734" spans="4:7" x14ac:dyDescent="0.3">
      <c r="D15734" s="21">
        <f t="shared" si="490"/>
        <v>0</v>
      </c>
      <c r="E15734" s="24">
        <f t="shared" si="491"/>
        <v>0</v>
      </c>
      <c r="F15734" s="104"/>
      <c r="G15734" s="104"/>
    </row>
    <row r="15735" spans="4:7" x14ac:dyDescent="0.3">
      <c r="D15735" s="21">
        <f t="shared" si="490"/>
        <v>0</v>
      </c>
      <c r="E15735" s="24">
        <f t="shared" si="491"/>
        <v>0</v>
      </c>
      <c r="F15735" s="104"/>
      <c r="G15735" s="104"/>
    </row>
    <row r="15736" spans="4:7" x14ac:dyDescent="0.3">
      <c r="D15736" s="21">
        <f t="shared" si="490"/>
        <v>0</v>
      </c>
      <c r="E15736" s="24">
        <f t="shared" si="491"/>
        <v>0</v>
      </c>
      <c r="F15736" s="104"/>
      <c r="G15736" s="104"/>
    </row>
    <row r="15737" spans="4:7" x14ac:dyDescent="0.3">
      <c r="D15737" s="21">
        <f t="shared" si="490"/>
        <v>0</v>
      </c>
      <c r="E15737" s="24">
        <f t="shared" si="491"/>
        <v>0</v>
      </c>
      <c r="F15737" s="104"/>
      <c r="G15737" s="104"/>
    </row>
    <row r="15738" spans="4:7" x14ac:dyDescent="0.3">
      <c r="D15738" s="21">
        <f t="shared" si="490"/>
        <v>0</v>
      </c>
      <c r="E15738" s="24">
        <f t="shared" si="491"/>
        <v>0</v>
      </c>
      <c r="F15738" s="104"/>
      <c r="G15738" s="104"/>
    </row>
    <row r="15739" spans="4:7" x14ac:dyDescent="0.3">
      <c r="D15739" s="21">
        <f t="shared" si="490"/>
        <v>0</v>
      </c>
      <c r="E15739" s="24">
        <f t="shared" si="491"/>
        <v>0</v>
      </c>
      <c r="F15739" s="104"/>
      <c r="G15739" s="104"/>
    </row>
    <row r="15740" spans="4:7" x14ac:dyDescent="0.3">
      <c r="D15740" s="21">
        <f t="shared" si="490"/>
        <v>0</v>
      </c>
      <c r="E15740" s="24">
        <f t="shared" si="491"/>
        <v>0</v>
      </c>
      <c r="F15740" s="104"/>
      <c r="G15740" s="104"/>
    </row>
    <row r="15741" spans="4:7" x14ac:dyDescent="0.3">
      <c r="D15741" s="21">
        <f t="shared" si="490"/>
        <v>0</v>
      </c>
      <c r="E15741" s="24">
        <f t="shared" si="491"/>
        <v>0</v>
      </c>
      <c r="F15741" s="104"/>
      <c r="G15741" s="104"/>
    </row>
    <row r="15742" spans="4:7" x14ac:dyDescent="0.3">
      <c r="D15742" s="21">
        <f t="shared" si="490"/>
        <v>0</v>
      </c>
      <c r="E15742" s="24">
        <f t="shared" si="491"/>
        <v>0</v>
      </c>
      <c r="F15742" s="104"/>
      <c r="G15742" s="104"/>
    </row>
    <row r="15743" spans="4:7" x14ac:dyDescent="0.3">
      <c r="D15743" s="21">
        <f t="shared" si="490"/>
        <v>0</v>
      </c>
      <c r="E15743" s="24">
        <f t="shared" si="491"/>
        <v>0</v>
      </c>
      <c r="F15743" s="104"/>
      <c r="G15743" s="104"/>
    </row>
    <row r="15744" spans="4:7" x14ac:dyDescent="0.3">
      <c r="D15744" s="21">
        <f t="shared" si="490"/>
        <v>0</v>
      </c>
      <c r="E15744" s="24">
        <f t="shared" si="491"/>
        <v>0</v>
      </c>
      <c r="F15744" s="104"/>
      <c r="G15744" s="104"/>
    </row>
    <row r="15745" spans="4:7" x14ac:dyDescent="0.3">
      <c r="D15745" s="21">
        <f t="shared" si="490"/>
        <v>0</v>
      </c>
      <c r="E15745" s="24">
        <f t="shared" si="491"/>
        <v>0</v>
      </c>
      <c r="F15745" s="104"/>
      <c r="G15745" s="104"/>
    </row>
    <row r="15746" spans="4:7" x14ac:dyDescent="0.3">
      <c r="D15746" s="21">
        <f t="shared" si="490"/>
        <v>0</v>
      </c>
      <c r="E15746" s="24">
        <f t="shared" si="491"/>
        <v>0</v>
      </c>
      <c r="F15746" s="104"/>
      <c r="G15746" s="104"/>
    </row>
    <row r="15747" spans="4:7" x14ac:dyDescent="0.3">
      <c r="D15747" s="21">
        <f t="shared" ref="D15747:D15810" si="492">F15747+H15747+J15748+L15747+N15747+P15747+R15747+T15747+V15747+X15747+Z15747+AB15747</f>
        <v>0</v>
      </c>
      <c r="E15747" s="24">
        <f t="shared" ref="E15747:E15810" si="493">G15747+I15747+K15748+M15747+O15747+Q15747+S15747+U15747+W15747+Y15747+AA15747+AC15747</f>
        <v>0</v>
      </c>
      <c r="F15747" s="104"/>
      <c r="G15747" s="104"/>
    </row>
    <row r="15748" spans="4:7" x14ac:dyDescent="0.3">
      <c r="D15748" s="21">
        <f t="shared" si="492"/>
        <v>0</v>
      </c>
      <c r="E15748" s="24">
        <f t="shared" si="493"/>
        <v>0</v>
      </c>
      <c r="F15748" s="104"/>
      <c r="G15748" s="104"/>
    </row>
    <row r="15749" spans="4:7" x14ac:dyDescent="0.3">
      <c r="D15749" s="21">
        <f t="shared" si="492"/>
        <v>0</v>
      </c>
      <c r="E15749" s="24">
        <f t="shared" si="493"/>
        <v>0</v>
      </c>
      <c r="F15749" s="104"/>
      <c r="G15749" s="104"/>
    </row>
    <row r="15750" spans="4:7" x14ac:dyDescent="0.3">
      <c r="D15750" s="21">
        <f t="shared" si="492"/>
        <v>0</v>
      </c>
      <c r="E15750" s="24">
        <f t="shared" si="493"/>
        <v>0</v>
      </c>
      <c r="F15750" s="104"/>
      <c r="G15750" s="104"/>
    </row>
    <row r="15751" spans="4:7" x14ac:dyDescent="0.3">
      <c r="D15751" s="21">
        <f t="shared" si="492"/>
        <v>0</v>
      </c>
      <c r="E15751" s="24">
        <f t="shared" si="493"/>
        <v>0</v>
      </c>
      <c r="F15751" s="104"/>
      <c r="G15751" s="104"/>
    </row>
    <row r="15752" spans="4:7" x14ac:dyDescent="0.3">
      <c r="D15752" s="21">
        <f t="shared" si="492"/>
        <v>0</v>
      </c>
      <c r="E15752" s="24">
        <f t="shared" si="493"/>
        <v>0</v>
      </c>
      <c r="F15752" s="104"/>
      <c r="G15752" s="104"/>
    </row>
    <row r="15753" spans="4:7" x14ac:dyDescent="0.3">
      <c r="D15753" s="21">
        <f t="shared" si="492"/>
        <v>0</v>
      </c>
      <c r="E15753" s="24">
        <f t="shared" si="493"/>
        <v>0</v>
      </c>
      <c r="F15753" s="104"/>
      <c r="G15753" s="104"/>
    </row>
    <row r="15754" spans="4:7" x14ac:dyDescent="0.3">
      <c r="D15754" s="21">
        <f t="shared" si="492"/>
        <v>0</v>
      </c>
      <c r="E15754" s="24">
        <f t="shared" si="493"/>
        <v>0</v>
      </c>
      <c r="F15754" s="104"/>
      <c r="G15754" s="104"/>
    </row>
    <row r="15755" spans="4:7" x14ac:dyDescent="0.3">
      <c r="D15755" s="21">
        <f t="shared" si="492"/>
        <v>0</v>
      </c>
      <c r="E15755" s="24">
        <f t="shared" si="493"/>
        <v>0</v>
      </c>
      <c r="F15755" s="104"/>
      <c r="G15755" s="104"/>
    </row>
    <row r="15756" spans="4:7" x14ac:dyDescent="0.3">
      <c r="D15756" s="21">
        <f t="shared" si="492"/>
        <v>0</v>
      </c>
      <c r="E15756" s="24">
        <f t="shared" si="493"/>
        <v>0</v>
      </c>
      <c r="F15756" s="104"/>
      <c r="G15756" s="104"/>
    </row>
    <row r="15757" spans="4:7" x14ac:dyDescent="0.3">
      <c r="D15757" s="21">
        <f t="shared" si="492"/>
        <v>0</v>
      </c>
      <c r="E15757" s="24">
        <f t="shared" si="493"/>
        <v>0</v>
      </c>
      <c r="F15757" s="104"/>
      <c r="G15757" s="104"/>
    </row>
    <row r="15758" spans="4:7" x14ac:dyDescent="0.3">
      <c r="D15758" s="21">
        <f t="shared" si="492"/>
        <v>0</v>
      </c>
      <c r="E15758" s="24">
        <f t="shared" si="493"/>
        <v>0</v>
      </c>
      <c r="F15758" s="104"/>
      <c r="G15758" s="104"/>
    </row>
    <row r="15759" spans="4:7" x14ac:dyDescent="0.3">
      <c r="D15759" s="21">
        <f t="shared" si="492"/>
        <v>0</v>
      </c>
      <c r="E15759" s="24">
        <f t="shared" si="493"/>
        <v>0</v>
      </c>
      <c r="F15759" s="104"/>
      <c r="G15759" s="104"/>
    </row>
    <row r="15760" spans="4:7" x14ac:dyDescent="0.3">
      <c r="D15760" s="21">
        <f t="shared" si="492"/>
        <v>0</v>
      </c>
      <c r="E15760" s="24">
        <f t="shared" si="493"/>
        <v>0</v>
      </c>
      <c r="F15760" s="104"/>
      <c r="G15760" s="104"/>
    </row>
    <row r="15761" spans="4:7" x14ac:dyDescent="0.3">
      <c r="D15761" s="21">
        <f t="shared" si="492"/>
        <v>0</v>
      </c>
      <c r="E15761" s="24">
        <f t="shared" si="493"/>
        <v>0</v>
      </c>
      <c r="F15761" s="104"/>
      <c r="G15761" s="104"/>
    </row>
    <row r="15762" spans="4:7" x14ac:dyDescent="0.3">
      <c r="D15762" s="21">
        <f t="shared" si="492"/>
        <v>0</v>
      </c>
      <c r="E15762" s="24">
        <f t="shared" si="493"/>
        <v>0</v>
      </c>
      <c r="F15762" s="104"/>
      <c r="G15762" s="104"/>
    </row>
    <row r="15763" spans="4:7" x14ac:dyDescent="0.3">
      <c r="D15763" s="21">
        <f t="shared" si="492"/>
        <v>0</v>
      </c>
      <c r="E15763" s="24">
        <f t="shared" si="493"/>
        <v>0</v>
      </c>
      <c r="F15763" s="104"/>
      <c r="G15763" s="104"/>
    </row>
    <row r="15764" spans="4:7" x14ac:dyDescent="0.3">
      <c r="D15764" s="21">
        <f t="shared" si="492"/>
        <v>0</v>
      </c>
      <c r="E15764" s="24">
        <f t="shared" si="493"/>
        <v>0</v>
      </c>
      <c r="F15764" s="104"/>
      <c r="G15764" s="104"/>
    </row>
    <row r="15765" spans="4:7" x14ac:dyDescent="0.3">
      <c r="D15765" s="21">
        <f t="shared" si="492"/>
        <v>0</v>
      </c>
      <c r="E15765" s="24">
        <f t="shared" si="493"/>
        <v>0</v>
      </c>
      <c r="F15765" s="104"/>
      <c r="G15765" s="104"/>
    </row>
    <row r="15766" spans="4:7" x14ac:dyDescent="0.3">
      <c r="D15766" s="21">
        <f t="shared" si="492"/>
        <v>0</v>
      </c>
      <c r="E15766" s="24">
        <f t="shared" si="493"/>
        <v>0</v>
      </c>
      <c r="F15766" s="104"/>
      <c r="G15766" s="104"/>
    </row>
    <row r="15767" spans="4:7" x14ac:dyDescent="0.3">
      <c r="D15767" s="21">
        <f t="shared" si="492"/>
        <v>0</v>
      </c>
      <c r="E15767" s="24">
        <f t="shared" si="493"/>
        <v>0</v>
      </c>
      <c r="F15767" s="104"/>
      <c r="G15767" s="104"/>
    </row>
    <row r="15768" spans="4:7" x14ac:dyDescent="0.3">
      <c r="D15768" s="21">
        <f t="shared" si="492"/>
        <v>0</v>
      </c>
      <c r="E15768" s="24">
        <f t="shared" si="493"/>
        <v>0</v>
      </c>
      <c r="F15768" s="104"/>
      <c r="G15768" s="104"/>
    </row>
    <row r="15769" spans="4:7" x14ac:dyDescent="0.3">
      <c r="D15769" s="21">
        <f t="shared" si="492"/>
        <v>0</v>
      </c>
      <c r="E15769" s="24">
        <f t="shared" si="493"/>
        <v>0</v>
      </c>
      <c r="F15769" s="104"/>
      <c r="G15769" s="104"/>
    </row>
    <row r="15770" spans="4:7" x14ac:dyDescent="0.3">
      <c r="D15770" s="21">
        <f t="shared" si="492"/>
        <v>0</v>
      </c>
      <c r="E15770" s="24">
        <f t="shared" si="493"/>
        <v>0</v>
      </c>
      <c r="F15770" s="104"/>
      <c r="G15770" s="104"/>
    </row>
    <row r="15771" spans="4:7" x14ac:dyDescent="0.3">
      <c r="D15771" s="21">
        <f t="shared" si="492"/>
        <v>0</v>
      </c>
      <c r="E15771" s="24">
        <f t="shared" si="493"/>
        <v>0</v>
      </c>
      <c r="F15771" s="104"/>
      <c r="G15771" s="104"/>
    </row>
    <row r="15772" spans="4:7" x14ac:dyDescent="0.3">
      <c r="D15772" s="21">
        <f t="shared" si="492"/>
        <v>0</v>
      </c>
      <c r="E15772" s="24">
        <f t="shared" si="493"/>
        <v>0</v>
      </c>
      <c r="F15772" s="104"/>
      <c r="G15772" s="104"/>
    </row>
    <row r="15773" spans="4:7" x14ac:dyDescent="0.3">
      <c r="D15773" s="21">
        <f t="shared" si="492"/>
        <v>0</v>
      </c>
      <c r="E15773" s="24">
        <f t="shared" si="493"/>
        <v>0</v>
      </c>
      <c r="F15773" s="104"/>
      <c r="G15773" s="104"/>
    </row>
    <row r="15774" spans="4:7" x14ac:dyDescent="0.3">
      <c r="D15774" s="21">
        <f t="shared" si="492"/>
        <v>0</v>
      </c>
      <c r="E15774" s="24">
        <f t="shared" si="493"/>
        <v>0</v>
      </c>
      <c r="F15774" s="104"/>
      <c r="G15774" s="104"/>
    </row>
    <row r="15775" spans="4:7" x14ac:dyDescent="0.3">
      <c r="D15775" s="21">
        <f t="shared" si="492"/>
        <v>0</v>
      </c>
      <c r="E15775" s="24">
        <f t="shared" si="493"/>
        <v>0</v>
      </c>
      <c r="F15775" s="104"/>
      <c r="G15775" s="104"/>
    </row>
    <row r="15776" spans="4:7" x14ac:dyDescent="0.3">
      <c r="D15776" s="21">
        <f t="shared" si="492"/>
        <v>0</v>
      </c>
      <c r="E15776" s="24">
        <f t="shared" si="493"/>
        <v>0</v>
      </c>
      <c r="F15776" s="104"/>
      <c r="G15776" s="104"/>
    </row>
    <row r="15777" spans="4:7" x14ac:dyDescent="0.3">
      <c r="D15777" s="21">
        <f t="shared" si="492"/>
        <v>0</v>
      </c>
      <c r="E15777" s="24">
        <f t="shared" si="493"/>
        <v>0</v>
      </c>
      <c r="F15777" s="104"/>
      <c r="G15777" s="104"/>
    </row>
    <row r="15778" spans="4:7" x14ac:dyDescent="0.3">
      <c r="D15778" s="21">
        <f t="shared" si="492"/>
        <v>0</v>
      </c>
      <c r="E15778" s="24">
        <f t="shared" si="493"/>
        <v>0</v>
      </c>
      <c r="F15778" s="104"/>
      <c r="G15778" s="104"/>
    </row>
    <row r="15779" spans="4:7" x14ac:dyDescent="0.3">
      <c r="D15779" s="21">
        <f t="shared" si="492"/>
        <v>0</v>
      </c>
      <c r="E15779" s="24">
        <f t="shared" si="493"/>
        <v>0</v>
      </c>
      <c r="F15779" s="104"/>
      <c r="G15779" s="104"/>
    </row>
    <row r="15780" spans="4:7" x14ac:dyDescent="0.3">
      <c r="D15780" s="21">
        <f t="shared" si="492"/>
        <v>0</v>
      </c>
      <c r="E15780" s="24">
        <f t="shared" si="493"/>
        <v>0</v>
      </c>
      <c r="F15780" s="104"/>
      <c r="G15780" s="104"/>
    </row>
    <row r="15781" spans="4:7" x14ac:dyDescent="0.3">
      <c r="D15781" s="21">
        <f t="shared" si="492"/>
        <v>0</v>
      </c>
      <c r="E15781" s="24">
        <f t="shared" si="493"/>
        <v>0</v>
      </c>
      <c r="F15781" s="104"/>
      <c r="G15781" s="104"/>
    </row>
    <row r="15782" spans="4:7" x14ac:dyDescent="0.3">
      <c r="D15782" s="21">
        <f t="shared" si="492"/>
        <v>0</v>
      </c>
      <c r="E15782" s="24">
        <f t="shared" si="493"/>
        <v>0</v>
      </c>
      <c r="F15782" s="104"/>
      <c r="G15782" s="104"/>
    </row>
    <row r="15783" spans="4:7" x14ac:dyDescent="0.3">
      <c r="D15783" s="21">
        <f t="shared" si="492"/>
        <v>0</v>
      </c>
      <c r="E15783" s="24">
        <f t="shared" si="493"/>
        <v>0</v>
      </c>
      <c r="F15783" s="104"/>
      <c r="G15783" s="104"/>
    </row>
    <row r="15784" spans="4:7" x14ac:dyDescent="0.3">
      <c r="D15784" s="21">
        <f t="shared" si="492"/>
        <v>0</v>
      </c>
      <c r="E15784" s="24">
        <f t="shared" si="493"/>
        <v>0</v>
      </c>
      <c r="F15784" s="104"/>
      <c r="G15784" s="104"/>
    </row>
    <row r="15785" spans="4:7" x14ac:dyDescent="0.3">
      <c r="D15785" s="21">
        <f t="shared" si="492"/>
        <v>0</v>
      </c>
      <c r="E15785" s="24">
        <f t="shared" si="493"/>
        <v>0</v>
      </c>
      <c r="F15785" s="104"/>
      <c r="G15785" s="104"/>
    </row>
    <row r="15786" spans="4:7" x14ac:dyDescent="0.3">
      <c r="D15786" s="21">
        <f t="shared" si="492"/>
        <v>0</v>
      </c>
      <c r="E15786" s="24">
        <f t="shared" si="493"/>
        <v>0</v>
      </c>
      <c r="F15786" s="104"/>
      <c r="G15786" s="104"/>
    </row>
    <row r="15787" spans="4:7" x14ac:dyDescent="0.3">
      <c r="D15787" s="21">
        <f t="shared" si="492"/>
        <v>0</v>
      </c>
      <c r="E15787" s="24">
        <f t="shared" si="493"/>
        <v>0</v>
      </c>
      <c r="F15787" s="104"/>
      <c r="G15787" s="104"/>
    </row>
    <row r="15788" spans="4:7" x14ac:dyDescent="0.3">
      <c r="D15788" s="21">
        <f t="shared" si="492"/>
        <v>0</v>
      </c>
      <c r="E15788" s="24">
        <f t="shared" si="493"/>
        <v>0</v>
      </c>
      <c r="F15788" s="104"/>
      <c r="G15788" s="104"/>
    </row>
    <row r="15789" spans="4:7" x14ac:dyDescent="0.3">
      <c r="D15789" s="21">
        <f t="shared" si="492"/>
        <v>0</v>
      </c>
      <c r="E15789" s="24">
        <f t="shared" si="493"/>
        <v>0</v>
      </c>
      <c r="F15789" s="104"/>
      <c r="G15789" s="104"/>
    </row>
    <row r="15790" spans="4:7" x14ac:dyDescent="0.3">
      <c r="D15790" s="21">
        <f t="shared" si="492"/>
        <v>0</v>
      </c>
      <c r="E15790" s="24">
        <f t="shared" si="493"/>
        <v>0</v>
      </c>
      <c r="F15790" s="104"/>
      <c r="G15790" s="104"/>
    </row>
    <row r="15791" spans="4:7" x14ac:dyDescent="0.3">
      <c r="D15791" s="21">
        <f t="shared" si="492"/>
        <v>0</v>
      </c>
      <c r="E15791" s="24">
        <f t="shared" si="493"/>
        <v>0</v>
      </c>
      <c r="F15791" s="104"/>
      <c r="G15791" s="104"/>
    </row>
    <row r="15792" spans="4:7" x14ac:dyDescent="0.3">
      <c r="D15792" s="21">
        <f t="shared" si="492"/>
        <v>0</v>
      </c>
      <c r="E15792" s="24">
        <f t="shared" si="493"/>
        <v>0</v>
      </c>
      <c r="F15792" s="104"/>
      <c r="G15792" s="104"/>
    </row>
    <row r="15793" spans="4:7" x14ac:dyDescent="0.3">
      <c r="D15793" s="21">
        <f t="shared" si="492"/>
        <v>0</v>
      </c>
      <c r="E15793" s="24">
        <f t="shared" si="493"/>
        <v>0</v>
      </c>
      <c r="F15793" s="104"/>
      <c r="G15793" s="104"/>
    </row>
    <row r="15794" spans="4:7" x14ac:dyDescent="0.3">
      <c r="D15794" s="21">
        <f t="shared" si="492"/>
        <v>0</v>
      </c>
      <c r="E15794" s="24">
        <f t="shared" si="493"/>
        <v>0</v>
      </c>
      <c r="F15794" s="104"/>
      <c r="G15794" s="104"/>
    </row>
    <row r="15795" spans="4:7" x14ac:dyDescent="0.3">
      <c r="D15795" s="21">
        <f t="shared" si="492"/>
        <v>0</v>
      </c>
      <c r="E15795" s="24">
        <f t="shared" si="493"/>
        <v>0</v>
      </c>
      <c r="F15795" s="104"/>
      <c r="G15795" s="104"/>
    </row>
    <row r="15796" spans="4:7" x14ac:dyDescent="0.3">
      <c r="D15796" s="21">
        <f t="shared" si="492"/>
        <v>0</v>
      </c>
      <c r="E15796" s="24">
        <f t="shared" si="493"/>
        <v>0</v>
      </c>
      <c r="F15796" s="104"/>
      <c r="G15796" s="104"/>
    </row>
    <row r="15797" spans="4:7" x14ac:dyDescent="0.3">
      <c r="D15797" s="21">
        <f t="shared" si="492"/>
        <v>0</v>
      </c>
      <c r="E15797" s="24">
        <f t="shared" si="493"/>
        <v>0</v>
      </c>
      <c r="F15797" s="104"/>
      <c r="G15797" s="104"/>
    </row>
    <row r="15798" spans="4:7" x14ac:dyDescent="0.3">
      <c r="D15798" s="21">
        <f t="shared" si="492"/>
        <v>0</v>
      </c>
      <c r="E15798" s="24">
        <f t="shared" si="493"/>
        <v>0</v>
      </c>
      <c r="F15798" s="104"/>
      <c r="G15798" s="104"/>
    </row>
    <row r="15799" spans="4:7" x14ac:dyDescent="0.3">
      <c r="D15799" s="21">
        <f t="shared" si="492"/>
        <v>0</v>
      </c>
      <c r="E15799" s="24">
        <f t="shared" si="493"/>
        <v>0</v>
      </c>
      <c r="F15799" s="104"/>
      <c r="G15799" s="104"/>
    </row>
    <row r="15800" spans="4:7" x14ac:dyDescent="0.3">
      <c r="D15800" s="21">
        <f t="shared" si="492"/>
        <v>0</v>
      </c>
      <c r="E15800" s="24">
        <f t="shared" si="493"/>
        <v>0</v>
      </c>
      <c r="F15800" s="104"/>
      <c r="G15800" s="104"/>
    </row>
    <row r="15801" spans="4:7" x14ac:dyDescent="0.3">
      <c r="D15801" s="21">
        <f t="shared" si="492"/>
        <v>0</v>
      </c>
      <c r="E15801" s="24">
        <f t="shared" si="493"/>
        <v>0</v>
      </c>
      <c r="F15801" s="104"/>
      <c r="G15801" s="104"/>
    </row>
    <row r="15802" spans="4:7" x14ac:dyDescent="0.3">
      <c r="D15802" s="21">
        <f t="shared" si="492"/>
        <v>0</v>
      </c>
      <c r="E15802" s="24">
        <f t="shared" si="493"/>
        <v>0</v>
      </c>
      <c r="F15802" s="104"/>
      <c r="G15802" s="104"/>
    </row>
    <row r="15803" spans="4:7" x14ac:dyDescent="0.3">
      <c r="D15803" s="21">
        <f t="shared" si="492"/>
        <v>0</v>
      </c>
      <c r="E15803" s="24">
        <f t="shared" si="493"/>
        <v>0</v>
      </c>
      <c r="F15803" s="104"/>
      <c r="G15803" s="104"/>
    </row>
    <row r="15804" spans="4:7" x14ac:dyDescent="0.3">
      <c r="D15804" s="21">
        <f t="shared" si="492"/>
        <v>0</v>
      </c>
      <c r="E15804" s="24">
        <f t="shared" si="493"/>
        <v>0</v>
      </c>
      <c r="F15804" s="104"/>
      <c r="G15804" s="104"/>
    </row>
    <row r="15805" spans="4:7" x14ac:dyDescent="0.3">
      <c r="D15805" s="21">
        <f t="shared" si="492"/>
        <v>0</v>
      </c>
      <c r="E15805" s="24">
        <f t="shared" si="493"/>
        <v>0</v>
      </c>
      <c r="F15805" s="104"/>
      <c r="G15805" s="104"/>
    </row>
    <row r="15806" spans="4:7" x14ac:dyDescent="0.3">
      <c r="D15806" s="21">
        <f t="shared" si="492"/>
        <v>0</v>
      </c>
      <c r="E15806" s="24">
        <f t="shared" si="493"/>
        <v>0</v>
      </c>
      <c r="F15806" s="104"/>
      <c r="G15806" s="104"/>
    </row>
    <row r="15807" spans="4:7" x14ac:dyDescent="0.3">
      <c r="D15807" s="21">
        <f t="shared" si="492"/>
        <v>0</v>
      </c>
      <c r="E15807" s="24">
        <f t="shared" si="493"/>
        <v>0</v>
      </c>
      <c r="F15807" s="104"/>
      <c r="G15807" s="104"/>
    </row>
    <row r="15808" spans="4:7" x14ac:dyDescent="0.3">
      <c r="D15808" s="21">
        <f t="shared" si="492"/>
        <v>0</v>
      </c>
      <c r="E15808" s="24">
        <f t="shared" si="493"/>
        <v>0</v>
      </c>
      <c r="F15808" s="104"/>
      <c r="G15808" s="104"/>
    </row>
    <row r="15809" spans="4:7" x14ac:dyDescent="0.3">
      <c r="D15809" s="21">
        <f t="shared" si="492"/>
        <v>0</v>
      </c>
      <c r="E15809" s="24">
        <f t="shared" si="493"/>
        <v>0</v>
      </c>
      <c r="F15809" s="104"/>
      <c r="G15809" s="104"/>
    </row>
    <row r="15810" spans="4:7" x14ac:dyDescent="0.3">
      <c r="D15810" s="21">
        <f t="shared" si="492"/>
        <v>0</v>
      </c>
      <c r="E15810" s="24">
        <f t="shared" si="493"/>
        <v>0</v>
      </c>
      <c r="F15810" s="104"/>
      <c r="G15810" s="104"/>
    </row>
    <row r="15811" spans="4:7" x14ac:dyDescent="0.3">
      <c r="D15811" s="21">
        <f t="shared" ref="D15811:D15874" si="494">F15811+H15811+J15812+L15811+N15811+P15811+R15811+T15811+V15811+X15811+Z15811+AB15811</f>
        <v>0</v>
      </c>
      <c r="E15811" s="24">
        <f t="shared" ref="E15811:E15874" si="495">G15811+I15811+K15812+M15811+O15811+Q15811+S15811+U15811+W15811+Y15811+AA15811+AC15811</f>
        <v>0</v>
      </c>
      <c r="F15811" s="104"/>
      <c r="G15811" s="104"/>
    </row>
    <row r="15812" spans="4:7" x14ac:dyDescent="0.3">
      <c r="D15812" s="21">
        <f t="shared" si="494"/>
        <v>0</v>
      </c>
      <c r="E15812" s="24">
        <f t="shared" si="495"/>
        <v>0</v>
      </c>
      <c r="F15812" s="104"/>
      <c r="G15812" s="104"/>
    </row>
    <row r="15813" spans="4:7" x14ac:dyDescent="0.3">
      <c r="D15813" s="21">
        <f t="shared" si="494"/>
        <v>0</v>
      </c>
      <c r="E15813" s="24">
        <f t="shared" si="495"/>
        <v>0</v>
      </c>
      <c r="F15813" s="104"/>
      <c r="G15813" s="104"/>
    </row>
    <row r="15814" spans="4:7" x14ac:dyDescent="0.3">
      <c r="D15814" s="21">
        <f t="shared" si="494"/>
        <v>0</v>
      </c>
      <c r="E15814" s="24">
        <f t="shared" si="495"/>
        <v>0</v>
      </c>
      <c r="F15814" s="104"/>
      <c r="G15814" s="104"/>
    </row>
    <row r="15815" spans="4:7" x14ac:dyDescent="0.3">
      <c r="D15815" s="21">
        <f t="shared" si="494"/>
        <v>0</v>
      </c>
      <c r="E15815" s="24">
        <f t="shared" si="495"/>
        <v>0</v>
      </c>
      <c r="F15815" s="104"/>
      <c r="G15815" s="104"/>
    </row>
    <row r="15816" spans="4:7" x14ac:dyDescent="0.3">
      <c r="D15816" s="21">
        <f t="shared" si="494"/>
        <v>0</v>
      </c>
      <c r="E15816" s="24">
        <f t="shared" si="495"/>
        <v>0</v>
      </c>
      <c r="F15816" s="104"/>
      <c r="G15816" s="104"/>
    </row>
    <row r="15817" spans="4:7" x14ac:dyDescent="0.3">
      <c r="D15817" s="21">
        <f t="shared" si="494"/>
        <v>0</v>
      </c>
      <c r="E15817" s="24">
        <f t="shared" si="495"/>
        <v>0</v>
      </c>
      <c r="F15817" s="104"/>
      <c r="G15817" s="104"/>
    </row>
    <row r="15818" spans="4:7" x14ac:dyDescent="0.3">
      <c r="D15818" s="21">
        <f t="shared" si="494"/>
        <v>0</v>
      </c>
      <c r="E15818" s="24">
        <f t="shared" si="495"/>
        <v>0</v>
      </c>
      <c r="F15818" s="104"/>
      <c r="G15818" s="104"/>
    </row>
    <row r="15819" spans="4:7" x14ac:dyDescent="0.3">
      <c r="D15819" s="21">
        <f t="shared" si="494"/>
        <v>0</v>
      </c>
      <c r="E15819" s="24">
        <f t="shared" si="495"/>
        <v>0</v>
      </c>
      <c r="F15819" s="104"/>
      <c r="G15819" s="104"/>
    </row>
    <row r="15820" spans="4:7" x14ac:dyDescent="0.3">
      <c r="D15820" s="21">
        <f t="shared" si="494"/>
        <v>0</v>
      </c>
      <c r="E15820" s="24">
        <f t="shared" si="495"/>
        <v>0</v>
      </c>
      <c r="F15820" s="104"/>
      <c r="G15820" s="104"/>
    </row>
    <row r="15821" spans="4:7" x14ac:dyDescent="0.3">
      <c r="D15821" s="21">
        <f t="shared" si="494"/>
        <v>0</v>
      </c>
      <c r="E15821" s="24">
        <f t="shared" si="495"/>
        <v>0</v>
      </c>
      <c r="F15821" s="104"/>
      <c r="G15821" s="104"/>
    </row>
    <row r="15822" spans="4:7" x14ac:dyDescent="0.3">
      <c r="D15822" s="21">
        <f t="shared" si="494"/>
        <v>0</v>
      </c>
      <c r="E15822" s="24">
        <f t="shared" si="495"/>
        <v>0</v>
      </c>
      <c r="F15822" s="104"/>
      <c r="G15822" s="104"/>
    </row>
    <row r="15823" spans="4:7" x14ac:dyDescent="0.3">
      <c r="D15823" s="21">
        <f t="shared" si="494"/>
        <v>0</v>
      </c>
      <c r="E15823" s="24">
        <f t="shared" si="495"/>
        <v>0</v>
      </c>
      <c r="F15823" s="104"/>
      <c r="G15823" s="104"/>
    </row>
    <row r="15824" spans="4:7" x14ac:dyDescent="0.3">
      <c r="D15824" s="21">
        <f t="shared" si="494"/>
        <v>0</v>
      </c>
      <c r="E15824" s="24">
        <f t="shared" si="495"/>
        <v>0</v>
      </c>
      <c r="F15824" s="104"/>
      <c r="G15824" s="104"/>
    </row>
    <row r="15825" spans="4:7" x14ac:dyDescent="0.3">
      <c r="D15825" s="21">
        <f t="shared" si="494"/>
        <v>0</v>
      </c>
      <c r="E15825" s="24">
        <f t="shared" si="495"/>
        <v>0</v>
      </c>
      <c r="F15825" s="104"/>
      <c r="G15825" s="104"/>
    </row>
    <row r="15826" spans="4:7" x14ac:dyDescent="0.3">
      <c r="D15826" s="21">
        <f t="shared" si="494"/>
        <v>0</v>
      </c>
      <c r="E15826" s="24">
        <f t="shared" si="495"/>
        <v>0</v>
      </c>
      <c r="F15826" s="104"/>
      <c r="G15826" s="104"/>
    </row>
    <row r="15827" spans="4:7" x14ac:dyDescent="0.3">
      <c r="D15827" s="21">
        <f t="shared" si="494"/>
        <v>0</v>
      </c>
      <c r="E15827" s="24">
        <f t="shared" si="495"/>
        <v>0</v>
      </c>
      <c r="F15827" s="104"/>
      <c r="G15827" s="104"/>
    </row>
    <row r="15828" spans="4:7" x14ac:dyDescent="0.3">
      <c r="D15828" s="21">
        <f t="shared" si="494"/>
        <v>0</v>
      </c>
      <c r="E15828" s="24">
        <f t="shared" si="495"/>
        <v>0</v>
      </c>
      <c r="F15828" s="104"/>
      <c r="G15828" s="104"/>
    </row>
    <row r="15829" spans="4:7" x14ac:dyDescent="0.3">
      <c r="D15829" s="21">
        <f t="shared" si="494"/>
        <v>0</v>
      </c>
      <c r="E15829" s="24">
        <f t="shared" si="495"/>
        <v>0</v>
      </c>
      <c r="F15829" s="104"/>
      <c r="G15829" s="104"/>
    </row>
    <row r="15830" spans="4:7" x14ac:dyDescent="0.3">
      <c r="D15830" s="21">
        <f t="shared" si="494"/>
        <v>0</v>
      </c>
      <c r="E15830" s="24">
        <f t="shared" si="495"/>
        <v>0</v>
      </c>
      <c r="F15830" s="104"/>
      <c r="G15830" s="104"/>
    </row>
    <row r="15831" spans="4:7" x14ac:dyDescent="0.3">
      <c r="D15831" s="21">
        <f t="shared" si="494"/>
        <v>0</v>
      </c>
      <c r="E15831" s="24">
        <f t="shared" si="495"/>
        <v>0</v>
      </c>
      <c r="F15831" s="104"/>
      <c r="G15831" s="104"/>
    </row>
    <row r="15832" spans="4:7" x14ac:dyDescent="0.3">
      <c r="D15832" s="21">
        <f t="shared" si="494"/>
        <v>0</v>
      </c>
      <c r="E15832" s="24">
        <f t="shared" si="495"/>
        <v>0</v>
      </c>
      <c r="F15832" s="104"/>
      <c r="G15832" s="104"/>
    </row>
    <row r="15833" spans="4:7" x14ac:dyDescent="0.3">
      <c r="D15833" s="21">
        <f t="shared" si="494"/>
        <v>0</v>
      </c>
      <c r="E15833" s="24">
        <f t="shared" si="495"/>
        <v>0</v>
      </c>
      <c r="F15833" s="104"/>
      <c r="G15833" s="104"/>
    </row>
    <row r="15834" spans="4:7" x14ac:dyDescent="0.3">
      <c r="D15834" s="21">
        <f t="shared" si="494"/>
        <v>0</v>
      </c>
      <c r="E15834" s="24">
        <f t="shared" si="495"/>
        <v>0</v>
      </c>
      <c r="F15834" s="104"/>
      <c r="G15834" s="104"/>
    </row>
    <row r="15835" spans="4:7" x14ac:dyDescent="0.3">
      <c r="D15835" s="21">
        <f t="shared" si="494"/>
        <v>0</v>
      </c>
      <c r="E15835" s="24">
        <f t="shared" si="495"/>
        <v>0</v>
      </c>
      <c r="F15835" s="104"/>
      <c r="G15835" s="104"/>
    </row>
    <row r="15836" spans="4:7" x14ac:dyDescent="0.3">
      <c r="D15836" s="21">
        <f t="shared" si="494"/>
        <v>0</v>
      </c>
      <c r="E15836" s="24">
        <f t="shared" si="495"/>
        <v>0</v>
      </c>
      <c r="F15836" s="104"/>
      <c r="G15836" s="104"/>
    </row>
    <row r="15837" spans="4:7" x14ac:dyDescent="0.3">
      <c r="D15837" s="21">
        <f t="shared" si="494"/>
        <v>0</v>
      </c>
      <c r="E15837" s="24">
        <f t="shared" si="495"/>
        <v>0</v>
      </c>
      <c r="F15837" s="104"/>
      <c r="G15837" s="104"/>
    </row>
    <row r="15838" spans="4:7" x14ac:dyDescent="0.3">
      <c r="D15838" s="21">
        <f t="shared" si="494"/>
        <v>0</v>
      </c>
      <c r="E15838" s="24">
        <f t="shared" si="495"/>
        <v>0</v>
      </c>
      <c r="F15838" s="104"/>
      <c r="G15838" s="104"/>
    </row>
    <row r="15839" spans="4:7" x14ac:dyDescent="0.3">
      <c r="D15839" s="21">
        <f t="shared" si="494"/>
        <v>0</v>
      </c>
      <c r="E15839" s="24">
        <f t="shared" si="495"/>
        <v>0</v>
      </c>
      <c r="F15839" s="104"/>
      <c r="G15839" s="104"/>
    </row>
    <row r="15840" spans="4:7" x14ac:dyDescent="0.3">
      <c r="D15840" s="21">
        <f t="shared" si="494"/>
        <v>0</v>
      </c>
      <c r="E15840" s="24">
        <f t="shared" si="495"/>
        <v>0</v>
      </c>
      <c r="F15840" s="104"/>
      <c r="G15840" s="104"/>
    </row>
    <row r="15841" spans="4:7" x14ac:dyDescent="0.3">
      <c r="D15841" s="21">
        <f t="shared" si="494"/>
        <v>0</v>
      </c>
      <c r="E15841" s="24">
        <f t="shared" si="495"/>
        <v>0</v>
      </c>
      <c r="F15841" s="104"/>
      <c r="G15841" s="104"/>
    </row>
    <row r="15842" spans="4:7" x14ac:dyDescent="0.3">
      <c r="D15842" s="21">
        <f t="shared" si="494"/>
        <v>0</v>
      </c>
      <c r="E15842" s="24">
        <f t="shared" si="495"/>
        <v>0</v>
      </c>
      <c r="F15842" s="104"/>
      <c r="G15842" s="104"/>
    </row>
    <row r="15843" spans="4:7" x14ac:dyDescent="0.3">
      <c r="D15843" s="21">
        <f t="shared" si="494"/>
        <v>0</v>
      </c>
      <c r="E15843" s="24">
        <f t="shared" si="495"/>
        <v>0</v>
      </c>
      <c r="F15843" s="104"/>
      <c r="G15843" s="104"/>
    </row>
    <row r="15844" spans="4:7" x14ac:dyDescent="0.3">
      <c r="D15844" s="21">
        <f t="shared" si="494"/>
        <v>0</v>
      </c>
      <c r="E15844" s="24">
        <f t="shared" si="495"/>
        <v>0</v>
      </c>
      <c r="F15844" s="104"/>
      <c r="G15844" s="104"/>
    </row>
    <row r="15845" spans="4:7" x14ac:dyDescent="0.3">
      <c r="D15845" s="21">
        <f t="shared" si="494"/>
        <v>0</v>
      </c>
      <c r="E15845" s="24">
        <f t="shared" si="495"/>
        <v>0</v>
      </c>
      <c r="F15845" s="104"/>
      <c r="G15845" s="104"/>
    </row>
    <row r="15846" spans="4:7" x14ac:dyDescent="0.3">
      <c r="D15846" s="21">
        <f t="shared" si="494"/>
        <v>0</v>
      </c>
      <c r="E15846" s="24">
        <f t="shared" si="495"/>
        <v>0</v>
      </c>
      <c r="F15846" s="104"/>
      <c r="G15846" s="104"/>
    </row>
    <row r="15847" spans="4:7" x14ac:dyDescent="0.3">
      <c r="D15847" s="21">
        <f t="shared" si="494"/>
        <v>0</v>
      </c>
      <c r="E15847" s="24">
        <f t="shared" si="495"/>
        <v>0</v>
      </c>
      <c r="F15847" s="104"/>
      <c r="G15847" s="104"/>
    </row>
    <row r="15848" spans="4:7" x14ac:dyDescent="0.3">
      <c r="D15848" s="21">
        <f t="shared" si="494"/>
        <v>0</v>
      </c>
      <c r="E15848" s="24">
        <f t="shared" si="495"/>
        <v>0</v>
      </c>
      <c r="F15848" s="104"/>
      <c r="G15848" s="104"/>
    </row>
    <row r="15849" spans="4:7" x14ac:dyDescent="0.3">
      <c r="D15849" s="21">
        <f t="shared" si="494"/>
        <v>0</v>
      </c>
      <c r="E15849" s="24">
        <f t="shared" si="495"/>
        <v>0</v>
      </c>
      <c r="F15849" s="104"/>
      <c r="G15849" s="104"/>
    </row>
    <row r="15850" spans="4:7" x14ac:dyDescent="0.3">
      <c r="D15850" s="21">
        <f t="shared" si="494"/>
        <v>0</v>
      </c>
      <c r="E15850" s="24">
        <f t="shared" si="495"/>
        <v>0</v>
      </c>
      <c r="F15850" s="104"/>
      <c r="G15850" s="104"/>
    </row>
    <row r="15851" spans="4:7" x14ac:dyDescent="0.3">
      <c r="D15851" s="21">
        <f t="shared" si="494"/>
        <v>0</v>
      </c>
      <c r="E15851" s="24">
        <f t="shared" si="495"/>
        <v>0</v>
      </c>
      <c r="F15851" s="104"/>
      <c r="G15851" s="104"/>
    </row>
    <row r="15852" spans="4:7" x14ac:dyDescent="0.3">
      <c r="D15852" s="21">
        <f t="shared" si="494"/>
        <v>0</v>
      </c>
      <c r="E15852" s="24">
        <f t="shared" si="495"/>
        <v>0</v>
      </c>
      <c r="F15852" s="104"/>
      <c r="G15852" s="104"/>
    </row>
    <row r="15853" spans="4:7" x14ac:dyDescent="0.3">
      <c r="D15853" s="21">
        <f t="shared" si="494"/>
        <v>0</v>
      </c>
      <c r="E15853" s="24">
        <f t="shared" si="495"/>
        <v>0</v>
      </c>
      <c r="F15853" s="104"/>
      <c r="G15853" s="104"/>
    </row>
    <row r="15854" spans="4:7" x14ac:dyDescent="0.3">
      <c r="D15854" s="21">
        <f t="shared" si="494"/>
        <v>0</v>
      </c>
      <c r="E15854" s="24">
        <f t="shared" si="495"/>
        <v>0</v>
      </c>
      <c r="F15854" s="104"/>
      <c r="G15854" s="104"/>
    </row>
    <row r="15855" spans="4:7" x14ac:dyDescent="0.3">
      <c r="D15855" s="21">
        <f t="shared" si="494"/>
        <v>0</v>
      </c>
      <c r="E15855" s="24">
        <f t="shared" si="495"/>
        <v>0</v>
      </c>
      <c r="F15855" s="104"/>
      <c r="G15855" s="104"/>
    </row>
    <row r="15856" spans="4:7" x14ac:dyDescent="0.3">
      <c r="D15856" s="21">
        <f t="shared" si="494"/>
        <v>0</v>
      </c>
      <c r="E15856" s="24">
        <f t="shared" si="495"/>
        <v>0</v>
      </c>
      <c r="F15856" s="104"/>
      <c r="G15856" s="104"/>
    </row>
    <row r="15857" spans="4:7" x14ac:dyDescent="0.3">
      <c r="D15857" s="21">
        <f t="shared" si="494"/>
        <v>0</v>
      </c>
      <c r="E15857" s="24">
        <f t="shared" si="495"/>
        <v>0</v>
      </c>
      <c r="F15857" s="104"/>
      <c r="G15857" s="104"/>
    </row>
    <row r="15858" spans="4:7" x14ac:dyDescent="0.3">
      <c r="D15858" s="21">
        <f t="shared" si="494"/>
        <v>0</v>
      </c>
      <c r="E15858" s="24">
        <f t="shared" si="495"/>
        <v>0</v>
      </c>
      <c r="F15858" s="104"/>
      <c r="G15858" s="104"/>
    </row>
    <row r="15859" spans="4:7" x14ac:dyDescent="0.3">
      <c r="D15859" s="21">
        <f t="shared" si="494"/>
        <v>0</v>
      </c>
      <c r="E15859" s="24">
        <f t="shared" si="495"/>
        <v>0</v>
      </c>
      <c r="F15859" s="104"/>
      <c r="G15859" s="104"/>
    </row>
    <row r="15860" spans="4:7" x14ac:dyDescent="0.3">
      <c r="D15860" s="21">
        <f t="shared" si="494"/>
        <v>0</v>
      </c>
      <c r="E15860" s="24">
        <f t="shared" si="495"/>
        <v>0</v>
      </c>
      <c r="F15860" s="104"/>
      <c r="G15860" s="104"/>
    </row>
    <row r="15861" spans="4:7" x14ac:dyDescent="0.3">
      <c r="D15861" s="21">
        <f t="shared" si="494"/>
        <v>0</v>
      </c>
      <c r="E15861" s="24">
        <f t="shared" si="495"/>
        <v>0</v>
      </c>
      <c r="F15861" s="104"/>
      <c r="G15861" s="104"/>
    </row>
    <row r="15862" spans="4:7" x14ac:dyDescent="0.3">
      <c r="D15862" s="21">
        <f t="shared" si="494"/>
        <v>0</v>
      </c>
      <c r="E15862" s="24">
        <f t="shared" si="495"/>
        <v>0</v>
      </c>
      <c r="F15862" s="104"/>
      <c r="G15862" s="104"/>
    </row>
    <row r="15863" spans="4:7" x14ac:dyDescent="0.3">
      <c r="D15863" s="21">
        <f t="shared" si="494"/>
        <v>0</v>
      </c>
      <c r="E15863" s="24">
        <f t="shared" si="495"/>
        <v>0</v>
      </c>
      <c r="F15863" s="104"/>
      <c r="G15863" s="104"/>
    </row>
    <row r="15864" spans="4:7" x14ac:dyDescent="0.3">
      <c r="D15864" s="21">
        <f t="shared" si="494"/>
        <v>0</v>
      </c>
      <c r="E15864" s="24">
        <f t="shared" si="495"/>
        <v>0</v>
      </c>
      <c r="F15864" s="104"/>
      <c r="G15864" s="104"/>
    </row>
    <row r="15865" spans="4:7" x14ac:dyDescent="0.3">
      <c r="D15865" s="21">
        <f t="shared" si="494"/>
        <v>0</v>
      </c>
      <c r="E15865" s="24">
        <f t="shared" si="495"/>
        <v>0</v>
      </c>
      <c r="F15865" s="104"/>
      <c r="G15865" s="104"/>
    </row>
    <row r="15866" spans="4:7" x14ac:dyDescent="0.3">
      <c r="D15866" s="21">
        <f t="shared" si="494"/>
        <v>0</v>
      </c>
      <c r="E15866" s="24">
        <f t="shared" si="495"/>
        <v>0</v>
      </c>
      <c r="F15866" s="104"/>
      <c r="G15866" s="104"/>
    </row>
    <row r="15867" spans="4:7" x14ac:dyDescent="0.3">
      <c r="D15867" s="21">
        <f t="shared" si="494"/>
        <v>0</v>
      </c>
      <c r="E15867" s="24">
        <f t="shared" si="495"/>
        <v>0</v>
      </c>
      <c r="F15867" s="104"/>
      <c r="G15867" s="104"/>
    </row>
    <row r="15868" spans="4:7" x14ac:dyDescent="0.3">
      <c r="D15868" s="21">
        <f t="shared" si="494"/>
        <v>0</v>
      </c>
      <c r="E15868" s="24">
        <f t="shared" si="495"/>
        <v>0</v>
      </c>
      <c r="F15868" s="104"/>
      <c r="G15868" s="104"/>
    </row>
    <row r="15869" spans="4:7" x14ac:dyDescent="0.3">
      <c r="D15869" s="21">
        <f t="shared" si="494"/>
        <v>0</v>
      </c>
      <c r="E15869" s="24">
        <f t="shared" si="495"/>
        <v>0</v>
      </c>
      <c r="F15869" s="104"/>
      <c r="G15869" s="104"/>
    </row>
    <row r="15870" spans="4:7" x14ac:dyDescent="0.3">
      <c r="D15870" s="21">
        <f t="shared" si="494"/>
        <v>0</v>
      </c>
      <c r="E15870" s="24">
        <f t="shared" si="495"/>
        <v>0</v>
      </c>
      <c r="F15870" s="104"/>
      <c r="G15870" s="104"/>
    </row>
    <row r="15871" spans="4:7" x14ac:dyDescent="0.3">
      <c r="D15871" s="21">
        <f t="shared" si="494"/>
        <v>0</v>
      </c>
      <c r="E15871" s="24">
        <f t="shared" si="495"/>
        <v>0</v>
      </c>
      <c r="F15871" s="104"/>
      <c r="G15871" s="104"/>
    </row>
    <row r="15872" spans="4:7" x14ac:dyDescent="0.3">
      <c r="D15872" s="21">
        <f t="shared" si="494"/>
        <v>0</v>
      </c>
      <c r="E15872" s="24">
        <f t="shared" si="495"/>
        <v>0</v>
      </c>
      <c r="F15872" s="104"/>
      <c r="G15872" s="104"/>
    </row>
    <row r="15873" spans="4:7" x14ac:dyDescent="0.3">
      <c r="D15873" s="21">
        <f t="shared" si="494"/>
        <v>0</v>
      </c>
      <c r="E15873" s="24">
        <f t="shared" si="495"/>
        <v>0</v>
      </c>
      <c r="F15873" s="104"/>
      <c r="G15873" s="104"/>
    </row>
    <row r="15874" spans="4:7" x14ac:dyDescent="0.3">
      <c r="D15874" s="21">
        <f t="shared" si="494"/>
        <v>0</v>
      </c>
      <c r="E15874" s="24">
        <f t="shared" si="495"/>
        <v>0</v>
      </c>
      <c r="F15874" s="104"/>
      <c r="G15874" s="104"/>
    </row>
    <row r="15875" spans="4:7" x14ac:dyDescent="0.3">
      <c r="D15875" s="21">
        <f t="shared" ref="D15875:D15938" si="496">F15875+H15875+J15876+L15875+N15875+P15875+R15875+T15875+V15875+X15875+Z15875+AB15875</f>
        <v>0</v>
      </c>
      <c r="E15875" s="24">
        <f t="shared" ref="E15875:E15938" si="497">G15875+I15875+K15876+M15875+O15875+Q15875+S15875+U15875+W15875+Y15875+AA15875+AC15875</f>
        <v>0</v>
      </c>
      <c r="F15875" s="104"/>
      <c r="G15875" s="104"/>
    </row>
    <row r="15876" spans="4:7" x14ac:dyDescent="0.3">
      <c r="D15876" s="21">
        <f t="shared" si="496"/>
        <v>0</v>
      </c>
      <c r="E15876" s="24">
        <f t="shared" si="497"/>
        <v>0</v>
      </c>
      <c r="F15876" s="104"/>
      <c r="G15876" s="104"/>
    </row>
    <row r="15877" spans="4:7" x14ac:dyDescent="0.3">
      <c r="D15877" s="21">
        <f t="shared" si="496"/>
        <v>0</v>
      </c>
      <c r="E15877" s="24">
        <f t="shared" si="497"/>
        <v>0</v>
      </c>
      <c r="F15877" s="104"/>
      <c r="G15877" s="104"/>
    </row>
    <row r="15878" spans="4:7" x14ac:dyDescent="0.3">
      <c r="D15878" s="21">
        <f t="shared" si="496"/>
        <v>0</v>
      </c>
      <c r="E15878" s="24">
        <f t="shared" si="497"/>
        <v>0</v>
      </c>
      <c r="F15878" s="104"/>
      <c r="G15878" s="104"/>
    </row>
    <row r="15879" spans="4:7" x14ac:dyDescent="0.3">
      <c r="D15879" s="21">
        <f t="shared" si="496"/>
        <v>0</v>
      </c>
      <c r="E15879" s="24">
        <f t="shared" si="497"/>
        <v>0</v>
      </c>
      <c r="F15879" s="104"/>
      <c r="G15879" s="104"/>
    </row>
    <row r="15880" spans="4:7" x14ac:dyDescent="0.3">
      <c r="D15880" s="21">
        <f t="shared" si="496"/>
        <v>0</v>
      </c>
      <c r="E15880" s="24">
        <f t="shared" si="497"/>
        <v>0</v>
      </c>
      <c r="F15880" s="104"/>
      <c r="G15880" s="104"/>
    </row>
    <row r="15881" spans="4:7" x14ac:dyDescent="0.3">
      <c r="D15881" s="21">
        <f t="shared" si="496"/>
        <v>0</v>
      </c>
      <c r="E15881" s="24">
        <f t="shared" si="497"/>
        <v>0</v>
      </c>
      <c r="F15881" s="104"/>
      <c r="G15881" s="104"/>
    </row>
    <row r="15882" spans="4:7" x14ac:dyDescent="0.3">
      <c r="D15882" s="21">
        <f t="shared" si="496"/>
        <v>0</v>
      </c>
      <c r="E15882" s="24">
        <f t="shared" si="497"/>
        <v>0</v>
      </c>
      <c r="F15882" s="104"/>
      <c r="G15882" s="104"/>
    </row>
    <row r="15883" spans="4:7" x14ac:dyDescent="0.3">
      <c r="D15883" s="21">
        <f t="shared" si="496"/>
        <v>0</v>
      </c>
      <c r="E15883" s="24">
        <f t="shared" si="497"/>
        <v>0</v>
      </c>
      <c r="F15883" s="104"/>
      <c r="G15883" s="104"/>
    </row>
    <row r="15884" spans="4:7" x14ac:dyDescent="0.3">
      <c r="D15884" s="21">
        <f t="shared" si="496"/>
        <v>0</v>
      </c>
      <c r="E15884" s="24">
        <f t="shared" si="497"/>
        <v>0</v>
      </c>
      <c r="F15884" s="104"/>
      <c r="G15884" s="104"/>
    </row>
    <row r="15885" spans="4:7" x14ac:dyDescent="0.3">
      <c r="D15885" s="21">
        <f t="shared" si="496"/>
        <v>0</v>
      </c>
      <c r="E15885" s="24">
        <f t="shared" si="497"/>
        <v>0</v>
      </c>
      <c r="F15885" s="104"/>
      <c r="G15885" s="104"/>
    </row>
    <row r="15886" spans="4:7" x14ac:dyDescent="0.3">
      <c r="D15886" s="21">
        <f t="shared" si="496"/>
        <v>0</v>
      </c>
      <c r="E15886" s="24">
        <f t="shared" si="497"/>
        <v>0</v>
      </c>
      <c r="F15886" s="104"/>
      <c r="G15886" s="104"/>
    </row>
    <row r="15887" spans="4:7" x14ac:dyDescent="0.3">
      <c r="D15887" s="21">
        <f t="shared" si="496"/>
        <v>0</v>
      </c>
      <c r="E15887" s="24">
        <f t="shared" si="497"/>
        <v>0</v>
      </c>
      <c r="F15887" s="104"/>
      <c r="G15887" s="104"/>
    </row>
    <row r="15888" spans="4:7" x14ac:dyDescent="0.3">
      <c r="D15888" s="21">
        <f t="shared" si="496"/>
        <v>0</v>
      </c>
      <c r="E15888" s="24">
        <f t="shared" si="497"/>
        <v>0</v>
      </c>
      <c r="F15888" s="104"/>
      <c r="G15888" s="104"/>
    </row>
    <row r="15889" spans="4:7" x14ac:dyDescent="0.3">
      <c r="D15889" s="21">
        <f t="shared" si="496"/>
        <v>0</v>
      </c>
      <c r="E15889" s="24">
        <f t="shared" si="497"/>
        <v>0</v>
      </c>
      <c r="F15889" s="104"/>
      <c r="G15889" s="104"/>
    </row>
    <row r="15890" spans="4:7" x14ac:dyDescent="0.3">
      <c r="D15890" s="21">
        <f t="shared" si="496"/>
        <v>0</v>
      </c>
      <c r="E15890" s="24">
        <f t="shared" si="497"/>
        <v>0</v>
      </c>
      <c r="F15890" s="104"/>
      <c r="G15890" s="104"/>
    </row>
    <row r="15891" spans="4:7" x14ac:dyDescent="0.3">
      <c r="D15891" s="21">
        <f t="shared" si="496"/>
        <v>0</v>
      </c>
      <c r="E15891" s="24">
        <f t="shared" si="497"/>
        <v>0</v>
      </c>
      <c r="F15891" s="104"/>
      <c r="G15891" s="104"/>
    </row>
    <row r="15892" spans="4:7" x14ac:dyDescent="0.3">
      <c r="D15892" s="21">
        <f t="shared" si="496"/>
        <v>0</v>
      </c>
      <c r="E15892" s="24">
        <f t="shared" si="497"/>
        <v>0</v>
      </c>
      <c r="F15892" s="104"/>
      <c r="G15892" s="104"/>
    </row>
    <row r="15893" spans="4:7" x14ac:dyDescent="0.3">
      <c r="D15893" s="21">
        <f t="shared" si="496"/>
        <v>0</v>
      </c>
      <c r="E15893" s="24">
        <f t="shared" si="497"/>
        <v>0</v>
      </c>
      <c r="F15893" s="104"/>
      <c r="G15893" s="104"/>
    </row>
    <row r="15894" spans="4:7" x14ac:dyDescent="0.3">
      <c r="D15894" s="21">
        <f t="shared" si="496"/>
        <v>0</v>
      </c>
      <c r="E15894" s="24">
        <f t="shared" si="497"/>
        <v>0</v>
      </c>
      <c r="F15894" s="104"/>
      <c r="G15894" s="104"/>
    </row>
    <row r="15895" spans="4:7" x14ac:dyDescent="0.3">
      <c r="D15895" s="21">
        <f t="shared" si="496"/>
        <v>0</v>
      </c>
      <c r="E15895" s="24">
        <f t="shared" si="497"/>
        <v>0</v>
      </c>
      <c r="F15895" s="104"/>
      <c r="G15895" s="104"/>
    </row>
    <row r="15896" spans="4:7" x14ac:dyDescent="0.3">
      <c r="D15896" s="21">
        <f t="shared" si="496"/>
        <v>0</v>
      </c>
      <c r="E15896" s="24">
        <f t="shared" si="497"/>
        <v>0</v>
      </c>
      <c r="F15896" s="104"/>
      <c r="G15896" s="104"/>
    </row>
    <row r="15897" spans="4:7" x14ac:dyDescent="0.3">
      <c r="D15897" s="21">
        <f t="shared" si="496"/>
        <v>0</v>
      </c>
      <c r="E15897" s="24">
        <f t="shared" si="497"/>
        <v>0</v>
      </c>
      <c r="F15897" s="104"/>
      <c r="G15897" s="104"/>
    </row>
    <row r="15898" spans="4:7" x14ac:dyDescent="0.3">
      <c r="D15898" s="21">
        <f t="shared" si="496"/>
        <v>0</v>
      </c>
      <c r="E15898" s="24">
        <f t="shared" si="497"/>
        <v>0</v>
      </c>
      <c r="F15898" s="104"/>
      <c r="G15898" s="104"/>
    </row>
    <row r="15899" spans="4:7" x14ac:dyDescent="0.3">
      <c r="D15899" s="21">
        <f t="shared" si="496"/>
        <v>0</v>
      </c>
      <c r="E15899" s="24">
        <f t="shared" si="497"/>
        <v>0</v>
      </c>
      <c r="F15899" s="104"/>
      <c r="G15899" s="104"/>
    </row>
    <row r="15900" spans="4:7" x14ac:dyDescent="0.3">
      <c r="D15900" s="21">
        <f t="shared" si="496"/>
        <v>0</v>
      </c>
      <c r="E15900" s="24">
        <f t="shared" si="497"/>
        <v>0</v>
      </c>
      <c r="F15900" s="104"/>
      <c r="G15900" s="104"/>
    </row>
    <row r="15901" spans="4:7" x14ac:dyDescent="0.3">
      <c r="D15901" s="21">
        <f t="shared" si="496"/>
        <v>0</v>
      </c>
      <c r="E15901" s="24">
        <f t="shared" si="497"/>
        <v>0</v>
      </c>
      <c r="F15901" s="104"/>
      <c r="G15901" s="104"/>
    </row>
    <row r="15902" spans="4:7" x14ac:dyDescent="0.3">
      <c r="D15902" s="21">
        <f t="shared" si="496"/>
        <v>0</v>
      </c>
      <c r="E15902" s="24">
        <f t="shared" si="497"/>
        <v>0</v>
      </c>
      <c r="F15902" s="104"/>
      <c r="G15902" s="104"/>
    </row>
    <row r="15903" spans="4:7" x14ac:dyDescent="0.3">
      <c r="D15903" s="21">
        <f t="shared" si="496"/>
        <v>0</v>
      </c>
      <c r="E15903" s="24">
        <f t="shared" si="497"/>
        <v>0</v>
      </c>
      <c r="F15903" s="104"/>
      <c r="G15903" s="104"/>
    </row>
    <row r="15904" spans="4:7" x14ac:dyDescent="0.3">
      <c r="D15904" s="21">
        <f t="shared" si="496"/>
        <v>0</v>
      </c>
      <c r="E15904" s="24">
        <f t="shared" si="497"/>
        <v>0</v>
      </c>
      <c r="F15904" s="104"/>
      <c r="G15904" s="104"/>
    </row>
    <row r="15905" spans="4:7" x14ac:dyDescent="0.3">
      <c r="D15905" s="21">
        <f t="shared" si="496"/>
        <v>0</v>
      </c>
      <c r="E15905" s="24">
        <f t="shared" si="497"/>
        <v>0</v>
      </c>
      <c r="F15905" s="104"/>
      <c r="G15905" s="104"/>
    </row>
    <row r="15906" spans="4:7" x14ac:dyDescent="0.3">
      <c r="D15906" s="21">
        <f t="shared" si="496"/>
        <v>0</v>
      </c>
      <c r="E15906" s="24">
        <f t="shared" si="497"/>
        <v>0</v>
      </c>
      <c r="F15906" s="104"/>
      <c r="G15906" s="104"/>
    </row>
    <row r="15907" spans="4:7" x14ac:dyDescent="0.3">
      <c r="D15907" s="21">
        <f t="shared" si="496"/>
        <v>0</v>
      </c>
      <c r="E15907" s="24">
        <f t="shared" si="497"/>
        <v>0</v>
      </c>
      <c r="F15907" s="104"/>
      <c r="G15907" s="104"/>
    </row>
    <row r="15908" spans="4:7" x14ac:dyDescent="0.3">
      <c r="D15908" s="21">
        <f t="shared" si="496"/>
        <v>0</v>
      </c>
      <c r="E15908" s="24">
        <f t="shared" si="497"/>
        <v>0</v>
      </c>
      <c r="F15908" s="104"/>
      <c r="G15908" s="104"/>
    </row>
    <row r="15909" spans="4:7" x14ac:dyDescent="0.3">
      <c r="D15909" s="21">
        <f t="shared" si="496"/>
        <v>0</v>
      </c>
      <c r="E15909" s="24">
        <f t="shared" si="497"/>
        <v>0</v>
      </c>
      <c r="F15909" s="104"/>
      <c r="G15909" s="104"/>
    </row>
    <row r="15910" spans="4:7" x14ac:dyDescent="0.3">
      <c r="D15910" s="21">
        <f t="shared" si="496"/>
        <v>0</v>
      </c>
      <c r="E15910" s="24">
        <f t="shared" si="497"/>
        <v>0</v>
      </c>
      <c r="F15910" s="104"/>
      <c r="G15910" s="104"/>
    </row>
    <row r="15911" spans="4:7" x14ac:dyDescent="0.3">
      <c r="D15911" s="21">
        <f t="shared" si="496"/>
        <v>0</v>
      </c>
      <c r="E15911" s="24">
        <f t="shared" si="497"/>
        <v>0</v>
      </c>
      <c r="F15911" s="104"/>
      <c r="G15911" s="104"/>
    </row>
    <row r="15912" spans="4:7" x14ac:dyDescent="0.3">
      <c r="D15912" s="21">
        <f t="shared" si="496"/>
        <v>0</v>
      </c>
      <c r="E15912" s="24">
        <f t="shared" si="497"/>
        <v>0</v>
      </c>
      <c r="F15912" s="104"/>
      <c r="G15912" s="104"/>
    </row>
    <row r="15913" spans="4:7" x14ac:dyDescent="0.3">
      <c r="D15913" s="21">
        <f t="shared" si="496"/>
        <v>0</v>
      </c>
      <c r="E15913" s="24">
        <f t="shared" si="497"/>
        <v>0</v>
      </c>
      <c r="F15913" s="104"/>
      <c r="G15913" s="104"/>
    </row>
    <row r="15914" spans="4:7" x14ac:dyDescent="0.3">
      <c r="D15914" s="21">
        <f t="shared" si="496"/>
        <v>0</v>
      </c>
      <c r="E15914" s="24">
        <f t="shared" si="497"/>
        <v>0</v>
      </c>
      <c r="F15914" s="104"/>
      <c r="G15914" s="104"/>
    </row>
    <row r="15915" spans="4:7" x14ac:dyDescent="0.3">
      <c r="D15915" s="21">
        <f t="shared" si="496"/>
        <v>0</v>
      </c>
      <c r="E15915" s="24">
        <f t="shared" si="497"/>
        <v>0</v>
      </c>
      <c r="F15915" s="104"/>
      <c r="G15915" s="104"/>
    </row>
    <row r="15916" spans="4:7" x14ac:dyDescent="0.3">
      <c r="D15916" s="21">
        <f t="shared" si="496"/>
        <v>0</v>
      </c>
      <c r="E15916" s="24">
        <f t="shared" si="497"/>
        <v>0</v>
      </c>
      <c r="F15916" s="104"/>
      <c r="G15916" s="104"/>
    </row>
    <row r="15917" spans="4:7" x14ac:dyDescent="0.3">
      <c r="D15917" s="21">
        <f t="shared" si="496"/>
        <v>0</v>
      </c>
      <c r="E15917" s="24">
        <f t="shared" si="497"/>
        <v>0</v>
      </c>
      <c r="F15917" s="104"/>
      <c r="G15917" s="104"/>
    </row>
    <row r="15918" spans="4:7" x14ac:dyDescent="0.3">
      <c r="D15918" s="21">
        <f t="shared" si="496"/>
        <v>0</v>
      </c>
      <c r="E15918" s="24">
        <f t="shared" si="497"/>
        <v>0</v>
      </c>
      <c r="F15918" s="104"/>
      <c r="G15918" s="104"/>
    </row>
    <row r="15919" spans="4:7" x14ac:dyDescent="0.3">
      <c r="D15919" s="21">
        <f t="shared" si="496"/>
        <v>0</v>
      </c>
      <c r="E15919" s="24">
        <f t="shared" si="497"/>
        <v>0</v>
      </c>
      <c r="F15919" s="104"/>
      <c r="G15919" s="104"/>
    </row>
    <row r="15920" spans="4:7" x14ac:dyDescent="0.3">
      <c r="D15920" s="21">
        <f t="shared" si="496"/>
        <v>0</v>
      </c>
      <c r="E15920" s="24">
        <f t="shared" si="497"/>
        <v>0</v>
      </c>
      <c r="F15920" s="104"/>
      <c r="G15920" s="104"/>
    </row>
    <row r="15921" spans="4:7" x14ac:dyDescent="0.3">
      <c r="D15921" s="21">
        <f t="shared" si="496"/>
        <v>0</v>
      </c>
      <c r="E15921" s="24">
        <f t="shared" si="497"/>
        <v>0</v>
      </c>
      <c r="F15921" s="104"/>
      <c r="G15921" s="104"/>
    </row>
    <row r="15922" spans="4:7" x14ac:dyDescent="0.3">
      <c r="D15922" s="21">
        <f t="shared" si="496"/>
        <v>0</v>
      </c>
      <c r="E15922" s="24">
        <f t="shared" si="497"/>
        <v>0</v>
      </c>
      <c r="F15922" s="104"/>
      <c r="G15922" s="104"/>
    </row>
    <row r="15923" spans="4:7" x14ac:dyDescent="0.3">
      <c r="D15923" s="21">
        <f t="shared" si="496"/>
        <v>0</v>
      </c>
      <c r="E15923" s="24">
        <f t="shared" si="497"/>
        <v>0</v>
      </c>
      <c r="F15923" s="104"/>
      <c r="G15923" s="104"/>
    </row>
    <row r="15924" spans="4:7" x14ac:dyDescent="0.3">
      <c r="D15924" s="21">
        <f t="shared" si="496"/>
        <v>0</v>
      </c>
      <c r="E15924" s="24">
        <f t="shared" si="497"/>
        <v>0</v>
      </c>
      <c r="F15924" s="104"/>
      <c r="G15924" s="104"/>
    </row>
    <row r="15925" spans="4:7" x14ac:dyDescent="0.3">
      <c r="D15925" s="21">
        <f t="shared" si="496"/>
        <v>0</v>
      </c>
      <c r="E15925" s="24">
        <f t="shared" si="497"/>
        <v>0</v>
      </c>
      <c r="F15925" s="104"/>
      <c r="G15925" s="104"/>
    </row>
    <row r="15926" spans="4:7" x14ac:dyDescent="0.3">
      <c r="D15926" s="21">
        <f t="shared" si="496"/>
        <v>0</v>
      </c>
      <c r="E15926" s="24">
        <f t="shared" si="497"/>
        <v>0</v>
      </c>
      <c r="F15926" s="104"/>
      <c r="G15926" s="104"/>
    </row>
    <row r="15927" spans="4:7" x14ac:dyDescent="0.3">
      <c r="D15927" s="21">
        <f t="shared" si="496"/>
        <v>0</v>
      </c>
      <c r="E15927" s="24">
        <f t="shared" si="497"/>
        <v>0</v>
      </c>
      <c r="F15927" s="104"/>
      <c r="G15927" s="104"/>
    </row>
    <row r="15928" spans="4:7" x14ac:dyDescent="0.3">
      <c r="D15928" s="21">
        <f t="shared" si="496"/>
        <v>0</v>
      </c>
      <c r="E15928" s="24">
        <f t="shared" si="497"/>
        <v>0</v>
      </c>
      <c r="F15928" s="104"/>
      <c r="G15928" s="104"/>
    </row>
    <row r="15929" spans="4:7" x14ac:dyDescent="0.3">
      <c r="D15929" s="21">
        <f t="shared" si="496"/>
        <v>0</v>
      </c>
      <c r="E15929" s="24">
        <f t="shared" si="497"/>
        <v>0</v>
      </c>
      <c r="F15929" s="104"/>
      <c r="G15929" s="104"/>
    </row>
    <row r="15930" spans="4:7" x14ac:dyDescent="0.3">
      <c r="D15930" s="21">
        <f t="shared" si="496"/>
        <v>0</v>
      </c>
      <c r="E15930" s="24">
        <f t="shared" si="497"/>
        <v>0</v>
      </c>
      <c r="F15930" s="104"/>
      <c r="G15930" s="104"/>
    </row>
    <row r="15931" spans="4:7" x14ac:dyDescent="0.3">
      <c r="D15931" s="21">
        <f t="shared" si="496"/>
        <v>0</v>
      </c>
      <c r="E15931" s="24">
        <f t="shared" si="497"/>
        <v>0</v>
      </c>
      <c r="F15931" s="104"/>
      <c r="G15931" s="104"/>
    </row>
    <row r="15932" spans="4:7" x14ac:dyDescent="0.3">
      <c r="D15932" s="21">
        <f t="shared" si="496"/>
        <v>0</v>
      </c>
      <c r="E15932" s="24">
        <f t="shared" si="497"/>
        <v>0</v>
      </c>
      <c r="F15932" s="104"/>
      <c r="G15932" s="104"/>
    </row>
    <row r="15933" spans="4:7" x14ac:dyDescent="0.3">
      <c r="D15933" s="21">
        <f t="shared" si="496"/>
        <v>0</v>
      </c>
      <c r="E15933" s="24">
        <f t="shared" si="497"/>
        <v>0</v>
      </c>
      <c r="F15933" s="104"/>
      <c r="G15933" s="104"/>
    </row>
    <row r="15934" spans="4:7" x14ac:dyDescent="0.3">
      <c r="D15934" s="21">
        <f t="shared" si="496"/>
        <v>0</v>
      </c>
      <c r="E15934" s="24">
        <f t="shared" si="497"/>
        <v>0</v>
      </c>
      <c r="F15934" s="104"/>
      <c r="G15934" s="104"/>
    </row>
    <row r="15935" spans="4:7" x14ac:dyDescent="0.3">
      <c r="D15935" s="21">
        <f t="shared" si="496"/>
        <v>0</v>
      </c>
      <c r="E15935" s="24">
        <f t="shared" si="497"/>
        <v>0</v>
      </c>
      <c r="F15935" s="104"/>
      <c r="G15935" s="104"/>
    </row>
    <row r="15936" spans="4:7" x14ac:dyDescent="0.3">
      <c r="D15936" s="21">
        <f t="shared" si="496"/>
        <v>0</v>
      </c>
      <c r="E15936" s="24">
        <f t="shared" si="497"/>
        <v>0</v>
      </c>
      <c r="F15936" s="104"/>
      <c r="G15936" s="104"/>
    </row>
    <row r="15937" spans="4:7" x14ac:dyDescent="0.3">
      <c r="D15937" s="21">
        <f t="shared" si="496"/>
        <v>0</v>
      </c>
      <c r="E15937" s="24">
        <f t="shared" si="497"/>
        <v>0</v>
      </c>
      <c r="F15937" s="104"/>
      <c r="G15937" s="104"/>
    </row>
    <row r="15938" spans="4:7" x14ac:dyDescent="0.3">
      <c r="D15938" s="21">
        <f t="shared" si="496"/>
        <v>0</v>
      </c>
      <c r="E15938" s="24">
        <f t="shared" si="497"/>
        <v>0</v>
      </c>
      <c r="F15938" s="104"/>
      <c r="G15938" s="104"/>
    </row>
    <row r="15939" spans="4:7" x14ac:dyDescent="0.3">
      <c r="D15939" s="21">
        <f t="shared" ref="D15939:D16002" si="498">F15939+H15939+J15940+L15939+N15939+P15939+R15939+T15939+V15939+X15939+Z15939+AB15939</f>
        <v>0</v>
      </c>
      <c r="E15939" s="24">
        <f t="shared" ref="E15939:E16002" si="499">G15939+I15939+K15940+M15939+O15939+Q15939+S15939+U15939+W15939+Y15939+AA15939+AC15939</f>
        <v>0</v>
      </c>
      <c r="F15939" s="104"/>
      <c r="G15939" s="104"/>
    </row>
    <row r="15940" spans="4:7" x14ac:dyDescent="0.3">
      <c r="D15940" s="21">
        <f t="shared" si="498"/>
        <v>0</v>
      </c>
      <c r="E15940" s="24">
        <f t="shared" si="499"/>
        <v>0</v>
      </c>
      <c r="F15940" s="104"/>
      <c r="G15940" s="104"/>
    </row>
    <row r="15941" spans="4:7" x14ac:dyDescent="0.3">
      <c r="D15941" s="21">
        <f t="shared" si="498"/>
        <v>0</v>
      </c>
      <c r="E15941" s="24">
        <f t="shared" si="499"/>
        <v>0</v>
      </c>
      <c r="F15941" s="104"/>
      <c r="G15941" s="104"/>
    </row>
    <row r="15942" spans="4:7" x14ac:dyDescent="0.3">
      <c r="D15942" s="21">
        <f t="shared" si="498"/>
        <v>0</v>
      </c>
      <c r="E15942" s="24">
        <f t="shared" si="499"/>
        <v>0</v>
      </c>
      <c r="F15942" s="104"/>
      <c r="G15942" s="104"/>
    </row>
    <row r="15943" spans="4:7" x14ac:dyDescent="0.3">
      <c r="D15943" s="21">
        <f t="shared" si="498"/>
        <v>0</v>
      </c>
      <c r="E15943" s="24">
        <f t="shared" si="499"/>
        <v>0</v>
      </c>
      <c r="F15943" s="104"/>
      <c r="G15943" s="104"/>
    </row>
    <row r="15944" spans="4:7" x14ac:dyDescent="0.3">
      <c r="D15944" s="21">
        <f t="shared" si="498"/>
        <v>0</v>
      </c>
      <c r="E15944" s="24">
        <f t="shared" si="499"/>
        <v>0</v>
      </c>
      <c r="F15944" s="104"/>
      <c r="G15944" s="104"/>
    </row>
    <row r="15945" spans="4:7" x14ac:dyDescent="0.3">
      <c r="D15945" s="21">
        <f t="shared" si="498"/>
        <v>0</v>
      </c>
      <c r="E15945" s="24">
        <f t="shared" si="499"/>
        <v>0</v>
      </c>
      <c r="F15945" s="104"/>
      <c r="G15945" s="104"/>
    </row>
    <row r="15946" spans="4:7" x14ac:dyDescent="0.3">
      <c r="D15946" s="21">
        <f t="shared" si="498"/>
        <v>0</v>
      </c>
      <c r="E15946" s="24">
        <f t="shared" si="499"/>
        <v>0</v>
      </c>
      <c r="F15946" s="104"/>
      <c r="G15946" s="104"/>
    </row>
    <row r="15947" spans="4:7" x14ac:dyDescent="0.3">
      <c r="D15947" s="21">
        <f t="shared" si="498"/>
        <v>0</v>
      </c>
      <c r="E15947" s="24">
        <f t="shared" si="499"/>
        <v>0</v>
      </c>
      <c r="F15947" s="104"/>
      <c r="G15947" s="104"/>
    </row>
    <row r="15948" spans="4:7" x14ac:dyDescent="0.3">
      <c r="D15948" s="21">
        <f t="shared" si="498"/>
        <v>0</v>
      </c>
      <c r="E15948" s="24">
        <f t="shared" si="499"/>
        <v>0</v>
      </c>
      <c r="F15948" s="104"/>
      <c r="G15948" s="104"/>
    </row>
    <row r="15949" spans="4:7" x14ac:dyDescent="0.3">
      <c r="D15949" s="21">
        <f t="shared" si="498"/>
        <v>0</v>
      </c>
      <c r="E15949" s="24">
        <f t="shared" si="499"/>
        <v>0</v>
      </c>
      <c r="F15949" s="104"/>
      <c r="G15949" s="104"/>
    </row>
    <row r="15950" spans="4:7" x14ac:dyDescent="0.3">
      <c r="D15950" s="21">
        <f t="shared" si="498"/>
        <v>0</v>
      </c>
      <c r="E15950" s="24">
        <f t="shared" si="499"/>
        <v>0</v>
      </c>
      <c r="F15950" s="104"/>
      <c r="G15950" s="104"/>
    </row>
    <row r="15951" spans="4:7" x14ac:dyDescent="0.3">
      <c r="D15951" s="21">
        <f t="shared" si="498"/>
        <v>0</v>
      </c>
      <c r="E15951" s="24">
        <f t="shared" si="499"/>
        <v>0</v>
      </c>
      <c r="F15951" s="104"/>
      <c r="G15951" s="104"/>
    </row>
    <row r="15952" spans="4:7" x14ac:dyDescent="0.3">
      <c r="D15952" s="21">
        <f t="shared" si="498"/>
        <v>0</v>
      </c>
      <c r="E15952" s="24">
        <f t="shared" si="499"/>
        <v>0</v>
      </c>
      <c r="F15952" s="104"/>
      <c r="G15952" s="104"/>
    </row>
    <row r="15953" spans="4:31" x14ac:dyDescent="0.3">
      <c r="D15953" s="21">
        <f t="shared" si="498"/>
        <v>0</v>
      </c>
      <c r="E15953" s="24">
        <f t="shared" si="499"/>
        <v>0</v>
      </c>
      <c r="F15953" s="104"/>
      <c r="G15953" s="104"/>
    </row>
    <row r="15954" spans="4:31" x14ac:dyDescent="0.3">
      <c r="D15954" s="21">
        <f t="shared" si="498"/>
        <v>0</v>
      </c>
      <c r="E15954" s="24">
        <f t="shared" si="499"/>
        <v>0</v>
      </c>
      <c r="F15954" s="104"/>
      <c r="G15954" s="104"/>
    </row>
    <row r="15955" spans="4:31" x14ac:dyDescent="0.3">
      <c r="D15955" s="21">
        <f t="shared" si="498"/>
        <v>0</v>
      </c>
      <c r="E15955" s="24">
        <f t="shared" si="499"/>
        <v>0</v>
      </c>
      <c r="F15955" s="104"/>
      <c r="G15955" s="104"/>
    </row>
    <row r="15956" spans="4:31" x14ac:dyDescent="0.3">
      <c r="D15956" s="21">
        <f t="shared" si="498"/>
        <v>0</v>
      </c>
      <c r="E15956" s="24">
        <f t="shared" si="499"/>
        <v>0</v>
      </c>
      <c r="F15956" s="104"/>
      <c r="G15956" s="104"/>
    </row>
    <row r="15957" spans="4:31" x14ac:dyDescent="0.3">
      <c r="D15957" s="21">
        <f t="shared" si="498"/>
        <v>0</v>
      </c>
      <c r="E15957" s="24">
        <f t="shared" si="499"/>
        <v>0</v>
      </c>
      <c r="F15957" s="104"/>
      <c r="G15957" s="104"/>
    </row>
    <row r="15958" spans="4:31" x14ac:dyDescent="0.3">
      <c r="D15958" s="21">
        <f t="shared" si="498"/>
        <v>0</v>
      </c>
      <c r="E15958" s="24">
        <f t="shared" si="499"/>
        <v>0</v>
      </c>
      <c r="F15958" s="104"/>
      <c r="G15958" s="104"/>
    </row>
    <row r="15959" spans="4:31" x14ac:dyDescent="0.3">
      <c r="D15959" s="21">
        <f t="shared" si="498"/>
        <v>0</v>
      </c>
      <c r="E15959" s="24">
        <f t="shared" si="499"/>
        <v>0</v>
      </c>
      <c r="F15959" s="104"/>
      <c r="G15959" s="104"/>
    </row>
    <row r="15960" spans="4:31" x14ac:dyDescent="0.3">
      <c r="D15960" s="21">
        <f t="shared" si="498"/>
        <v>0</v>
      </c>
      <c r="E15960" s="24">
        <f t="shared" si="499"/>
        <v>0</v>
      </c>
      <c r="F15960" s="104"/>
      <c r="G15960" s="104"/>
    </row>
    <row r="15961" spans="4:31" x14ac:dyDescent="0.3">
      <c r="D15961" s="21">
        <f t="shared" si="498"/>
        <v>0</v>
      </c>
      <c r="E15961" s="24">
        <f t="shared" si="499"/>
        <v>0</v>
      </c>
      <c r="F15961" s="104"/>
      <c r="G15961" s="104"/>
    </row>
    <row r="15962" spans="4:31" x14ac:dyDescent="0.3">
      <c r="D15962" s="21">
        <f t="shared" si="498"/>
        <v>0</v>
      </c>
      <c r="E15962" s="24">
        <f t="shared" si="499"/>
        <v>0</v>
      </c>
      <c r="F15962" s="104"/>
      <c r="G15962" s="104"/>
      <c r="AD15962" s="19" t="s">
        <v>1700</v>
      </c>
      <c r="AE15962" s="19" t="s">
        <v>1410</v>
      </c>
    </row>
    <row r="15963" spans="4:31" x14ac:dyDescent="0.3">
      <c r="D15963" s="21">
        <f t="shared" si="498"/>
        <v>0</v>
      </c>
      <c r="E15963" s="24">
        <f t="shared" si="499"/>
        <v>0</v>
      </c>
      <c r="F15963" s="104"/>
      <c r="G15963" s="104"/>
    </row>
    <row r="15964" spans="4:31" x14ac:dyDescent="0.3">
      <c r="D15964" s="21">
        <f t="shared" si="498"/>
        <v>0</v>
      </c>
      <c r="E15964" s="24">
        <f t="shared" si="499"/>
        <v>0</v>
      </c>
      <c r="F15964" s="104"/>
      <c r="G15964" s="104"/>
    </row>
    <row r="15965" spans="4:31" x14ac:dyDescent="0.3">
      <c r="D15965" s="21">
        <f t="shared" si="498"/>
        <v>0</v>
      </c>
      <c r="E15965" s="24">
        <f t="shared" si="499"/>
        <v>0</v>
      </c>
      <c r="F15965" s="104"/>
      <c r="G15965" s="104"/>
    </row>
    <row r="15966" spans="4:31" x14ac:dyDescent="0.3">
      <c r="D15966" s="21">
        <f t="shared" si="498"/>
        <v>0</v>
      </c>
      <c r="E15966" s="24">
        <f t="shared" si="499"/>
        <v>0</v>
      </c>
      <c r="F15966" s="104"/>
      <c r="G15966" s="104"/>
    </row>
    <row r="15967" spans="4:31" x14ac:dyDescent="0.3">
      <c r="D15967" s="21">
        <f t="shared" si="498"/>
        <v>0</v>
      </c>
      <c r="E15967" s="24">
        <f t="shared" si="499"/>
        <v>0</v>
      </c>
      <c r="F15967" s="104"/>
      <c r="G15967" s="104"/>
    </row>
    <row r="15968" spans="4:31" x14ac:dyDescent="0.3">
      <c r="D15968" s="21">
        <f t="shared" si="498"/>
        <v>0</v>
      </c>
      <c r="E15968" s="24">
        <f t="shared" si="499"/>
        <v>0</v>
      </c>
      <c r="F15968" s="104"/>
      <c r="G15968" s="104"/>
    </row>
    <row r="15969" spans="4:7" x14ac:dyDescent="0.3">
      <c r="D15969" s="21">
        <f t="shared" si="498"/>
        <v>0</v>
      </c>
      <c r="E15969" s="24">
        <f t="shared" si="499"/>
        <v>0</v>
      </c>
      <c r="F15969" s="104"/>
      <c r="G15969" s="104"/>
    </row>
    <row r="15970" spans="4:7" x14ac:dyDescent="0.3">
      <c r="D15970" s="21">
        <f t="shared" si="498"/>
        <v>0</v>
      </c>
      <c r="E15970" s="24">
        <f t="shared" si="499"/>
        <v>0</v>
      </c>
      <c r="F15970" s="104"/>
      <c r="G15970" s="104"/>
    </row>
    <row r="15971" spans="4:7" x14ac:dyDescent="0.3">
      <c r="D15971" s="21">
        <f t="shared" si="498"/>
        <v>0</v>
      </c>
      <c r="E15971" s="24">
        <f t="shared" si="499"/>
        <v>0</v>
      </c>
      <c r="F15971" s="104"/>
      <c r="G15971" s="104"/>
    </row>
    <row r="15972" spans="4:7" x14ac:dyDescent="0.3">
      <c r="D15972" s="21">
        <f t="shared" si="498"/>
        <v>0</v>
      </c>
      <c r="E15972" s="24">
        <f t="shared" si="499"/>
        <v>0</v>
      </c>
      <c r="F15972" s="104"/>
      <c r="G15972" s="104"/>
    </row>
    <row r="15973" spans="4:7" x14ac:dyDescent="0.3">
      <c r="D15973" s="21">
        <f t="shared" si="498"/>
        <v>0</v>
      </c>
      <c r="E15973" s="24">
        <f t="shared" si="499"/>
        <v>0</v>
      </c>
      <c r="F15973" s="104"/>
      <c r="G15973" s="104"/>
    </row>
    <row r="15974" spans="4:7" x14ac:dyDescent="0.3">
      <c r="D15974" s="21">
        <f t="shared" si="498"/>
        <v>0</v>
      </c>
      <c r="E15974" s="24">
        <f t="shared" si="499"/>
        <v>0</v>
      </c>
      <c r="F15974" s="104"/>
      <c r="G15974" s="104"/>
    </row>
    <row r="15975" spans="4:7" x14ac:dyDescent="0.3">
      <c r="D15975" s="21">
        <f t="shared" si="498"/>
        <v>0</v>
      </c>
      <c r="E15975" s="24">
        <f t="shared" si="499"/>
        <v>0</v>
      </c>
      <c r="F15975" s="104"/>
      <c r="G15975" s="104"/>
    </row>
    <row r="15976" spans="4:7" x14ac:dyDescent="0.3">
      <c r="D15976" s="21">
        <f t="shared" si="498"/>
        <v>0</v>
      </c>
      <c r="E15976" s="24">
        <f t="shared" si="499"/>
        <v>0</v>
      </c>
      <c r="F15976" s="104"/>
      <c r="G15976" s="104"/>
    </row>
    <row r="15977" spans="4:7" x14ac:dyDescent="0.3">
      <c r="D15977" s="21">
        <f t="shared" si="498"/>
        <v>0</v>
      </c>
      <c r="E15977" s="24">
        <f t="shared" si="499"/>
        <v>0</v>
      </c>
      <c r="F15977" s="104"/>
      <c r="G15977" s="104"/>
    </row>
    <row r="15978" spans="4:7" x14ac:dyDescent="0.3">
      <c r="D15978" s="21">
        <f t="shared" si="498"/>
        <v>0</v>
      </c>
      <c r="E15978" s="24">
        <f t="shared" si="499"/>
        <v>0</v>
      </c>
      <c r="F15978" s="104"/>
      <c r="G15978" s="104"/>
    </row>
    <row r="15979" spans="4:7" x14ac:dyDescent="0.3">
      <c r="D15979" s="21">
        <f t="shared" si="498"/>
        <v>0</v>
      </c>
      <c r="E15979" s="24">
        <f t="shared" si="499"/>
        <v>0</v>
      </c>
      <c r="F15979" s="104"/>
      <c r="G15979" s="104"/>
    </row>
    <row r="15980" spans="4:7" x14ac:dyDescent="0.3">
      <c r="D15980" s="21">
        <f t="shared" si="498"/>
        <v>0</v>
      </c>
      <c r="E15980" s="24">
        <f t="shared" si="499"/>
        <v>0</v>
      </c>
      <c r="F15980" s="104"/>
      <c r="G15980" s="104"/>
    </row>
    <row r="15981" spans="4:7" x14ac:dyDescent="0.3">
      <c r="D15981" s="21">
        <f t="shared" si="498"/>
        <v>0</v>
      </c>
      <c r="E15981" s="24">
        <f t="shared" si="499"/>
        <v>0</v>
      </c>
      <c r="F15981" s="104"/>
      <c r="G15981" s="104"/>
    </row>
    <row r="15982" spans="4:7" x14ac:dyDescent="0.3">
      <c r="D15982" s="21">
        <f t="shared" si="498"/>
        <v>0</v>
      </c>
      <c r="E15982" s="24">
        <f t="shared" si="499"/>
        <v>0</v>
      </c>
      <c r="F15982" s="104"/>
      <c r="G15982" s="104"/>
    </row>
    <row r="15983" spans="4:7" x14ac:dyDescent="0.3">
      <c r="D15983" s="21">
        <f t="shared" si="498"/>
        <v>0</v>
      </c>
      <c r="E15983" s="24">
        <f t="shared" si="499"/>
        <v>0</v>
      </c>
      <c r="F15983" s="104"/>
      <c r="G15983" s="104"/>
    </row>
    <row r="15984" spans="4:7" x14ac:dyDescent="0.3">
      <c r="D15984" s="21">
        <f t="shared" si="498"/>
        <v>0</v>
      </c>
      <c r="E15984" s="24">
        <f t="shared" si="499"/>
        <v>0</v>
      </c>
      <c r="F15984" s="104"/>
      <c r="G15984" s="104"/>
    </row>
    <row r="15985" spans="4:7" x14ac:dyDescent="0.3">
      <c r="D15985" s="21">
        <f t="shared" si="498"/>
        <v>0</v>
      </c>
      <c r="E15985" s="24">
        <f t="shared" si="499"/>
        <v>0</v>
      </c>
      <c r="F15985" s="104"/>
      <c r="G15985" s="104"/>
    </row>
    <row r="15986" spans="4:7" x14ac:dyDescent="0.3">
      <c r="D15986" s="21">
        <f t="shared" si="498"/>
        <v>0</v>
      </c>
      <c r="E15986" s="24">
        <f t="shared" si="499"/>
        <v>0</v>
      </c>
      <c r="F15986" s="104"/>
      <c r="G15986" s="104"/>
    </row>
    <row r="15987" spans="4:7" x14ac:dyDescent="0.3">
      <c r="D15987" s="21">
        <f t="shared" si="498"/>
        <v>0</v>
      </c>
      <c r="E15987" s="24">
        <f t="shared" si="499"/>
        <v>0</v>
      </c>
      <c r="F15987" s="104"/>
      <c r="G15987" s="104"/>
    </row>
    <row r="15988" spans="4:7" x14ac:dyDescent="0.3">
      <c r="D15988" s="21">
        <f t="shared" si="498"/>
        <v>0</v>
      </c>
      <c r="E15988" s="24">
        <f t="shared" si="499"/>
        <v>0</v>
      </c>
      <c r="F15988" s="104"/>
      <c r="G15988" s="104"/>
    </row>
    <row r="15989" spans="4:7" x14ac:dyDescent="0.3">
      <c r="D15989" s="21">
        <f t="shared" si="498"/>
        <v>0</v>
      </c>
      <c r="E15989" s="24">
        <f t="shared" si="499"/>
        <v>0</v>
      </c>
      <c r="F15989" s="104"/>
      <c r="G15989" s="104"/>
    </row>
    <row r="15990" spans="4:7" x14ac:dyDescent="0.3">
      <c r="D15990" s="21">
        <f t="shared" si="498"/>
        <v>0</v>
      </c>
      <c r="E15990" s="24">
        <f t="shared" si="499"/>
        <v>0</v>
      </c>
      <c r="F15990" s="104"/>
      <c r="G15990" s="104"/>
    </row>
    <row r="15991" spans="4:7" x14ac:dyDescent="0.3">
      <c r="D15991" s="21">
        <f t="shared" si="498"/>
        <v>0</v>
      </c>
      <c r="E15991" s="24">
        <f t="shared" si="499"/>
        <v>0</v>
      </c>
      <c r="F15991" s="104"/>
      <c r="G15991" s="104"/>
    </row>
    <row r="15992" spans="4:7" x14ac:dyDescent="0.3">
      <c r="D15992" s="21">
        <f t="shared" si="498"/>
        <v>0</v>
      </c>
      <c r="E15992" s="24">
        <f t="shared" si="499"/>
        <v>0</v>
      </c>
      <c r="F15992" s="104"/>
      <c r="G15992" s="104"/>
    </row>
    <row r="15993" spans="4:7" x14ac:dyDescent="0.3">
      <c r="D15993" s="21">
        <f t="shared" si="498"/>
        <v>0</v>
      </c>
      <c r="E15993" s="24">
        <f t="shared" si="499"/>
        <v>0</v>
      </c>
      <c r="F15993" s="104"/>
      <c r="G15993" s="104"/>
    </row>
    <row r="15994" spans="4:7" x14ac:dyDescent="0.3">
      <c r="D15994" s="21">
        <f t="shared" si="498"/>
        <v>0</v>
      </c>
      <c r="E15994" s="24">
        <f t="shared" si="499"/>
        <v>0</v>
      </c>
      <c r="F15994" s="104"/>
      <c r="G15994" s="104"/>
    </row>
    <row r="15995" spans="4:7" x14ac:dyDescent="0.3">
      <c r="D15995" s="21">
        <f t="shared" si="498"/>
        <v>0</v>
      </c>
      <c r="E15995" s="24">
        <f t="shared" si="499"/>
        <v>0</v>
      </c>
      <c r="F15995" s="104"/>
      <c r="G15995" s="104"/>
    </row>
    <row r="15996" spans="4:7" x14ac:dyDescent="0.3">
      <c r="D15996" s="21">
        <f t="shared" si="498"/>
        <v>0</v>
      </c>
      <c r="E15996" s="24">
        <f t="shared" si="499"/>
        <v>0</v>
      </c>
      <c r="F15996" s="104"/>
      <c r="G15996" s="104"/>
    </row>
    <row r="15997" spans="4:7" x14ac:dyDescent="0.3">
      <c r="D15997" s="21">
        <f t="shared" si="498"/>
        <v>0</v>
      </c>
      <c r="E15997" s="24">
        <f t="shared" si="499"/>
        <v>0</v>
      </c>
      <c r="F15997" s="104"/>
      <c r="G15997" s="104"/>
    </row>
    <row r="15998" spans="4:7" x14ac:dyDescent="0.3">
      <c r="D15998" s="21">
        <f t="shared" si="498"/>
        <v>0</v>
      </c>
      <c r="E15998" s="24">
        <f t="shared" si="499"/>
        <v>0</v>
      </c>
      <c r="F15998" s="104"/>
      <c r="G15998" s="104"/>
    </row>
    <row r="15999" spans="4:7" x14ac:dyDescent="0.3">
      <c r="D15999" s="21">
        <f t="shared" si="498"/>
        <v>0</v>
      </c>
      <c r="E15999" s="24">
        <f t="shared" si="499"/>
        <v>0</v>
      </c>
      <c r="F15999" s="104"/>
      <c r="G15999" s="104"/>
    </row>
    <row r="16000" spans="4:7" x14ac:dyDescent="0.3">
      <c r="D16000" s="21">
        <f t="shared" si="498"/>
        <v>0</v>
      </c>
      <c r="E16000" s="24">
        <f t="shared" si="499"/>
        <v>0</v>
      </c>
      <c r="F16000" s="104"/>
      <c r="G16000" s="104"/>
    </row>
    <row r="16001" spans="4:7" x14ac:dyDescent="0.3">
      <c r="D16001" s="21">
        <f t="shared" si="498"/>
        <v>0</v>
      </c>
      <c r="E16001" s="24">
        <f t="shared" si="499"/>
        <v>0</v>
      </c>
      <c r="F16001" s="104"/>
      <c r="G16001" s="104"/>
    </row>
    <row r="16002" spans="4:7" x14ac:dyDescent="0.3">
      <c r="D16002" s="21">
        <f t="shared" si="498"/>
        <v>0</v>
      </c>
      <c r="E16002" s="24">
        <f t="shared" si="499"/>
        <v>0</v>
      </c>
      <c r="F16002" s="104"/>
      <c r="G16002" s="104"/>
    </row>
    <row r="16003" spans="4:7" x14ac:dyDescent="0.3">
      <c r="D16003" s="21">
        <f t="shared" ref="D16003:D16066" si="500">F16003+H16003+J16004+L16003+N16003+P16003+R16003+T16003+V16003+X16003+Z16003+AB16003</f>
        <v>0</v>
      </c>
      <c r="E16003" s="24">
        <f t="shared" ref="E16003:E16066" si="501">G16003+I16003+K16004+M16003+O16003+Q16003+S16003+U16003+W16003+Y16003+AA16003+AC16003</f>
        <v>0</v>
      </c>
      <c r="F16003" s="104"/>
      <c r="G16003" s="104"/>
    </row>
    <row r="16004" spans="4:7" x14ac:dyDescent="0.3">
      <c r="D16004" s="21">
        <f t="shared" si="500"/>
        <v>0</v>
      </c>
      <c r="E16004" s="24">
        <f t="shared" si="501"/>
        <v>0</v>
      </c>
      <c r="F16004" s="104"/>
      <c r="G16004" s="104"/>
    </row>
    <row r="16005" spans="4:7" x14ac:dyDescent="0.3">
      <c r="D16005" s="21">
        <f t="shared" si="500"/>
        <v>0</v>
      </c>
      <c r="E16005" s="24">
        <f t="shared" si="501"/>
        <v>0</v>
      </c>
      <c r="F16005" s="104"/>
      <c r="G16005" s="104"/>
    </row>
    <row r="16006" spans="4:7" x14ac:dyDescent="0.3">
      <c r="D16006" s="21">
        <f t="shared" si="500"/>
        <v>0</v>
      </c>
      <c r="E16006" s="24">
        <f t="shared" si="501"/>
        <v>0</v>
      </c>
      <c r="F16006" s="104"/>
      <c r="G16006" s="104"/>
    </row>
    <row r="16007" spans="4:7" x14ac:dyDescent="0.3">
      <c r="D16007" s="21">
        <f t="shared" si="500"/>
        <v>0</v>
      </c>
      <c r="E16007" s="24">
        <f t="shared" si="501"/>
        <v>0</v>
      </c>
      <c r="F16007" s="104"/>
      <c r="G16007" s="104"/>
    </row>
    <row r="16008" spans="4:7" x14ac:dyDescent="0.3">
      <c r="D16008" s="21">
        <f t="shared" si="500"/>
        <v>0</v>
      </c>
      <c r="E16008" s="24">
        <f t="shared" si="501"/>
        <v>0</v>
      </c>
      <c r="F16008" s="104"/>
      <c r="G16008" s="104"/>
    </row>
    <row r="16009" spans="4:7" x14ac:dyDescent="0.3">
      <c r="D16009" s="21">
        <f t="shared" si="500"/>
        <v>0</v>
      </c>
      <c r="E16009" s="24">
        <f t="shared" si="501"/>
        <v>0</v>
      </c>
      <c r="F16009" s="104"/>
      <c r="G16009" s="104"/>
    </row>
    <row r="16010" spans="4:7" x14ac:dyDescent="0.3">
      <c r="D16010" s="21">
        <f t="shared" si="500"/>
        <v>0</v>
      </c>
      <c r="E16010" s="24">
        <f t="shared" si="501"/>
        <v>0</v>
      </c>
      <c r="F16010" s="104"/>
      <c r="G16010" s="104"/>
    </row>
    <row r="16011" spans="4:7" x14ac:dyDescent="0.3">
      <c r="D16011" s="21">
        <f t="shared" si="500"/>
        <v>0</v>
      </c>
      <c r="E16011" s="24">
        <f t="shared" si="501"/>
        <v>0</v>
      </c>
      <c r="F16011" s="104"/>
      <c r="G16011" s="104"/>
    </row>
    <row r="16012" spans="4:7" x14ac:dyDescent="0.3">
      <c r="D16012" s="21">
        <f t="shared" si="500"/>
        <v>0</v>
      </c>
      <c r="E16012" s="24">
        <f t="shared" si="501"/>
        <v>0</v>
      </c>
      <c r="F16012" s="104"/>
      <c r="G16012" s="104"/>
    </row>
    <row r="16013" spans="4:7" x14ac:dyDescent="0.3">
      <c r="D16013" s="21">
        <f t="shared" si="500"/>
        <v>0</v>
      </c>
      <c r="E16013" s="24">
        <f t="shared" si="501"/>
        <v>0</v>
      </c>
      <c r="F16013" s="104"/>
      <c r="G16013" s="104"/>
    </row>
    <row r="16014" spans="4:7" x14ac:dyDescent="0.3">
      <c r="D16014" s="21">
        <f t="shared" si="500"/>
        <v>0</v>
      </c>
      <c r="E16014" s="24">
        <f t="shared" si="501"/>
        <v>0</v>
      </c>
      <c r="F16014" s="104"/>
      <c r="G16014" s="104"/>
    </row>
    <row r="16015" spans="4:7" x14ac:dyDescent="0.3">
      <c r="D16015" s="21">
        <f t="shared" si="500"/>
        <v>0</v>
      </c>
      <c r="E16015" s="24">
        <f t="shared" si="501"/>
        <v>0</v>
      </c>
      <c r="F16015" s="104"/>
      <c r="G16015" s="104"/>
    </row>
    <row r="16016" spans="4:7" x14ac:dyDescent="0.3">
      <c r="D16016" s="21">
        <f t="shared" si="500"/>
        <v>0</v>
      </c>
      <c r="E16016" s="24">
        <f t="shared" si="501"/>
        <v>0</v>
      </c>
      <c r="F16016" s="104"/>
      <c r="G16016" s="104"/>
    </row>
    <row r="16017" spans="4:7" x14ac:dyDescent="0.3">
      <c r="D16017" s="21">
        <f t="shared" si="500"/>
        <v>0</v>
      </c>
      <c r="E16017" s="24">
        <f t="shared" si="501"/>
        <v>0</v>
      </c>
      <c r="F16017" s="104"/>
      <c r="G16017" s="104"/>
    </row>
    <row r="16018" spans="4:7" x14ac:dyDescent="0.3">
      <c r="D16018" s="21">
        <f t="shared" si="500"/>
        <v>0</v>
      </c>
      <c r="E16018" s="24">
        <f t="shared" si="501"/>
        <v>0</v>
      </c>
      <c r="F16018" s="104"/>
      <c r="G16018" s="104"/>
    </row>
    <row r="16019" spans="4:7" x14ac:dyDescent="0.3">
      <c r="D16019" s="21">
        <f t="shared" si="500"/>
        <v>0</v>
      </c>
      <c r="E16019" s="24">
        <f t="shared" si="501"/>
        <v>0</v>
      </c>
      <c r="F16019" s="104"/>
      <c r="G16019" s="104"/>
    </row>
    <row r="16020" spans="4:7" x14ac:dyDescent="0.3">
      <c r="D16020" s="21">
        <f t="shared" si="500"/>
        <v>0</v>
      </c>
      <c r="E16020" s="24">
        <f t="shared" si="501"/>
        <v>0</v>
      </c>
      <c r="F16020" s="104"/>
      <c r="G16020" s="104"/>
    </row>
    <row r="16021" spans="4:7" x14ac:dyDescent="0.3">
      <c r="D16021" s="21">
        <f t="shared" si="500"/>
        <v>0</v>
      </c>
      <c r="E16021" s="24">
        <f t="shared" si="501"/>
        <v>0</v>
      </c>
      <c r="F16021" s="104"/>
      <c r="G16021" s="104"/>
    </row>
    <row r="16022" spans="4:7" x14ac:dyDescent="0.3">
      <c r="D16022" s="21">
        <f t="shared" si="500"/>
        <v>0</v>
      </c>
      <c r="E16022" s="24">
        <f t="shared" si="501"/>
        <v>0</v>
      </c>
      <c r="F16022" s="104"/>
      <c r="G16022" s="104"/>
    </row>
    <row r="16023" spans="4:7" x14ac:dyDescent="0.3">
      <c r="D16023" s="21">
        <f t="shared" si="500"/>
        <v>0</v>
      </c>
      <c r="E16023" s="24">
        <f t="shared" si="501"/>
        <v>0</v>
      </c>
      <c r="F16023" s="104"/>
      <c r="G16023" s="104"/>
    </row>
    <row r="16024" spans="4:7" x14ac:dyDescent="0.3">
      <c r="D16024" s="21">
        <f t="shared" si="500"/>
        <v>0</v>
      </c>
      <c r="E16024" s="24">
        <f t="shared" si="501"/>
        <v>0</v>
      </c>
      <c r="F16024" s="104"/>
      <c r="G16024" s="104"/>
    </row>
    <row r="16025" spans="4:7" x14ac:dyDescent="0.3">
      <c r="D16025" s="21">
        <f t="shared" si="500"/>
        <v>0</v>
      </c>
      <c r="E16025" s="24">
        <f t="shared" si="501"/>
        <v>0</v>
      </c>
      <c r="F16025" s="104"/>
      <c r="G16025" s="104"/>
    </row>
    <row r="16026" spans="4:7" x14ac:dyDescent="0.3">
      <c r="D16026" s="21">
        <f t="shared" si="500"/>
        <v>0</v>
      </c>
      <c r="E16026" s="24">
        <f t="shared" si="501"/>
        <v>0</v>
      </c>
      <c r="F16026" s="104"/>
      <c r="G16026" s="104"/>
    </row>
    <row r="16027" spans="4:7" x14ac:dyDescent="0.3">
      <c r="D16027" s="21">
        <f t="shared" si="500"/>
        <v>0</v>
      </c>
      <c r="E16027" s="24">
        <f t="shared" si="501"/>
        <v>0</v>
      </c>
      <c r="F16027" s="104"/>
      <c r="G16027" s="104"/>
    </row>
    <row r="16028" spans="4:7" x14ac:dyDescent="0.3">
      <c r="D16028" s="21">
        <f t="shared" si="500"/>
        <v>0</v>
      </c>
      <c r="E16028" s="24">
        <f t="shared" si="501"/>
        <v>0</v>
      </c>
      <c r="F16028" s="104"/>
      <c r="G16028" s="104"/>
    </row>
    <row r="16029" spans="4:7" x14ac:dyDescent="0.3">
      <c r="D16029" s="21">
        <f t="shared" si="500"/>
        <v>0</v>
      </c>
      <c r="E16029" s="24">
        <f t="shared" si="501"/>
        <v>0</v>
      </c>
      <c r="F16029" s="104"/>
      <c r="G16029" s="104"/>
    </row>
    <row r="16030" spans="4:7" x14ac:dyDescent="0.3">
      <c r="D16030" s="21">
        <f t="shared" si="500"/>
        <v>0</v>
      </c>
      <c r="E16030" s="24">
        <f t="shared" si="501"/>
        <v>0</v>
      </c>
      <c r="F16030" s="104"/>
      <c r="G16030" s="104"/>
    </row>
    <row r="16031" spans="4:7" x14ac:dyDescent="0.3">
      <c r="D16031" s="21">
        <f t="shared" si="500"/>
        <v>0</v>
      </c>
      <c r="E16031" s="24">
        <f t="shared" si="501"/>
        <v>0</v>
      </c>
      <c r="F16031" s="104"/>
      <c r="G16031" s="104"/>
    </row>
    <row r="16032" spans="4:7" x14ac:dyDescent="0.3">
      <c r="D16032" s="21">
        <f t="shared" si="500"/>
        <v>0</v>
      </c>
      <c r="E16032" s="24">
        <f t="shared" si="501"/>
        <v>0</v>
      </c>
      <c r="F16032" s="104"/>
      <c r="G16032" s="104"/>
    </row>
    <row r="16033" spans="4:7" x14ac:dyDescent="0.3">
      <c r="D16033" s="21">
        <f t="shared" si="500"/>
        <v>0</v>
      </c>
      <c r="E16033" s="24">
        <f t="shared" si="501"/>
        <v>0</v>
      </c>
      <c r="F16033" s="104"/>
      <c r="G16033" s="104"/>
    </row>
    <row r="16034" spans="4:7" x14ac:dyDescent="0.3">
      <c r="D16034" s="21">
        <f t="shared" si="500"/>
        <v>0</v>
      </c>
      <c r="E16034" s="24">
        <f t="shared" si="501"/>
        <v>0</v>
      </c>
      <c r="F16034" s="104"/>
      <c r="G16034" s="104"/>
    </row>
    <row r="16035" spans="4:7" x14ac:dyDescent="0.3">
      <c r="D16035" s="21">
        <f t="shared" si="500"/>
        <v>0</v>
      </c>
      <c r="E16035" s="24">
        <f t="shared" si="501"/>
        <v>0</v>
      </c>
      <c r="F16035" s="104"/>
      <c r="G16035" s="104"/>
    </row>
    <row r="16036" spans="4:7" x14ac:dyDescent="0.3">
      <c r="D16036" s="21">
        <f t="shared" si="500"/>
        <v>0</v>
      </c>
      <c r="E16036" s="24">
        <f t="shared" si="501"/>
        <v>0</v>
      </c>
      <c r="F16036" s="104"/>
      <c r="G16036" s="104"/>
    </row>
    <row r="16037" spans="4:7" x14ac:dyDescent="0.3">
      <c r="D16037" s="21">
        <f t="shared" si="500"/>
        <v>0</v>
      </c>
      <c r="E16037" s="24">
        <f t="shared" si="501"/>
        <v>0</v>
      </c>
      <c r="F16037" s="104"/>
      <c r="G16037" s="104"/>
    </row>
    <row r="16038" spans="4:7" x14ac:dyDescent="0.3">
      <c r="D16038" s="21">
        <f t="shared" si="500"/>
        <v>0</v>
      </c>
      <c r="E16038" s="24">
        <f t="shared" si="501"/>
        <v>0</v>
      </c>
      <c r="F16038" s="104"/>
      <c r="G16038" s="104"/>
    </row>
    <row r="16039" spans="4:7" x14ac:dyDescent="0.3">
      <c r="D16039" s="21">
        <f t="shared" si="500"/>
        <v>0</v>
      </c>
      <c r="E16039" s="24">
        <f t="shared" si="501"/>
        <v>0</v>
      </c>
      <c r="F16039" s="104"/>
      <c r="G16039" s="104"/>
    </row>
    <row r="16040" spans="4:7" x14ac:dyDescent="0.3">
      <c r="D16040" s="21">
        <f t="shared" si="500"/>
        <v>0</v>
      </c>
      <c r="E16040" s="24">
        <f t="shared" si="501"/>
        <v>0</v>
      </c>
      <c r="F16040" s="104"/>
      <c r="G16040" s="104"/>
    </row>
    <row r="16041" spans="4:7" x14ac:dyDescent="0.3">
      <c r="D16041" s="21">
        <f t="shared" si="500"/>
        <v>0</v>
      </c>
      <c r="E16041" s="24">
        <f t="shared" si="501"/>
        <v>0</v>
      </c>
      <c r="F16041" s="104"/>
      <c r="G16041" s="104"/>
    </row>
    <row r="16042" spans="4:7" x14ac:dyDescent="0.3">
      <c r="D16042" s="21">
        <f t="shared" si="500"/>
        <v>0</v>
      </c>
      <c r="E16042" s="24">
        <f t="shared" si="501"/>
        <v>0</v>
      </c>
      <c r="F16042" s="104"/>
      <c r="G16042" s="104"/>
    </row>
    <row r="16043" spans="4:7" x14ac:dyDescent="0.3">
      <c r="D16043" s="21">
        <f t="shared" si="500"/>
        <v>0</v>
      </c>
      <c r="E16043" s="24">
        <f t="shared" si="501"/>
        <v>0</v>
      </c>
      <c r="F16043" s="104"/>
      <c r="G16043" s="104"/>
    </row>
    <row r="16044" spans="4:7" x14ac:dyDescent="0.3">
      <c r="D16044" s="21">
        <f t="shared" si="500"/>
        <v>0</v>
      </c>
      <c r="E16044" s="24">
        <f t="shared" si="501"/>
        <v>0</v>
      </c>
      <c r="F16044" s="104"/>
      <c r="G16044" s="104"/>
    </row>
    <row r="16045" spans="4:7" x14ac:dyDescent="0.3">
      <c r="D16045" s="21">
        <f t="shared" si="500"/>
        <v>0</v>
      </c>
      <c r="E16045" s="24">
        <f t="shared" si="501"/>
        <v>0</v>
      </c>
      <c r="F16045" s="104"/>
      <c r="G16045" s="104"/>
    </row>
    <row r="16046" spans="4:7" x14ac:dyDescent="0.3">
      <c r="D16046" s="21">
        <f t="shared" si="500"/>
        <v>0</v>
      </c>
      <c r="E16046" s="24">
        <f t="shared" si="501"/>
        <v>0</v>
      </c>
      <c r="F16046" s="104"/>
      <c r="G16046" s="104"/>
    </row>
    <row r="16047" spans="4:7" x14ac:dyDescent="0.3">
      <c r="D16047" s="21">
        <f t="shared" si="500"/>
        <v>0</v>
      </c>
      <c r="E16047" s="24">
        <f t="shared" si="501"/>
        <v>0</v>
      </c>
      <c r="F16047" s="104"/>
      <c r="G16047" s="104"/>
    </row>
    <row r="16048" spans="4:7" x14ac:dyDescent="0.3">
      <c r="D16048" s="21">
        <f t="shared" si="500"/>
        <v>0</v>
      </c>
      <c r="E16048" s="24">
        <f t="shared" si="501"/>
        <v>0</v>
      </c>
      <c r="F16048" s="104"/>
      <c r="G16048" s="104"/>
    </row>
    <row r="16049" spans="4:7" x14ac:dyDescent="0.3">
      <c r="D16049" s="21">
        <f t="shared" si="500"/>
        <v>0</v>
      </c>
      <c r="E16049" s="24">
        <f t="shared" si="501"/>
        <v>0</v>
      </c>
      <c r="F16049" s="104"/>
      <c r="G16049" s="104"/>
    </row>
    <row r="16050" spans="4:7" x14ac:dyDescent="0.3">
      <c r="D16050" s="21">
        <f t="shared" si="500"/>
        <v>0</v>
      </c>
      <c r="E16050" s="24">
        <f t="shared" si="501"/>
        <v>0</v>
      </c>
      <c r="F16050" s="104"/>
      <c r="G16050" s="104"/>
    </row>
    <row r="16051" spans="4:7" x14ac:dyDescent="0.3">
      <c r="D16051" s="21">
        <f t="shared" si="500"/>
        <v>0</v>
      </c>
      <c r="E16051" s="24">
        <f t="shared" si="501"/>
        <v>0</v>
      </c>
      <c r="F16051" s="104"/>
      <c r="G16051" s="104"/>
    </row>
    <row r="16052" spans="4:7" x14ac:dyDescent="0.3">
      <c r="D16052" s="21">
        <f t="shared" si="500"/>
        <v>0</v>
      </c>
      <c r="E16052" s="24">
        <f t="shared" si="501"/>
        <v>0</v>
      </c>
      <c r="F16052" s="104"/>
      <c r="G16052" s="104"/>
    </row>
    <row r="16053" spans="4:7" x14ac:dyDescent="0.3">
      <c r="D16053" s="21">
        <f t="shared" si="500"/>
        <v>0</v>
      </c>
      <c r="E16053" s="24">
        <f t="shared" si="501"/>
        <v>0</v>
      </c>
      <c r="F16053" s="104"/>
      <c r="G16053" s="104"/>
    </row>
    <row r="16054" spans="4:7" x14ac:dyDescent="0.3">
      <c r="D16054" s="21">
        <f t="shared" si="500"/>
        <v>0</v>
      </c>
      <c r="E16054" s="24">
        <f t="shared" si="501"/>
        <v>0</v>
      </c>
      <c r="F16054" s="104"/>
      <c r="G16054" s="104"/>
    </row>
    <row r="16055" spans="4:7" x14ac:dyDescent="0.3">
      <c r="D16055" s="21">
        <f t="shared" si="500"/>
        <v>0</v>
      </c>
      <c r="E16055" s="24">
        <f t="shared" si="501"/>
        <v>0</v>
      </c>
      <c r="F16055" s="104"/>
      <c r="G16055" s="104"/>
    </row>
    <row r="16056" spans="4:7" x14ac:dyDescent="0.3">
      <c r="D16056" s="21">
        <f t="shared" si="500"/>
        <v>0</v>
      </c>
      <c r="E16056" s="24">
        <f t="shared" si="501"/>
        <v>0</v>
      </c>
      <c r="F16056" s="104"/>
      <c r="G16056" s="104"/>
    </row>
    <row r="16057" spans="4:7" x14ac:dyDescent="0.3">
      <c r="D16057" s="21">
        <f t="shared" si="500"/>
        <v>0</v>
      </c>
      <c r="E16057" s="24">
        <f t="shared" si="501"/>
        <v>0</v>
      </c>
      <c r="F16057" s="104"/>
      <c r="G16057" s="104"/>
    </row>
    <row r="16058" spans="4:7" x14ac:dyDescent="0.3">
      <c r="D16058" s="21">
        <f t="shared" si="500"/>
        <v>0</v>
      </c>
      <c r="E16058" s="24">
        <f t="shared" si="501"/>
        <v>0</v>
      </c>
      <c r="F16058" s="104"/>
      <c r="G16058" s="104"/>
    </row>
    <row r="16059" spans="4:7" x14ac:dyDescent="0.3">
      <c r="D16059" s="21">
        <f t="shared" si="500"/>
        <v>0</v>
      </c>
      <c r="E16059" s="24">
        <f t="shared" si="501"/>
        <v>0</v>
      </c>
      <c r="F16059" s="104"/>
      <c r="G16059" s="104"/>
    </row>
    <row r="16060" spans="4:7" x14ac:dyDescent="0.3">
      <c r="D16060" s="21">
        <f t="shared" si="500"/>
        <v>0</v>
      </c>
      <c r="E16060" s="24">
        <f t="shared" si="501"/>
        <v>0</v>
      </c>
      <c r="F16060" s="104"/>
      <c r="G16060" s="104"/>
    </row>
    <row r="16061" spans="4:7" x14ac:dyDescent="0.3">
      <c r="D16061" s="21">
        <f t="shared" si="500"/>
        <v>0</v>
      </c>
      <c r="E16061" s="24">
        <f t="shared" si="501"/>
        <v>0</v>
      </c>
      <c r="F16061" s="104"/>
      <c r="G16061" s="104"/>
    </row>
    <row r="16062" spans="4:7" x14ac:dyDescent="0.3">
      <c r="D16062" s="21">
        <f t="shared" si="500"/>
        <v>0</v>
      </c>
      <c r="E16062" s="24">
        <f t="shared" si="501"/>
        <v>0</v>
      </c>
      <c r="F16062" s="104"/>
      <c r="G16062" s="104"/>
    </row>
    <row r="16063" spans="4:7" x14ac:dyDescent="0.3">
      <c r="D16063" s="21">
        <f t="shared" si="500"/>
        <v>0</v>
      </c>
      <c r="E16063" s="24">
        <f t="shared" si="501"/>
        <v>0</v>
      </c>
      <c r="F16063" s="104"/>
      <c r="G16063" s="104"/>
    </row>
    <row r="16064" spans="4:7" x14ac:dyDescent="0.3">
      <c r="D16064" s="21">
        <f t="shared" si="500"/>
        <v>0</v>
      </c>
      <c r="E16064" s="24">
        <f t="shared" si="501"/>
        <v>0</v>
      </c>
      <c r="F16064" s="104"/>
      <c r="G16064" s="104"/>
    </row>
    <row r="16065" spans="4:7" x14ac:dyDescent="0.3">
      <c r="D16065" s="21">
        <f t="shared" si="500"/>
        <v>0</v>
      </c>
      <c r="E16065" s="24">
        <f t="shared" si="501"/>
        <v>0</v>
      </c>
      <c r="F16065" s="104"/>
      <c r="G16065" s="104"/>
    </row>
    <row r="16066" spans="4:7" x14ac:dyDescent="0.3">
      <c r="D16066" s="21">
        <f t="shared" si="500"/>
        <v>0</v>
      </c>
      <c r="E16066" s="24">
        <f t="shared" si="501"/>
        <v>0</v>
      </c>
      <c r="F16066" s="104"/>
      <c r="G16066" s="104"/>
    </row>
    <row r="16067" spans="4:7" x14ac:dyDescent="0.3">
      <c r="D16067" s="21">
        <f t="shared" ref="D16067:D16130" si="502">F16067+H16067+J16068+L16067+N16067+P16067+R16067+T16067+V16067+X16067+Z16067+AB16067</f>
        <v>0</v>
      </c>
      <c r="E16067" s="24">
        <f t="shared" ref="E16067:E16130" si="503">G16067+I16067+K16068+M16067+O16067+Q16067+S16067+U16067+W16067+Y16067+AA16067+AC16067</f>
        <v>0</v>
      </c>
      <c r="F16067" s="104"/>
      <c r="G16067" s="104"/>
    </row>
    <row r="16068" spans="4:7" x14ac:dyDescent="0.3">
      <c r="D16068" s="21">
        <f t="shared" si="502"/>
        <v>0</v>
      </c>
      <c r="E16068" s="24">
        <f t="shared" si="503"/>
        <v>0</v>
      </c>
      <c r="F16068" s="104"/>
      <c r="G16068" s="104"/>
    </row>
    <row r="16069" spans="4:7" x14ac:dyDescent="0.3">
      <c r="D16069" s="21">
        <f t="shared" si="502"/>
        <v>0</v>
      </c>
      <c r="E16069" s="24">
        <f t="shared" si="503"/>
        <v>0</v>
      </c>
      <c r="F16069" s="104"/>
      <c r="G16069" s="104"/>
    </row>
    <row r="16070" spans="4:7" x14ac:dyDescent="0.3">
      <c r="D16070" s="21">
        <f t="shared" si="502"/>
        <v>0</v>
      </c>
      <c r="E16070" s="24">
        <f t="shared" si="503"/>
        <v>0</v>
      </c>
      <c r="F16070" s="104"/>
      <c r="G16070" s="104"/>
    </row>
    <row r="16071" spans="4:7" x14ac:dyDescent="0.3">
      <c r="D16071" s="21">
        <f t="shared" si="502"/>
        <v>0</v>
      </c>
      <c r="E16071" s="24">
        <f t="shared" si="503"/>
        <v>0</v>
      </c>
      <c r="F16071" s="104"/>
      <c r="G16071" s="104"/>
    </row>
    <row r="16072" spans="4:7" x14ac:dyDescent="0.3">
      <c r="D16072" s="21">
        <f t="shared" si="502"/>
        <v>0</v>
      </c>
      <c r="E16072" s="24">
        <f t="shared" si="503"/>
        <v>0</v>
      </c>
      <c r="F16072" s="104"/>
      <c r="G16072" s="104"/>
    </row>
    <row r="16073" spans="4:7" x14ac:dyDescent="0.3">
      <c r="D16073" s="21">
        <f t="shared" si="502"/>
        <v>0</v>
      </c>
      <c r="E16073" s="24">
        <f t="shared" si="503"/>
        <v>0</v>
      </c>
      <c r="F16073" s="104"/>
      <c r="G16073" s="104"/>
    </row>
    <row r="16074" spans="4:7" x14ac:dyDescent="0.3">
      <c r="D16074" s="21">
        <f t="shared" si="502"/>
        <v>0</v>
      </c>
      <c r="E16074" s="24">
        <f t="shared" si="503"/>
        <v>0</v>
      </c>
      <c r="F16074" s="104"/>
      <c r="G16074" s="104"/>
    </row>
    <row r="16075" spans="4:7" x14ac:dyDescent="0.3">
      <c r="D16075" s="21">
        <f t="shared" si="502"/>
        <v>0</v>
      </c>
      <c r="E16075" s="24">
        <f t="shared" si="503"/>
        <v>0</v>
      </c>
      <c r="F16075" s="104"/>
      <c r="G16075" s="104"/>
    </row>
    <row r="16076" spans="4:7" x14ac:dyDescent="0.3">
      <c r="D16076" s="21">
        <f t="shared" si="502"/>
        <v>0</v>
      </c>
      <c r="E16076" s="24">
        <f t="shared" si="503"/>
        <v>0</v>
      </c>
      <c r="F16076" s="104"/>
      <c r="G16076" s="104"/>
    </row>
    <row r="16077" spans="4:7" x14ac:dyDescent="0.3">
      <c r="D16077" s="21">
        <f t="shared" si="502"/>
        <v>0</v>
      </c>
      <c r="E16077" s="24">
        <f t="shared" si="503"/>
        <v>0</v>
      </c>
      <c r="F16077" s="104"/>
      <c r="G16077" s="104"/>
    </row>
    <row r="16078" spans="4:7" x14ac:dyDescent="0.3">
      <c r="D16078" s="21">
        <f t="shared" si="502"/>
        <v>0</v>
      </c>
      <c r="E16078" s="24">
        <f t="shared" si="503"/>
        <v>0</v>
      </c>
      <c r="F16078" s="104"/>
      <c r="G16078" s="104"/>
    </row>
    <row r="16079" spans="4:7" x14ac:dyDescent="0.3">
      <c r="D16079" s="21">
        <f t="shared" si="502"/>
        <v>0</v>
      </c>
      <c r="E16079" s="24">
        <f t="shared" si="503"/>
        <v>0</v>
      </c>
      <c r="F16079" s="104"/>
      <c r="G16079" s="104"/>
    </row>
    <row r="16080" spans="4:7" x14ac:dyDescent="0.3">
      <c r="D16080" s="21">
        <f t="shared" si="502"/>
        <v>0</v>
      </c>
      <c r="E16080" s="24">
        <f t="shared" si="503"/>
        <v>0</v>
      </c>
      <c r="F16080" s="104"/>
      <c r="G16080" s="104"/>
    </row>
    <row r="16081" spans="4:7" x14ac:dyDescent="0.3">
      <c r="D16081" s="21">
        <f t="shared" si="502"/>
        <v>0</v>
      </c>
      <c r="E16081" s="24">
        <f t="shared" si="503"/>
        <v>0</v>
      </c>
      <c r="F16081" s="104"/>
      <c r="G16081" s="104"/>
    </row>
    <row r="16082" spans="4:7" x14ac:dyDescent="0.3">
      <c r="D16082" s="21">
        <f t="shared" si="502"/>
        <v>0</v>
      </c>
      <c r="E16082" s="24">
        <f t="shared" si="503"/>
        <v>0</v>
      </c>
      <c r="F16082" s="104"/>
      <c r="G16082" s="104"/>
    </row>
    <row r="16083" spans="4:7" x14ac:dyDescent="0.3">
      <c r="D16083" s="21">
        <f t="shared" si="502"/>
        <v>0</v>
      </c>
      <c r="E16083" s="24">
        <f t="shared" si="503"/>
        <v>0</v>
      </c>
      <c r="F16083" s="104"/>
      <c r="G16083" s="104"/>
    </row>
    <row r="16084" spans="4:7" x14ac:dyDescent="0.3">
      <c r="D16084" s="21">
        <f t="shared" si="502"/>
        <v>0</v>
      </c>
      <c r="E16084" s="24">
        <f t="shared" si="503"/>
        <v>0</v>
      </c>
      <c r="F16084" s="104"/>
      <c r="G16084" s="104"/>
    </row>
    <row r="16085" spans="4:7" x14ac:dyDescent="0.3">
      <c r="D16085" s="21">
        <f t="shared" si="502"/>
        <v>0</v>
      </c>
      <c r="E16085" s="24">
        <f t="shared" si="503"/>
        <v>0</v>
      </c>
      <c r="F16085" s="104"/>
      <c r="G16085" s="104"/>
    </row>
    <row r="16086" spans="4:7" x14ac:dyDescent="0.3">
      <c r="D16086" s="21">
        <f t="shared" si="502"/>
        <v>0</v>
      </c>
      <c r="E16086" s="24">
        <f t="shared" si="503"/>
        <v>0</v>
      </c>
      <c r="F16086" s="104"/>
      <c r="G16086" s="104"/>
    </row>
    <row r="16087" spans="4:7" x14ac:dyDescent="0.3">
      <c r="D16087" s="21">
        <f t="shared" si="502"/>
        <v>0</v>
      </c>
      <c r="E16087" s="24">
        <f t="shared" si="503"/>
        <v>0</v>
      </c>
      <c r="F16087" s="104"/>
      <c r="G16087" s="104"/>
    </row>
    <row r="16088" spans="4:7" x14ac:dyDescent="0.3">
      <c r="D16088" s="21">
        <f t="shared" si="502"/>
        <v>0</v>
      </c>
      <c r="E16088" s="24">
        <f t="shared" si="503"/>
        <v>0</v>
      </c>
      <c r="F16088" s="104"/>
      <c r="G16088" s="104"/>
    </row>
    <row r="16089" spans="4:7" x14ac:dyDescent="0.3">
      <c r="D16089" s="21">
        <f t="shared" si="502"/>
        <v>0</v>
      </c>
      <c r="E16089" s="24">
        <f t="shared" si="503"/>
        <v>0</v>
      </c>
      <c r="F16089" s="104"/>
      <c r="G16089" s="104"/>
    </row>
    <row r="16090" spans="4:7" x14ac:dyDescent="0.3">
      <c r="D16090" s="21">
        <f t="shared" si="502"/>
        <v>0</v>
      </c>
      <c r="E16090" s="24">
        <f t="shared" si="503"/>
        <v>0</v>
      </c>
      <c r="F16090" s="104"/>
      <c r="G16090" s="104"/>
    </row>
    <row r="16091" spans="4:7" x14ac:dyDescent="0.3">
      <c r="D16091" s="21">
        <f t="shared" si="502"/>
        <v>0</v>
      </c>
      <c r="E16091" s="24">
        <f t="shared" si="503"/>
        <v>0</v>
      </c>
      <c r="F16091" s="104"/>
      <c r="G16091" s="104"/>
    </row>
    <row r="16092" spans="4:7" x14ac:dyDescent="0.3">
      <c r="D16092" s="21">
        <f t="shared" si="502"/>
        <v>0</v>
      </c>
      <c r="E16092" s="24">
        <f t="shared" si="503"/>
        <v>0</v>
      </c>
      <c r="F16092" s="104"/>
      <c r="G16092" s="104"/>
    </row>
    <row r="16093" spans="4:7" x14ac:dyDescent="0.3">
      <c r="D16093" s="21">
        <f t="shared" si="502"/>
        <v>0</v>
      </c>
      <c r="E16093" s="24">
        <f t="shared" si="503"/>
        <v>0</v>
      </c>
      <c r="F16093" s="104"/>
      <c r="G16093" s="104"/>
    </row>
    <row r="16094" spans="4:7" x14ac:dyDescent="0.3">
      <c r="D16094" s="21">
        <f t="shared" si="502"/>
        <v>0</v>
      </c>
      <c r="E16094" s="24">
        <f t="shared" si="503"/>
        <v>0</v>
      </c>
      <c r="F16094" s="104"/>
      <c r="G16094" s="104"/>
    </row>
    <row r="16095" spans="4:7" x14ac:dyDescent="0.3">
      <c r="D16095" s="21">
        <f t="shared" si="502"/>
        <v>0</v>
      </c>
      <c r="E16095" s="24">
        <f t="shared" si="503"/>
        <v>0</v>
      </c>
      <c r="F16095" s="104"/>
      <c r="G16095" s="104"/>
    </row>
    <row r="16096" spans="4:7" x14ac:dyDescent="0.3">
      <c r="D16096" s="21">
        <f t="shared" si="502"/>
        <v>0</v>
      </c>
      <c r="E16096" s="24">
        <f t="shared" si="503"/>
        <v>0</v>
      </c>
      <c r="F16096" s="104"/>
      <c r="G16096" s="104"/>
    </row>
    <row r="16097" spans="4:7" x14ac:dyDescent="0.3">
      <c r="D16097" s="21">
        <f t="shared" si="502"/>
        <v>0</v>
      </c>
      <c r="E16097" s="24">
        <f t="shared" si="503"/>
        <v>0</v>
      </c>
      <c r="F16097" s="104"/>
      <c r="G16097" s="104"/>
    </row>
    <row r="16098" spans="4:7" x14ac:dyDescent="0.3">
      <c r="D16098" s="21">
        <f t="shared" si="502"/>
        <v>0</v>
      </c>
      <c r="E16098" s="24">
        <f t="shared" si="503"/>
        <v>0</v>
      </c>
      <c r="F16098" s="104"/>
      <c r="G16098" s="104"/>
    </row>
    <row r="16099" spans="4:7" x14ac:dyDescent="0.3">
      <c r="D16099" s="21">
        <f t="shared" si="502"/>
        <v>0</v>
      </c>
      <c r="E16099" s="24">
        <f t="shared" si="503"/>
        <v>0</v>
      </c>
      <c r="F16099" s="104"/>
      <c r="G16099" s="104"/>
    </row>
    <row r="16100" spans="4:7" x14ac:dyDescent="0.3">
      <c r="D16100" s="21">
        <f t="shared" si="502"/>
        <v>0</v>
      </c>
      <c r="E16100" s="24">
        <f t="shared" si="503"/>
        <v>0</v>
      </c>
      <c r="F16100" s="104"/>
      <c r="G16100" s="104"/>
    </row>
    <row r="16101" spans="4:7" x14ac:dyDescent="0.3">
      <c r="D16101" s="21">
        <f t="shared" si="502"/>
        <v>0</v>
      </c>
      <c r="E16101" s="24">
        <f t="shared" si="503"/>
        <v>0</v>
      </c>
      <c r="F16101" s="104"/>
      <c r="G16101" s="104"/>
    </row>
    <row r="16102" spans="4:7" x14ac:dyDescent="0.3">
      <c r="D16102" s="21">
        <f t="shared" si="502"/>
        <v>0</v>
      </c>
      <c r="E16102" s="24">
        <f t="shared" si="503"/>
        <v>0</v>
      </c>
      <c r="F16102" s="104"/>
      <c r="G16102" s="104"/>
    </row>
    <row r="16103" spans="4:7" x14ac:dyDescent="0.3">
      <c r="D16103" s="21">
        <f t="shared" si="502"/>
        <v>0</v>
      </c>
      <c r="E16103" s="24">
        <f t="shared" si="503"/>
        <v>0</v>
      </c>
      <c r="F16103" s="104"/>
      <c r="G16103" s="104"/>
    </row>
    <row r="16104" spans="4:7" x14ac:dyDescent="0.3">
      <c r="D16104" s="21">
        <f t="shared" si="502"/>
        <v>0</v>
      </c>
      <c r="E16104" s="24">
        <f t="shared" si="503"/>
        <v>0</v>
      </c>
      <c r="F16104" s="104"/>
      <c r="G16104" s="104"/>
    </row>
    <row r="16105" spans="4:7" x14ac:dyDescent="0.3">
      <c r="D16105" s="21">
        <f t="shared" si="502"/>
        <v>0</v>
      </c>
      <c r="E16105" s="24">
        <f t="shared" si="503"/>
        <v>0</v>
      </c>
      <c r="F16105" s="104"/>
      <c r="G16105" s="104"/>
    </row>
    <row r="16106" spans="4:7" x14ac:dyDescent="0.3">
      <c r="D16106" s="21">
        <f t="shared" si="502"/>
        <v>0</v>
      </c>
      <c r="E16106" s="24">
        <f t="shared" si="503"/>
        <v>0</v>
      </c>
      <c r="F16106" s="104"/>
      <c r="G16106" s="104"/>
    </row>
    <row r="16107" spans="4:7" x14ac:dyDescent="0.3">
      <c r="D16107" s="21">
        <f t="shared" si="502"/>
        <v>0</v>
      </c>
      <c r="E16107" s="24">
        <f t="shared" si="503"/>
        <v>0</v>
      </c>
      <c r="F16107" s="104"/>
      <c r="G16107" s="104"/>
    </row>
    <row r="16108" spans="4:7" x14ac:dyDescent="0.3">
      <c r="D16108" s="21">
        <f t="shared" si="502"/>
        <v>0</v>
      </c>
      <c r="E16108" s="24">
        <f t="shared" si="503"/>
        <v>0</v>
      </c>
      <c r="F16108" s="104"/>
      <c r="G16108" s="104"/>
    </row>
    <row r="16109" spans="4:7" x14ac:dyDescent="0.3">
      <c r="D16109" s="21">
        <f t="shared" si="502"/>
        <v>0</v>
      </c>
      <c r="E16109" s="24">
        <f t="shared" si="503"/>
        <v>0</v>
      </c>
      <c r="F16109" s="104"/>
      <c r="G16109" s="104"/>
    </row>
    <row r="16110" spans="4:7" x14ac:dyDescent="0.3">
      <c r="D16110" s="21">
        <f t="shared" si="502"/>
        <v>0</v>
      </c>
      <c r="E16110" s="24">
        <f t="shared" si="503"/>
        <v>0</v>
      </c>
      <c r="F16110" s="104"/>
      <c r="G16110" s="104"/>
    </row>
    <row r="16111" spans="4:7" x14ac:dyDescent="0.3">
      <c r="D16111" s="21">
        <f t="shared" si="502"/>
        <v>0</v>
      </c>
      <c r="E16111" s="24">
        <f t="shared" si="503"/>
        <v>0</v>
      </c>
      <c r="F16111" s="104"/>
      <c r="G16111" s="104"/>
    </row>
    <row r="16112" spans="4:7" x14ac:dyDescent="0.3">
      <c r="D16112" s="21">
        <f t="shared" si="502"/>
        <v>0</v>
      </c>
      <c r="E16112" s="24">
        <f t="shared" si="503"/>
        <v>0</v>
      </c>
      <c r="F16112" s="104"/>
      <c r="G16112" s="104"/>
    </row>
    <row r="16113" spans="4:7" x14ac:dyDescent="0.3">
      <c r="D16113" s="21">
        <f t="shared" si="502"/>
        <v>0</v>
      </c>
      <c r="E16113" s="24">
        <f t="shared" si="503"/>
        <v>0</v>
      </c>
      <c r="F16113" s="104"/>
      <c r="G16113" s="104"/>
    </row>
    <row r="16114" spans="4:7" x14ac:dyDescent="0.3">
      <c r="D16114" s="21">
        <f t="shared" si="502"/>
        <v>0</v>
      </c>
      <c r="E16114" s="24">
        <f t="shared" si="503"/>
        <v>0</v>
      </c>
      <c r="F16114" s="104"/>
      <c r="G16114" s="104"/>
    </row>
    <row r="16115" spans="4:7" x14ac:dyDescent="0.3">
      <c r="D16115" s="21">
        <f t="shared" si="502"/>
        <v>0</v>
      </c>
      <c r="E16115" s="24">
        <f t="shared" si="503"/>
        <v>0</v>
      </c>
      <c r="F16115" s="104"/>
      <c r="G16115" s="104"/>
    </row>
    <row r="16116" spans="4:7" x14ac:dyDescent="0.3">
      <c r="D16116" s="21">
        <f t="shared" si="502"/>
        <v>0</v>
      </c>
      <c r="E16116" s="24">
        <f t="shared" si="503"/>
        <v>0</v>
      </c>
      <c r="F16116" s="104"/>
      <c r="G16116" s="104"/>
    </row>
    <row r="16117" spans="4:7" x14ac:dyDescent="0.3">
      <c r="D16117" s="21">
        <f t="shared" si="502"/>
        <v>0</v>
      </c>
      <c r="E16117" s="24">
        <f t="shared" si="503"/>
        <v>0</v>
      </c>
      <c r="F16117" s="104"/>
      <c r="G16117" s="104"/>
    </row>
    <row r="16118" spans="4:7" x14ac:dyDescent="0.3">
      <c r="D16118" s="21">
        <f t="shared" si="502"/>
        <v>0</v>
      </c>
      <c r="E16118" s="24">
        <f t="shared" si="503"/>
        <v>0</v>
      </c>
      <c r="F16118" s="104"/>
      <c r="G16118" s="104"/>
    </row>
    <row r="16119" spans="4:7" x14ac:dyDescent="0.3">
      <c r="D16119" s="21">
        <f t="shared" si="502"/>
        <v>0</v>
      </c>
      <c r="E16119" s="24">
        <f t="shared" si="503"/>
        <v>0</v>
      </c>
      <c r="F16119" s="104"/>
      <c r="G16119" s="104"/>
    </row>
    <row r="16120" spans="4:7" x14ac:dyDescent="0.3">
      <c r="D16120" s="21">
        <f t="shared" si="502"/>
        <v>0</v>
      </c>
      <c r="E16120" s="24">
        <f t="shared" si="503"/>
        <v>0</v>
      </c>
      <c r="F16120" s="104"/>
      <c r="G16120" s="104"/>
    </row>
    <row r="16121" spans="4:7" x14ac:dyDescent="0.3">
      <c r="D16121" s="21">
        <f t="shared" si="502"/>
        <v>0</v>
      </c>
      <c r="E16121" s="24">
        <f t="shared" si="503"/>
        <v>0</v>
      </c>
      <c r="F16121" s="104"/>
      <c r="G16121" s="104"/>
    </row>
    <row r="16122" spans="4:7" x14ac:dyDescent="0.3">
      <c r="D16122" s="21">
        <f t="shared" si="502"/>
        <v>0</v>
      </c>
      <c r="E16122" s="24">
        <f t="shared" si="503"/>
        <v>0</v>
      </c>
      <c r="F16122" s="104"/>
      <c r="G16122" s="104"/>
    </row>
    <row r="16123" spans="4:7" x14ac:dyDescent="0.3">
      <c r="D16123" s="21">
        <f t="shared" si="502"/>
        <v>0</v>
      </c>
      <c r="E16123" s="24">
        <f t="shared" si="503"/>
        <v>0</v>
      </c>
      <c r="F16123" s="104"/>
      <c r="G16123" s="104"/>
    </row>
    <row r="16124" spans="4:7" x14ac:dyDescent="0.3">
      <c r="D16124" s="21">
        <f t="shared" si="502"/>
        <v>0</v>
      </c>
      <c r="E16124" s="24">
        <f t="shared" si="503"/>
        <v>0</v>
      </c>
      <c r="F16124" s="104"/>
      <c r="G16124" s="104"/>
    </row>
    <row r="16125" spans="4:7" x14ac:dyDescent="0.3">
      <c r="D16125" s="21">
        <f t="shared" si="502"/>
        <v>0</v>
      </c>
      <c r="E16125" s="24">
        <f t="shared" si="503"/>
        <v>0</v>
      </c>
      <c r="F16125" s="104"/>
      <c r="G16125" s="104"/>
    </row>
    <row r="16126" spans="4:7" x14ac:dyDescent="0.3">
      <c r="D16126" s="21">
        <f t="shared" si="502"/>
        <v>0</v>
      </c>
      <c r="E16126" s="24">
        <f t="shared" si="503"/>
        <v>0</v>
      </c>
      <c r="F16126" s="104"/>
      <c r="G16126" s="104"/>
    </row>
    <row r="16127" spans="4:7" x14ac:dyDescent="0.3">
      <c r="D16127" s="21">
        <f t="shared" si="502"/>
        <v>0</v>
      </c>
      <c r="E16127" s="24">
        <f t="shared" si="503"/>
        <v>0</v>
      </c>
      <c r="F16127" s="104"/>
      <c r="G16127" s="104"/>
    </row>
    <row r="16128" spans="4:7" x14ac:dyDescent="0.3">
      <c r="D16128" s="21">
        <f t="shared" si="502"/>
        <v>0</v>
      </c>
      <c r="E16128" s="24">
        <f t="shared" si="503"/>
        <v>0</v>
      </c>
      <c r="F16128" s="104"/>
      <c r="G16128" s="104"/>
    </row>
    <row r="16129" spans="4:7" x14ac:dyDescent="0.3">
      <c r="D16129" s="21">
        <f t="shared" si="502"/>
        <v>0</v>
      </c>
      <c r="E16129" s="24">
        <f t="shared" si="503"/>
        <v>0</v>
      </c>
      <c r="F16129" s="104"/>
      <c r="G16129" s="104"/>
    </row>
    <row r="16130" spans="4:7" x14ac:dyDescent="0.3">
      <c r="D16130" s="21">
        <f t="shared" si="502"/>
        <v>0</v>
      </c>
      <c r="E16130" s="24">
        <f t="shared" si="503"/>
        <v>0</v>
      </c>
      <c r="F16130" s="104"/>
      <c r="G16130" s="104"/>
    </row>
    <row r="16131" spans="4:7" x14ac:dyDescent="0.3">
      <c r="D16131" s="21">
        <f t="shared" ref="D16131:D16194" si="504">F16131+H16131+J16132+L16131+N16131+P16131+R16131+T16131+V16131+X16131+Z16131+AB16131</f>
        <v>0</v>
      </c>
      <c r="E16131" s="24">
        <f t="shared" ref="E16131:E16194" si="505">G16131+I16131+K16132+M16131+O16131+Q16131+S16131+U16131+W16131+Y16131+AA16131+AC16131</f>
        <v>0</v>
      </c>
      <c r="F16131" s="104"/>
      <c r="G16131" s="104"/>
    </row>
    <row r="16132" spans="4:7" x14ac:dyDescent="0.3">
      <c r="D16132" s="21">
        <f t="shared" si="504"/>
        <v>0</v>
      </c>
      <c r="E16132" s="24">
        <f t="shared" si="505"/>
        <v>0</v>
      </c>
      <c r="F16132" s="104"/>
      <c r="G16132" s="104"/>
    </row>
    <row r="16133" spans="4:7" x14ac:dyDescent="0.3">
      <c r="D16133" s="21">
        <f t="shared" si="504"/>
        <v>0</v>
      </c>
      <c r="E16133" s="24">
        <f t="shared" si="505"/>
        <v>0</v>
      </c>
      <c r="F16133" s="104"/>
      <c r="G16133" s="104"/>
    </row>
    <row r="16134" spans="4:7" x14ac:dyDescent="0.3">
      <c r="D16134" s="21">
        <f t="shared" si="504"/>
        <v>0</v>
      </c>
      <c r="E16134" s="24">
        <f t="shared" si="505"/>
        <v>0</v>
      </c>
      <c r="F16134" s="104"/>
      <c r="G16134" s="104"/>
    </row>
    <row r="16135" spans="4:7" x14ac:dyDescent="0.3">
      <c r="D16135" s="21">
        <f t="shared" si="504"/>
        <v>0</v>
      </c>
      <c r="E16135" s="24">
        <f t="shared" si="505"/>
        <v>0</v>
      </c>
      <c r="F16135" s="104"/>
      <c r="G16135" s="104"/>
    </row>
    <row r="16136" spans="4:7" x14ac:dyDescent="0.3">
      <c r="D16136" s="21">
        <f t="shared" si="504"/>
        <v>0</v>
      </c>
      <c r="E16136" s="24">
        <f t="shared" si="505"/>
        <v>0</v>
      </c>
      <c r="F16136" s="104"/>
      <c r="G16136" s="104"/>
    </row>
    <row r="16137" spans="4:7" x14ac:dyDescent="0.3">
      <c r="D16137" s="21">
        <f t="shared" si="504"/>
        <v>0</v>
      </c>
      <c r="E16137" s="24">
        <f t="shared" si="505"/>
        <v>0</v>
      </c>
      <c r="F16137" s="104"/>
      <c r="G16137" s="104"/>
    </row>
    <row r="16138" spans="4:7" x14ac:dyDescent="0.3">
      <c r="D16138" s="21">
        <f t="shared" si="504"/>
        <v>0</v>
      </c>
      <c r="E16138" s="24">
        <f t="shared" si="505"/>
        <v>0</v>
      </c>
      <c r="F16138" s="104"/>
      <c r="G16138" s="104"/>
    </row>
    <row r="16139" spans="4:7" x14ac:dyDescent="0.3">
      <c r="D16139" s="21">
        <f t="shared" si="504"/>
        <v>0</v>
      </c>
      <c r="E16139" s="24">
        <f t="shared" si="505"/>
        <v>0</v>
      </c>
      <c r="F16139" s="104"/>
      <c r="G16139" s="104"/>
    </row>
    <row r="16140" spans="4:7" x14ac:dyDescent="0.3">
      <c r="D16140" s="21">
        <f t="shared" si="504"/>
        <v>0</v>
      </c>
      <c r="E16140" s="24">
        <f t="shared" si="505"/>
        <v>0</v>
      </c>
      <c r="F16140" s="104"/>
      <c r="G16140" s="104"/>
    </row>
    <row r="16141" spans="4:7" x14ac:dyDescent="0.3">
      <c r="D16141" s="21">
        <f t="shared" si="504"/>
        <v>0</v>
      </c>
      <c r="E16141" s="24">
        <f t="shared" si="505"/>
        <v>0</v>
      </c>
      <c r="F16141" s="104"/>
      <c r="G16141" s="104"/>
    </row>
    <row r="16142" spans="4:7" x14ac:dyDescent="0.3">
      <c r="D16142" s="21">
        <f t="shared" si="504"/>
        <v>0</v>
      </c>
      <c r="E16142" s="24">
        <f t="shared" si="505"/>
        <v>0</v>
      </c>
      <c r="F16142" s="104"/>
      <c r="G16142" s="104"/>
    </row>
    <row r="16143" spans="4:7" x14ac:dyDescent="0.3">
      <c r="D16143" s="21">
        <f t="shared" si="504"/>
        <v>0</v>
      </c>
      <c r="E16143" s="24">
        <f t="shared" si="505"/>
        <v>0</v>
      </c>
      <c r="F16143" s="104"/>
      <c r="G16143" s="104"/>
    </row>
    <row r="16144" spans="4:7" x14ac:dyDescent="0.3">
      <c r="D16144" s="21">
        <f t="shared" si="504"/>
        <v>0</v>
      </c>
      <c r="E16144" s="24">
        <f t="shared" si="505"/>
        <v>0</v>
      </c>
      <c r="F16144" s="104"/>
      <c r="G16144" s="104"/>
    </row>
    <row r="16145" spans="4:7" x14ac:dyDescent="0.3">
      <c r="D16145" s="21">
        <f t="shared" si="504"/>
        <v>0</v>
      </c>
      <c r="E16145" s="24">
        <f t="shared" si="505"/>
        <v>0</v>
      </c>
      <c r="F16145" s="104"/>
      <c r="G16145" s="104"/>
    </row>
    <row r="16146" spans="4:7" x14ac:dyDescent="0.3">
      <c r="D16146" s="21">
        <f t="shared" si="504"/>
        <v>0</v>
      </c>
      <c r="E16146" s="24">
        <f t="shared" si="505"/>
        <v>0</v>
      </c>
      <c r="F16146" s="104"/>
      <c r="G16146" s="104"/>
    </row>
    <row r="16147" spans="4:7" x14ac:dyDescent="0.3">
      <c r="D16147" s="21">
        <f t="shared" si="504"/>
        <v>0</v>
      </c>
      <c r="E16147" s="24">
        <f t="shared" si="505"/>
        <v>0</v>
      </c>
      <c r="F16147" s="104"/>
      <c r="G16147" s="104"/>
    </row>
    <row r="16148" spans="4:7" x14ac:dyDescent="0.3">
      <c r="D16148" s="21">
        <f t="shared" si="504"/>
        <v>0</v>
      </c>
      <c r="E16148" s="24">
        <f t="shared" si="505"/>
        <v>0</v>
      </c>
      <c r="F16148" s="104"/>
      <c r="G16148" s="104"/>
    </row>
    <row r="16149" spans="4:7" x14ac:dyDescent="0.3">
      <c r="D16149" s="21">
        <f t="shared" si="504"/>
        <v>0</v>
      </c>
      <c r="E16149" s="24">
        <f t="shared" si="505"/>
        <v>0</v>
      </c>
      <c r="F16149" s="104"/>
      <c r="G16149" s="104"/>
    </row>
    <row r="16150" spans="4:7" x14ac:dyDescent="0.3">
      <c r="D16150" s="21">
        <f t="shared" si="504"/>
        <v>0</v>
      </c>
      <c r="E16150" s="24">
        <f t="shared" si="505"/>
        <v>0</v>
      </c>
      <c r="F16150" s="104"/>
      <c r="G16150" s="104"/>
    </row>
    <row r="16151" spans="4:7" x14ac:dyDescent="0.3">
      <c r="D16151" s="21">
        <f t="shared" si="504"/>
        <v>0</v>
      </c>
      <c r="E16151" s="24">
        <f t="shared" si="505"/>
        <v>0</v>
      </c>
      <c r="F16151" s="104"/>
      <c r="G16151" s="104"/>
    </row>
    <row r="16152" spans="4:7" x14ac:dyDescent="0.3">
      <c r="D16152" s="21">
        <f t="shared" si="504"/>
        <v>0</v>
      </c>
      <c r="E16152" s="24">
        <f t="shared" si="505"/>
        <v>0</v>
      </c>
      <c r="F16152" s="104"/>
      <c r="G16152" s="104"/>
    </row>
    <row r="16153" spans="4:7" x14ac:dyDescent="0.3">
      <c r="D16153" s="21">
        <f t="shared" si="504"/>
        <v>0</v>
      </c>
      <c r="E16153" s="24">
        <f t="shared" si="505"/>
        <v>0</v>
      </c>
      <c r="F16153" s="104"/>
      <c r="G16153" s="104"/>
    </row>
    <row r="16154" spans="4:7" x14ac:dyDescent="0.3">
      <c r="D16154" s="21">
        <f t="shared" si="504"/>
        <v>0</v>
      </c>
      <c r="E16154" s="24">
        <f t="shared" si="505"/>
        <v>0</v>
      </c>
      <c r="F16154" s="104"/>
      <c r="G16154" s="104"/>
    </row>
    <row r="16155" spans="4:7" x14ac:dyDescent="0.3">
      <c r="D16155" s="21">
        <f t="shared" si="504"/>
        <v>0</v>
      </c>
      <c r="E16155" s="24">
        <f t="shared" si="505"/>
        <v>0</v>
      </c>
      <c r="F16155" s="104"/>
      <c r="G16155" s="104"/>
    </row>
    <row r="16156" spans="4:7" x14ac:dyDescent="0.3">
      <c r="D16156" s="21">
        <f t="shared" si="504"/>
        <v>0</v>
      </c>
      <c r="E16156" s="24">
        <f t="shared" si="505"/>
        <v>0</v>
      </c>
      <c r="F16156" s="104"/>
      <c r="G16156" s="104"/>
    </row>
    <row r="16157" spans="4:7" x14ac:dyDescent="0.3">
      <c r="D16157" s="21">
        <f t="shared" si="504"/>
        <v>0</v>
      </c>
      <c r="E16157" s="24">
        <f t="shared" si="505"/>
        <v>0</v>
      </c>
      <c r="F16157" s="104"/>
      <c r="G16157" s="104"/>
    </row>
    <row r="16158" spans="4:7" x14ac:dyDescent="0.3">
      <c r="D16158" s="21">
        <f t="shared" si="504"/>
        <v>0</v>
      </c>
      <c r="E16158" s="24">
        <f t="shared" si="505"/>
        <v>0</v>
      </c>
      <c r="F16158" s="104"/>
      <c r="G16158" s="104"/>
    </row>
    <row r="16159" spans="4:7" x14ac:dyDescent="0.3">
      <c r="D16159" s="21">
        <f t="shared" si="504"/>
        <v>0</v>
      </c>
      <c r="E16159" s="24">
        <f t="shared" si="505"/>
        <v>0</v>
      </c>
      <c r="F16159" s="104"/>
      <c r="G16159" s="104"/>
    </row>
    <row r="16160" spans="4:7" x14ac:dyDescent="0.3">
      <c r="D16160" s="21">
        <f t="shared" si="504"/>
        <v>0</v>
      </c>
      <c r="E16160" s="24">
        <f t="shared" si="505"/>
        <v>0</v>
      </c>
      <c r="F16160" s="104"/>
      <c r="G16160" s="104"/>
    </row>
    <row r="16161" spans="4:7" x14ac:dyDescent="0.3">
      <c r="D16161" s="21">
        <f t="shared" si="504"/>
        <v>0</v>
      </c>
      <c r="E16161" s="24">
        <f t="shared" si="505"/>
        <v>0</v>
      </c>
      <c r="F16161" s="104"/>
      <c r="G16161" s="104"/>
    </row>
    <row r="16162" spans="4:7" x14ac:dyDescent="0.3">
      <c r="D16162" s="21">
        <f t="shared" si="504"/>
        <v>0</v>
      </c>
      <c r="E16162" s="24">
        <f t="shared" si="505"/>
        <v>0</v>
      </c>
      <c r="F16162" s="104"/>
      <c r="G16162" s="104"/>
    </row>
    <row r="16163" spans="4:7" x14ac:dyDescent="0.3">
      <c r="D16163" s="21">
        <f t="shared" si="504"/>
        <v>0</v>
      </c>
      <c r="E16163" s="24">
        <f t="shared" si="505"/>
        <v>0</v>
      </c>
      <c r="F16163" s="104"/>
      <c r="G16163" s="104"/>
    </row>
    <row r="16164" spans="4:7" x14ac:dyDescent="0.3">
      <c r="D16164" s="21">
        <f t="shared" si="504"/>
        <v>0</v>
      </c>
      <c r="E16164" s="24">
        <f t="shared" si="505"/>
        <v>0</v>
      </c>
      <c r="F16164" s="104"/>
      <c r="G16164" s="104"/>
    </row>
    <row r="16165" spans="4:7" x14ac:dyDescent="0.3">
      <c r="D16165" s="21">
        <f t="shared" si="504"/>
        <v>0</v>
      </c>
      <c r="E16165" s="24">
        <f t="shared" si="505"/>
        <v>0</v>
      </c>
      <c r="F16165" s="104"/>
      <c r="G16165" s="104"/>
    </row>
    <row r="16166" spans="4:7" x14ac:dyDescent="0.3">
      <c r="D16166" s="21">
        <f t="shared" si="504"/>
        <v>0</v>
      </c>
      <c r="E16166" s="24">
        <f t="shared" si="505"/>
        <v>0</v>
      </c>
      <c r="F16166" s="104"/>
      <c r="G16166" s="104"/>
    </row>
    <row r="16167" spans="4:7" x14ac:dyDescent="0.3">
      <c r="D16167" s="21">
        <f t="shared" si="504"/>
        <v>0</v>
      </c>
      <c r="E16167" s="24">
        <f t="shared" si="505"/>
        <v>0</v>
      </c>
      <c r="F16167" s="104"/>
      <c r="G16167" s="104"/>
    </row>
    <row r="16168" spans="4:7" x14ac:dyDescent="0.3">
      <c r="D16168" s="21">
        <f t="shared" si="504"/>
        <v>0</v>
      </c>
      <c r="E16168" s="24">
        <f t="shared" si="505"/>
        <v>0</v>
      </c>
      <c r="F16168" s="104"/>
      <c r="G16168" s="104"/>
    </row>
    <row r="16169" spans="4:7" x14ac:dyDescent="0.3">
      <c r="D16169" s="21">
        <f t="shared" si="504"/>
        <v>0</v>
      </c>
      <c r="E16169" s="24">
        <f t="shared" si="505"/>
        <v>0</v>
      </c>
      <c r="F16169" s="104"/>
      <c r="G16169" s="104"/>
    </row>
    <row r="16170" spans="4:7" x14ac:dyDescent="0.3">
      <c r="D16170" s="21">
        <f t="shared" si="504"/>
        <v>0</v>
      </c>
      <c r="E16170" s="24">
        <f t="shared" si="505"/>
        <v>0</v>
      </c>
      <c r="F16170" s="104"/>
      <c r="G16170" s="104"/>
    </row>
    <row r="16171" spans="4:7" x14ac:dyDescent="0.3">
      <c r="D16171" s="21">
        <f t="shared" si="504"/>
        <v>0</v>
      </c>
      <c r="E16171" s="24">
        <f t="shared" si="505"/>
        <v>0</v>
      </c>
      <c r="F16171" s="104"/>
      <c r="G16171" s="104"/>
    </row>
    <row r="16172" spans="4:7" x14ac:dyDescent="0.3">
      <c r="D16172" s="21">
        <f t="shared" si="504"/>
        <v>0</v>
      </c>
      <c r="E16172" s="24">
        <f t="shared" si="505"/>
        <v>0</v>
      </c>
      <c r="F16172" s="104"/>
      <c r="G16172" s="104"/>
    </row>
    <row r="16173" spans="4:7" x14ac:dyDescent="0.3">
      <c r="D16173" s="21">
        <f t="shared" si="504"/>
        <v>0</v>
      </c>
      <c r="E16173" s="24">
        <f t="shared" si="505"/>
        <v>0</v>
      </c>
      <c r="F16173" s="104"/>
      <c r="G16173" s="104"/>
    </row>
    <row r="16174" spans="4:7" x14ac:dyDescent="0.3">
      <c r="D16174" s="21">
        <f t="shared" si="504"/>
        <v>0</v>
      </c>
      <c r="E16174" s="24">
        <f t="shared" si="505"/>
        <v>0</v>
      </c>
      <c r="F16174" s="104"/>
      <c r="G16174" s="104"/>
    </row>
    <row r="16175" spans="4:7" x14ac:dyDescent="0.3">
      <c r="D16175" s="21">
        <f t="shared" si="504"/>
        <v>0</v>
      </c>
      <c r="E16175" s="24">
        <f t="shared" si="505"/>
        <v>0</v>
      </c>
      <c r="F16175" s="104"/>
      <c r="G16175" s="104"/>
    </row>
    <row r="16176" spans="4:7" x14ac:dyDescent="0.3">
      <c r="D16176" s="21">
        <f t="shared" si="504"/>
        <v>0</v>
      </c>
      <c r="E16176" s="24">
        <f t="shared" si="505"/>
        <v>0</v>
      </c>
      <c r="F16176" s="104"/>
      <c r="G16176" s="104"/>
    </row>
    <row r="16177" spans="4:7" x14ac:dyDescent="0.3">
      <c r="D16177" s="21">
        <f t="shared" si="504"/>
        <v>0</v>
      </c>
      <c r="E16177" s="24">
        <f t="shared" si="505"/>
        <v>0</v>
      </c>
      <c r="F16177" s="104"/>
      <c r="G16177" s="104"/>
    </row>
    <row r="16178" spans="4:7" x14ac:dyDescent="0.3">
      <c r="D16178" s="21">
        <f t="shared" si="504"/>
        <v>0</v>
      </c>
      <c r="E16178" s="24">
        <f t="shared" si="505"/>
        <v>0</v>
      </c>
      <c r="F16178" s="104"/>
      <c r="G16178" s="104"/>
    </row>
    <row r="16179" spans="4:7" x14ac:dyDescent="0.3">
      <c r="D16179" s="21">
        <f t="shared" si="504"/>
        <v>0</v>
      </c>
      <c r="E16179" s="24">
        <f t="shared" si="505"/>
        <v>0</v>
      </c>
      <c r="F16179" s="104"/>
      <c r="G16179" s="104"/>
    </row>
    <row r="16180" spans="4:7" x14ac:dyDescent="0.3">
      <c r="D16180" s="21">
        <f t="shared" si="504"/>
        <v>0</v>
      </c>
      <c r="E16180" s="24">
        <f t="shared" si="505"/>
        <v>0</v>
      </c>
      <c r="F16180" s="104"/>
      <c r="G16180" s="104"/>
    </row>
    <row r="16181" spans="4:7" x14ac:dyDescent="0.3">
      <c r="D16181" s="21">
        <f t="shared" si="504"/>
        <v>0</v>
      </c>
      <c r="E16181" s="24">
        <f t="shared" si="505"/>
        <v>0</v>
      </c>
      <c r="F16181" s="104"/>
      <c r="G16181" s="104"/>
    </row>
    <row r="16182" spans="4:7" x14ac:dyDescent="0.3">
      <c r="D16182" s="21">
        <f t="shared" si="504"/>
        <v>0</v>
      </c>
      <c r="E16182" s="24">
        <f t="shared" si="505"/>
        <v>0</v>
      </c>
      <c r="F16182" s="104"/>
      <c r="G16182" s="104"/>
    </row>
    <row r="16183" spans="4:7" x14ac:dyDescent="0.3">
      <c r="D16183" s="21">
        <f t="shared" si="504"/>
        <v>0</v>
      </c>
      <c r="E16183" s="24">
        <f t="shared" si="505"/>
        <v>0</v>
      </c>
      <c r="F16183" s="104"/>
      <c r="G16183" s="104"/>
    </row>
    <row r="16184" spans="4:7" x14ac:dyDescent="0.3">
      <c r="D16184" s="21">
        <f t="shared" si="504"/>
        <v>0</v>
      </c>
      <c r="E16184" s="24">
        <f t="shared" si="505"/>
        <v>0</v>
      </c>
      <c r="F16184" s="104"/>
      <c r="G16184" s="104"/>
    </row>
    <row r="16185" spans="4:7" x14ac:dyDescent="0.3">
      <c r="D16185" s="21">
        <f t="shared" si="504"/>
        <v>0</v>
      </c>
      <c r="E16185" s="24">
        <f t="shared" si="505"/>
        <v>0</v>
      </c>
      <c r="F16185" s="104"/>
      <c r="G16185" s="104"/>
    </row>
    <row r="16186" spans="4:7" x14ac:dyDescent="0.3">
      <c r="D16186" s="21">
        <f t="shared" si="504"/>
        <v>0</v>
      </c>
      <c r="E16186" s="24">
        <f t="shared" si="505"/>
        <v>0</v>
      </c>
      <c r="F16186" s="104"/>
      <c r="G16186" s="104"/>
    </row>
    <row r="16187" spans="4:7" x14ac:dyDescent="0.3">
      <c r="D16187" s="21">
        <f t="shared" si="504"/>
        <v>0</v>
      </c>
      <c r="E16187" s="24">
        <f t="shared" si="505"/>
        <v>0</v>
      </c>
      <c r="F16187" s="104"/>
      <c r="G16187" s="104"/>
    </row>
    <row r="16188" spans="4:7" x14ac:dyDescent="0.3">
      <c r="D16188" s="21">
        <f t="shared" si="504"/>
        <v>0</v>
      </c>
      <c r="E16188" s="24">
        <f t="shared" si="505"/>
        <v>0</v>
      </c>
      <c r="F16188" s="104"/>
      <c r="G16188" s="104"/>
    </row>
    <row r="16189" spans="4:7" x14ac:dyDescent="0.3">
      <c r="D16189" s="21">
        <f t="shared" si="504"/>
        <v>0</v>
      </c>
      <c r="E16189" s="24">
        <f t="shared" si="505"/>
        <v>0</v>
      </c>
      <c r="F16189" s="104"/>
      <c r="G16189" s="104"/>
    </row>
    <row r="16190" spans="4:7" x14ac:dyDescent="0.3">
      <c r="D16190" s="21">
        <f t="shared" si="504"/>
        <v>0</v>
      </c>
      <c r="E16190" s="24">
        <f t="shared" si="505"/>
        <v>0</v>
      </c>
      <c r="F16190" s="104"/>
      <c r="G16190" s="104"/>
    </row>
    <row r="16191" spans="4:7" x14ac:dyDescent="0.3">
      <c r="D16191" s="21">
        <f t="shared" si="504"/>
        <v>0</v>
      </c>
      <c r="E16191" s="24">
        <f t="shared" si="505"/>
        <v>0</v>
      </c>
      <c r="F16191" s="104"/>
      <c r="G16191" s="104"/>
    </row>
    <row r="16192" spans="4:7" x14ac:dyDescent="0.3">
      <c r="D16192" s="21">
        <f t="shared" si="504"/>
        <v>0</v>
      </c>
      <c r="E16192" s="24">
        <f t="shared" si="505"/>
        <v>0</v>
      </c>
      <c r="F16192" s="104"/>
      <c r="G16192" s="104"/>
    </row>
    <row r="16193" spans="4:7" x14ac:dyDescent="0.3">
      <c r="D16193" s="21">
        <f t="shared" si="504"/>
        <v>0</v>
      </c>
      <c r="E16193" s="24">
        <f t="shared" si="505"/>
        <v>0</v>
      </c>
      <c r="F16193" s="104"/>
      <c r="G16193" s="104"/>
    </row>
    <row r="16194" spans="4:7" x14ac:dyDescent="0.3">
      <c r="D16194" s="21">
        <f t="shared" si="504"/>
        <v>0</v>
      </c>
      <c r="E16194" s="24">
        <f t="shared" si="505"/>
        <v>0</v>
      </c>
      <c r="F16194" s="104"/>
      <c r="G16194" s="104"/>
    </row>
    <row r="16195" spans="4:7" x14ac:dyDescent="0.3">
      <c r="D16195" s="21">
        <f t="shared" ref="D16195:D16258" si="506">F16195+H16195+J16196+L16195+N16195+P16195+R16195+T16195+V16195+X16195+Z16195+AB16195</f>
        <v>0</v>
      </c>
      <c r="E16195" s="24">
        <f t="shared" ref="E16195:E16258" si="507">G16195+I16195+K16196+M16195+O16195+Q16195+S16195+U16195+W16195+Y16195+AA16195+AC16195</f>
        <v>0</v>
      </c>
      <c r="F16195" s="104"/>
      <c r="G16195" s="104"/>
    </row>
    <row r="16196" spans="4:7" x14ac:dyDescent="0.3">
      <c r="D16196" s="21">
        <f t="shared" si="506"/>
        <v>0</v>
      </c>
      <c r="E16196" s="24">
        <f t="shared" si="507"/>
        <v>0</v>
      </c>
      <c r="F16196" s="104"/>
      <c r="G16196" s="104"/>
    </row>
    <row r="16197" spans="4:7" x14ac:dyDescent="0.3">
      <c r="D16197" s="21">
        <f t="shared" si="506"/>
        <v>0</v>
      </c>
      <c r="E16197" s="24">
        <f t="shared" si="507"/>
        <v>0</v>
      </c>
      <c r="F16197" s="104"/>
      <c r="G16197" s="104"/>
    </row>
    <row r="16198" spans="4:7" x14ac:dyDescent="0.3">
      <c r="D16198" s="21">
        <f t="shared" si="506"/>
        <v>0</v>
      </c>
      <c r="E16198" s="24">
        <f t="shared" si="507"/>
        <v>0</v>
      </c>
      <c r="F16198" s="104"/>
      <c r="G16198" s="104"/>
    </row>
    <row r="16199" spans="4:7" x14ac:dyDescent="0.3">
      <c r="D16199" s="21">
        <f t="shared" si="506"/>
        <v>0</v>
      </c>
      <c r="E16199" s="24">
        <f t="shared" si="507"/>
        <v>0</v>
      </c>
      <c r="F16199" s="104"/>
      <c r="G16199" s="104"/>
    </row>
    <row r="16200" spans="4:7" x14ac:dyDescent="0.3">
      <c r="D16200" s="21">
        <f t="shared" si="506"/>
        <v>0</v>
      </c>
      <c r="E16200" s="24">
        <f t="shared" si="507"/>
        <v>0</v>
      </c>
      <c r="F16200" s="104"/>
      <c r="G16200" s="104"/>
    </row>
    <row r="16201" spans="4:7" x14ac:dyDescent="0.3">
      <c r="D16201" s="21">
        <f t="shared" si="506"/>
        <v>0</v>
      </c>
      <c r="E16201" s="24">
        <f t="shared" si="507"/>
        <v>0</v>
      </c>
      <c r="F16201" s="104"/>
      <c r="G16201" s="104"/>
    </row>
    <row r="16202" spans="4:7" x14ac:dyDescent="0.3">
      <c r="D16202" s="21">
        <f t="shared" si="506"/>
        <v>0</v>
      </c>
      <c r="E16202" s="24">
        <f t="shared" si="507"/>
        <v>0</v>
      </c>
      <c r="F16202" s="104"/>
      <c r="G16202" s="104"/>
    </row>
    <row r="16203" spans="4:7" x14ac:dyDescent="0.3">
      <c r="D16203" s="21">
        <f t="shared" si="506"/>
        <v>0</v>
      </c>
      <c r="E16203" s="24">
        <f t="shared" si="507"/>
        <v>0</v>
      </c>
      <c r="F16203" s="104"/>
      <c r="G16203" s="104"/>
    </row>
    <row r="16204" spans="4:7" x14ac:dyDescent="0.3">
      <c r="D16204" s="21">
        <f t="shared" si="506"/>
        <v>0</v>
      </c>
      <c r="E16204" s="24">
        <f t="shared" si="507"/>
        <v>0</v>
      </c>
      <c r="F16204" s="104"/>
      <c r="G16204" s="104"/>
    </row>
    <row r="16205" spans="4:7" x14ac:dyDescent="0.3">
      <c r="D16205" s="21">
        <f t="shared" si="506"/>
        <v>0</v>
      </c>
      <c r="E16205" s="24">
        <f t="shared" si="507"/>
        <v>0</v>
      </c>
      <c r="F16205" s="104"/>
      <c r="G16205" s="104"/>
    </row>
    <row r="16206" spans="4:7" x14ac:dyDescent="0.3">
      <c r="D16206" s="21">
        <f t="shared" si="506"/>
        <v>0</v>
      </c>
      <c r="E16206" s="24">
        <f t="shared" si="507"/>
        <v>0</v>
      </c>
      <c r="F16206" s="104"/>
      <c r="G16206" s="104"/>
    </row>
    <row r="16207" spans="4:7" x14ac:dyDescent="0.3">
      <c r="D16207" s="21">
        <f t="shared" si="506"/>
        <v>0</v>
      </c>
      <c r="E16207" s="24">
        <f t="shared" si="507"/>
        <v>0</v>
      </c>
      <c r="F16207" s="104"/>
      <c r="G16207" s="104"/>
    </row>
    <row r="16208" spans="4:7" x14ac:dyDescent="0.3">
      <c r="D16208" s="21">
        <f t="shared" si="506"/>
        <v>0</v>
      </c>
      <c r="E16208" s="24">
        <f t="shared" si="507"/>
        <v>0</v>
      </c>
      <c r="F16208" s="104"/>
      <c r="G16208" s="104"/>
    </row>
    <row r="16209" spans="4:31" x14ac:dyDescent="0.3">
      <c r="D16209" s="21">
        <f t="shared" si="506"/>
        <v>0</v>
      </c>
      <c r="E16209" s="24">
        <f t="shared" si="507"/>
        <v>0</v>
      </c>
      <c r="F16209" s="104"/>
      <c r="G16209" s="104"/>
    </row>
    <row r="16210" spans="4:31" x14ac:dyDescent="0.3">
      <c r="D16210" s="21">
        <f t="shared" si="506"/>
        <v>0</v>
      </c>
      <c r="E16210" s="24">
        <f t="shared" si="507"/>
        <v>0</v>
      </c>
      <c r="F16210" s="104"/>
      <c r="G16210" s="104"/>
    </row>
    <row r="16211" spans="4:31" x14ac:dyDescent="0.3">
      <c r="D16211" s="21">
        <f t="shared" si="506"/>
        <v>0</v>
      </c>
      <c r="E16211" s="24">
        <f t="shared" si="507"/>
        <v>0</v>
      </c>
      <c r="F16211" s="104"/>
      <c r="G16211" s="104"/>
    </row>
    <row r="16212" spans="4:31" x14ac:dyDescent="0.3">
      <c r="D16212" s="21">
        <f t="shared" si="506"/>
        <v>0</v>
      </c>
      <c r="E16212" s="24">
        <f t="shared" si="507"/>
        <v>0</v>
      </c>
      <c r="F16212" s="104"/>
      <c r="G16212" s="104"/>
    </row>
    <row r="16213" spans="4:31" x14ac:dyDescent="0.3">
      <c r="D16213" s="21">
        <f t="shared" si="506"/>
        <v>0</v>
      </c>
      <c r="E16213" s="24">
        <f t="shared" si="507"/>
        <v>0</v>
      </c>
      <c r="F16213" s="104"/>
      <c r="G16213" s="104"/>
    </row>
    <row r="16214" spans="4:31" x14ac:dyDescent="0.3">
      <c r="D16214" s="21">
        <f t="shared" si="506"/>
        <v>0</v>
      </c>
      <c r="E16214" s="24">
        <f t="shared" si="507"/>
        <v>0</v>
      </c>
      <c r="F16214" s="104"/>
      <c r="G16214" s="104"/>
    </row>
    <row r="16215" spans="4:31" x14ac:dyDescent="0.3">
      <c r="D16215" s="21">
        <f t="shared" si="506"/>
        <v>0</v>
      </c>
      <c r="E16215" s="24">
        <f t="shared" si="507"/>
        <v>0</v>
      </c>
      <c r="F16215" s="104"/>
      <c r="G16215" s="104"/>
    </row>
    <row r="16216" spans="4:31" x14ac:dyDescent="0.3">
      <c r="D16216" s="21">
        <f t="shared" si="506"/>
        <v>0</v>
      </c>
      <c r="E16216" s="24">
        <f t="shared" si="507"/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si="506"/>
        <v>0</v>
      </c>
      <c r="E16217" s="24">
        <f t="shared" si="507"/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506"/>
        <v>0</v>
      </c>
      <c r="E16218" s="24">
        <f t="shared" si="507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506"/>
        <v>0</v>
      </c>
      <c r="E16219" s="24">
        <f t="shared" si="507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506"/>
        <v>0</v>
      </c>
      <c r="E16220" s="24">
        <f t="shared" si="507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506"/>
        <v>0</v>
      </c>
      <c r="E16221" s="24">
        <f t="shared" si="507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506"/>
        <v>0</v>
      </c>
      <c r="E16222" s="24">
        <f t="shared" si="507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506"/>
        <v>0</v>
      </c>
      <c r="E16223" s="24">
        <f t="shared" si="507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506"/>
        <v>0</v>
      </c>
      <c r="E16224" s="24">
        <f t="shared" si="507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506"/>
        <v>0</v>
      </c>
      <c r="E16225" s="24">
        <f t="shared" si="507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506"/>
        <v>0</v>
      </c>
      <c r="E16226" s="24">
        <f t="shared" si="507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506"/>
        <v>0</v>
      </c>
      <c r="E16227" s="24">
        <f t="shared" si="507"/>
        <v>0</v>
      </c>
      <c r="F16227" s="104"/>
      <c r="G16227" s="104"/>
    </row>
    <row r="16228" spans="4:31" x14ac:dyDescent="0.3">
      <c r="D16228" s="21">
        <f t="shared" si="506"/>
        <v>0</v>
      </c>
      <c r="E16228" s="24">
        <f t="shared" si="507"/>
        <v>0</v>
      </c>
      <c r="F16228" s="104"/>
      <c r="G16228" s="104"/>
    </row>
    <row r="16229" spans="4:31" x14ac:dyDescent="0.3">
      <c r="D16229" s="21">
        <f t="shared" si="506"/>
        <v>0</v>
      </c>
      <c r="E16229" s="24">
        <f t="shared" si="507"/>
        <v>0</v>
      </c>
      <c r="F16229" s="104"/>
      <c r="G16229" s="104"/>
    </row>
    <row r="16230" spans="4:31" x14ac:dyDescent="0.3">
      <c r="D16230" s="21">
        <f t="shared" si="506"/>
        <v>0</v>
      </c>
      <c r="E16230" s="24">
        <f t="shared" si="507"/>
        <v>0</v>
      </c>
      <c r="F16230" s="104"/>
      <c r="G16230" s="104"/>
    </row>
    <row r="16231" spans="4:31" x14ac:dyDescent="0.3">
      <c r="D16231" s="21">
        <f t="shared" si="506"/>
        <v>0</v>
      </c>
      <c r="E16231" s="24">
        <f t="shared" si="507"/>
        <v>0</v>
      </c>
      <c r="F16231" s="104"/>
      <c r="G16231" s="104"/>
    </row>
    <row r="16232" spans="4:31" x14ac:dyDescent="0.3">
      <c r="D16232" s="21">
        <f t="shared" si="506"/>
        <v>0</v>
      </c>
      <c r="E16232" s="24">
        <f t="shared" si="507"/>
        <v>0</v>
      </c>
      <c r="F16232" s="104"/>
      <c r="G16232" s="104"/>
    </row>
    <row r="16233" spans="4:31" x14ac:dyDescent="0.3">
      <c r="D16233" s="21">
        <f t="shared" si="506"/>
        <v>0</v>
      </c>
      <c r="E16233" s="24">
        <f t="shared" si="507"/>
        <v>0</v>
      </c>
      <c r="F16233" s="104"/>
      <c r="G16233" s="104"/>
    </row>
    <row r="16234" spans="4:31" x14ac:dyDescent="0.3">
      <c r="D16234" s="21">
        <f t="shared" si="506"/>
        <v>0</v>
      </c>
      <c r="E16234" s="24">
        <f t="shared" si="507"/>
        <v>0</v>
      </c>
      <c r="F16234" s="104"/>
      <c r="G16234" s="104"/>
    </row>
    <row r="16235" spans="4:31" x14ac:dyDescent="0.3">
      <c r="D16235" s="21">
        <f t="shared" si="506"/>
        <v>0</v>
      </c>
      <c r="E16235" s="24">
        <f t="shared" si="507"/>
        <v>0</v>
      </c>
      <c r="F16235" s="104"/>
      <c r="G16235" s="104"/>
    </row>
    <row r="16236" spans="4:31" x14ac:dyDescent="0.3">
      <c r="D16236" s="21">
        <f t="shared" si="506"/>
        <v>0</v>
      </c>
      <c r="E16236" s="24">
        <f t="shared" si="507"/>
        <v>0</v>
      </c>
      <c r="F16236" s="104"/>
      <c r="G16236" s="104"/>
    </row>
    <row r="16237" spans="4:31" x14ac:dyDescent="0.3">
      <c r="D16237" s="21">
        <f t="shared" si="506"/>
        <v>0</v>
      </c>
      <c r="E16237" s="24">
        <f t="shared" si="507"/>
        <v>0</v>
      </c>
      <c r="F16237" s="104"/>
      <c r="G16237" s="104"/>
    </row>
    <row r="16238" spans="4:31" x14ac:dyDescent="0.3">
      <c r="D16238" s="21">
        <f t="shared" si="506"/>
        <v>0</v>
      </c>
      <c r="E16238" s="24">
        <f t="shared" si="507"/>
        <v>0</v>
      </c>
      <c r="F16238" s="104"/>
      <c r="G16238" s="104"/>
    </row>
    <row r="16239" spans="4:31" x14ac:dyDescent="0.3">
      <c r="D16239" s="21">
        <f t="shared" si="506"/>
        <v>0</v>
      </c>
      <c r="E16239" s="24">
        <f t="shared" si="507"/>
        <v>0</v>
      </c>
      <c r="F16239" s="104"/>
      <c r="G16239" s="104"/>
    </row>
    <row r="16240" spans="4:31" x14ac:dyDescent="0.3">
      <c r="D16240" s="21">
        <f t="shared" si="506"/>
        <v>0</v>
      </c>
      <c r="E16240" s="24">
        <f t="shared" si="507"/>
        <v>0</v>
      </c>
      <c r="F16240" s="104"/>
      <c r="G16240" s="104"/>
    </row>
    <row r="16241" spans="4:7" x14ac:dyDescent="0.3">
      <c r="D16241" s="21">
        <f t="shared" si="506"/>
        <v>0</v>
      </c>
      <c r="E16241" s="24">
        <f t="shared" si="507"/>
        <v>0</v>
      </c>
      <c r="F16241" s="104"/>
      <c r="G16241" s="104"/>
    </row>
    <row r="16242" spans="4:7" x14ac:dyDescent="0.3">
      <c r="D16242" s="21">
        <f t="shared" si="506"/>
        <v>0</v>
      </c>
      <c r="E16242" s="24">
        <f t="shared" si="507"/>
        <v>0</v>
      </c>
      <c r="F16242" s="104"/>
      <c r="G16242" s="104"/>
    </row>
    <row r="16243" spans="4:7" x14ac:dyDescent="0.3">
      <c r="D16243" s="21">
        <f t="shared" si="506"/>
        <v>0</v>
      </c>
      <c r="E16243" s="24">
        <f t="shared" si="507"/>
        <v>0</v>
      </c>
      <c r="F16243" s="104"/>
      <c r="G16243" s="104"/>
    </row>
    <row r="16244" spans="4:7" x14ac:dyDescent="0.3">
      <c r="D16244" s="21">
        <f t="shared" si="506"/>
        <v>0</v>
      </c>
      <c r="E16244" s="24">
        <f t="shared" si="507"/>
        <v>0</v>
      </c>
      <c r="F16244" s="104"/>
      <c r="G16244" s="104"/>
    </row>
    <row r="16245" spans="4:7" x14ac:dyDescent="0.3">
      <c r="D16245" s="21">
        <f t="shared" si="506"/>
        <v>0</v>
      </c>
      <c r="E16245" s="24">
        <f t="shared" si="507"/>
        <v>0</v>
      </c>
      <c r="F16245" s="104"/>
      <c r="G16245" s="104"/>
    </row>
    <row r="16246" spans="4:7" x14ac:dyDescent="0.3">
      <c r="D16246" s="21">
        <f t="shared" si="506"/>
        <v>0</v>
      </c>
      <c r="E16246" s="24">
        <f t="shared" si="507"/>
        <v>0</v>
      </c>
      <c r="F16246" s="104"/>
      <c r="G16246" s="104"/>
    </row>
    <row r="16247" spans="4:7" x14ac:dyDescent="0.3">
      <c r="D16247" s="21">
        <f t="shared" si="506"/>
        <v>0</v>
      </c>
      <c r="E16247" s="24">
        <f t="shared" si="507"/>
        <v>0</v>
      </c>
      <c r="F16247" s="104"/>
      <c r="G16247" s="104"/>
    </row>
    <row r="16248" spans="4:7" x14ac:dyDescent="0.3">
      <c r="D16248" s="21">
        <f t="shared" si="506"/>
        <v>0</v>
      </c>
      <c r="E16248" s="24">
        <f t="shared" si="507"/>
        <v>0</v>
      </c>
      <c r="F16248" s="104"/>
      <c r="G16248" s="104"/>
    </row>
    <row r="16249" spans="4:7" x14ac:dyDescent="0.3">
      <c r="D16249" s="21">
        <f t="shared" si="506"/>
        <v>0</v>
      </c>
      <c r="E16249" s="24">
        <f t="shared" si="507"/>
        <v>0</v>
      </c>
      <c r="F16249" s="104"/>
      <c r="G16249" s="104"/>
    </row>
    <row r="16250" spans="4:7" x14ac:dyDescent="0.3">
      <c r="D16250" s="21">
        <f t="shared" si="506"/>
        <v>0</v>
      </c>
      <c r="E16250" s="24">
        <f t="shared" si="507"/>
        <v>0</v>
      </c>
      <c r="F16250" s="104"/>
      <c r="G16250" s="104"/>
    </row>
    <row r="16251" spans="4:7" x14ac:dyDescent="0.3">
      <c r="D16251" s="21">
        <f t="shared" si="506"/>
        <v>0</v>
      </c>
      <c r="E16251" s="24">
        <f t="shared" si="507"/>
        <v>0</v>
      </c>
      <c r="F16251" s="104"/>
      <c r="G16251" s="104"/>
    </row>
    <row r="16252" spans="4:7" x14ac:dyDescent="0.3">
      <c r="D16252" s="21">
        <f t="shared" si="506"/>
        <v>0</v>
      </c>
      <c r="E16252" s="24">
        <f t="shared" si="507"/>
        <v>0</v>
      </c>
      <c r="F16252" s="104"/>
      <c r="G16252" s="104"/>
    </row>
    <row r="16253" spans="4:7" x14ac:dyDescent="0.3">
      <c r="D16253" s="21">
        <f t="shared" si="506"/>
        <v>0</v>
      </c>
      <c r="E16253" s="24">
        <f t="shared" si="507"/>
        <v>0</v>
      </c>
      <c r="F16253" s="104"/>
      <c r="G16253" s="104"/>
    </row>
    <row r="16254" spans="4:7" x14ac:dyDescent="0.3">
      <c r="D16254" s="21">
        <f t="shared" si="506"/>
        <v>0</v>
      </c>
      <c r="E16254" s="24">
        <f t="shared" si="507"/>
        <v>0</v>
      </c>
      <c r="F16254" s="104"/>
      <c r="G16254" s="104"/>
    </row>
    <row r="16255" spans="4:7" x14ac:dyDescent="0.3">
      <c r="D16255" s="21">
        <f t="shared" si="506"/>
        <v>0</v>
      </c>
      <c r="E16255" s="24">
        <f t="shared" si="507"/>
        <v>0</v>
      </c>
      <c r="F16255" s="104"/>
      <c r="G16255" s="104"/>
    </row>
    <row r="16256" spans="4:7" x14ac:dyDescent="0.3">
      <c r="D16256" s="21">
        <f t="shared" si="506"/>
        <v>0</v>
      </c>
      <c r="E16256" s="24">
        <f t="shared" si="507"/>
        <v>0</v>
      </c>
      <c r="F16256" s="104"/>
      <c r="G16256" s="104"/>
    </row>
    <row r="16257" spans="4:7" x14ac:dyDescent="0.3">
      <c r="D16257" s="21">
        <f t="shared" si="506"/>
        <v>0</v>
      </c>
      <c r="E16257" s="24">
        <f t="shared" si="507"/>
        <v>0</v>
      </c>
      <c r="F16257" s="104"/>
      <c r="G16257" s="104"/>
    </row>
    <row r="16258" spans="4:7" x14ac:dyDescent="0.3">
      <c r="D16258" s="21">
        <f t="shared" si="506"/>
        <v>0</v>
      </c>
      <c r="E16258" s="24">
        <f t="shared" si="507"/>
        <v>0</v>
      </c>
      <c r="F16258" s="104"/>
      <c r="G16258" s="104"/>
    </row>
    <row r="16259" spans="4:7" x14ac:dyDescent="0.3">
      <c r="D16259" s="21">
        <f t="shared" ref="D16259:D16322" si="508">F16259+H16259+J16260+L16259+N16259+P16259+R16259+T16259+V16259+X16259+Z16259+AB16259</f>
        <v>0</v>
      </c>
      <c r="E16259" s="24">
        <f t="shared" ref="E16259:E16322" si="509">G16259+I16259+K16260+M16259+O16259+Q16259+S16259+U16259+W16259+Y16259+AA16259+AC16259</f>
        <v>0</v>
      </c>
      <c r="F16259" s="104"/>
      <c r="G16259" s="104"/>
    </row>
    <row r="16260" spans="4:7" x14ac:dyDescent="0.3">
      <c r="D16260" s="21">
        <f t="shared" si="508"/>
        <v>0</v>
      </c>
      <c r="E16260" s="24">
        <f t="shared" si="509"/>
        <v>0</v>
      </c>
      <c r="F16260" s="104"/>
      <c r="G16260" s="104"/>
    </row>
    <row r="16261" spans="4:7" x14ac:dyDescent="0.3">
      <c r="D16261" s="21">
        <f t="shared" si="508"/>
        <v>0</v>
      </c>
      <c r="E16261" s="24">
        <f t="shared" si="509"/>
        <v>0</v>
      </c>
      <c r="F16261" s="104"/>
      <c r="G16261" s="104"/>
    </row>
    <row r="16262" spans="4:7" x14ac:dyDescent="0.3">
      <c r="D16262" s="21">
        <f t="shared" si="508"/>
        <v>0</v>
      </c>
      <c r="E16262" s="24">
        <f t="shared" si="509"/>
        <v>0</v>
      </c>
      <c r="F16262" s="104"/>
      <c r="G16262" s="104"/>
    </row>
    <row r="16263" spans="4:7" x14ac:dyDescent="0.3">
      <c r="D16263" s="21">
        <f t="shared" si="508"/>
        <v>0</v>
      </c>
      <c r="E16263" s="24">
        <f t="shared" si="509"/>
        <v>0</v>
      </c>
      <c r="F16263" s="104"/>
      <c r="G16263" s="104"/>
    </row>
    <row r="16264" spans="4:7" x14ac:dyDescent="0.3">
      <c r="D16264" s="21">
        <f t="shared" si="508"/>
        <v>0</v>
      </c>
      <c r="E16264" s="24">
        <f t="shared" si="509"/>
        <v>0</v>
      </c>
      <c r="F16264" s="104"/>
      <c r="G16264" s="104"/>
    </row>
    <row r="16265" spans="4:7" x14ac:dyDescent="0.3">
      <c r="D16265" s="21">
        <f t="shared" si="508"/>
        <v>0</v>
      </c>
      <c r="E16265" s="24">
        <f t="shared" si="509"/>
        <v>0</v>
      </c>
      <c r="F16265" s="104"/>
      <c r="G16265" s="104"/>
    </row>
    <row r="16266" spans="4:7" x14ac:dyDescent="0.3">
      <c r="D16266" s="21">
        <f t="shared" si="508"/>
        <v>0</v>
      </c>
      <c r="E16266" s="24">
        <f t="shared" si="509"/>
        <v>0</v>
      </c>
      <c r="F16266" s="104"/>
      <c r="G16266" s="104"/>
    </row>
    <row r="16267" spans="4:7" x14ac:dyDescent="0.3">
      <c r="D16267" s="21">
        <f t="shared" si="508"/>
        <v>0</v>
      </c>
      <c r="E16267" s="24">
        <f t="shared" si="509"/>
        <v>0</v>
      </c>
      <c r="F16267" s="104"/>
      <c r="G16267" s="104"/>
    </row>
    <row r="16268" spans="4:7" x14ac:dyDescent="0.3">
      <c r="D16268" s="21">
        <f t="shared" si="508"/>
        <v>0</v>
      </c>
      <c r="E16268" s="24">
        <f t="shared" si="509"/>
        <v>0</v>
      </c>
      <c r="F16268" s="104"/>
      <c r="G16268" s="104"/>
    </row>
    <row r="16269" spans="4:7" x14ac:dyDescent="0.3">
      <c r="D16269" s="21">
        <f t="shared" si="508"/>
        <v>0</v>
      </c>
      <c r="E16269" s="24">
        <f t="shared" si="509"/>
        <v>0</v>
      </c>
      <c r="F16269" s="104"/>
      <c r="G16269" s="104"/>
    </row>
    <row r="16270" spans="4:7" x14ac:dyDescent="0.3">
      <c r="D16270" s="21">
        <f t="shared" si="508"/>
        <v>0</v>
      </c>
      <c r="E16270" s="24">
        <f t="shared" si="509"/>
        <v>0</v>
      </c>
      <c r="F16270" s="104"/>
      <c r="G16270" s="104"/>
    </row>
    <row r="16271" spans="4:7" x14ac:dyDescent="0.3">
      <c r="D16271" s="21">
        <f t="shared" si="508"/>
        <v>0</v>
      </c>
      <c r="E16271" s="24">
        <f t="shared" si="509"/>
        <v>0</v>
      </c>
      <c r="F16271" s="104"/>
      <c r="G16271" s="104"/>
    </row>
    <row r="16272" spans="4:7" x14ac:dyDescent="0.3">
      <c r="D16272" s="21">
        <f t="shared" si="508"/>
        <v>0</v>
      </c>
      <c r="E16272" s="24">
        <f t="shared" si="509"/>
        <v>0</v>
      </c>
      <c r="F16272" s="104"/>
      <c r="G16272" s="104"/>
    </row>
    <row r="16273" spans="4:7" x14ac:dyDescent="0.3">
      <c r="D16273" s="21">
        <f t="shared" si="508"/>
        <v>0</v>
      </c>
      <c r="E16273" s="24">
        <f t="shared" si="509"/>
        <v>0</v>
      </c>
      <c r="F16273" s="104"/>
      <c r="G16273" s="104"/>
    </row>
    <row r="16274" spans="4:7" x14ac:dyDescent="0.3">
      <c r="D16274" s="21">
        <f t="shared" si="508"/>
        <v>0</v>
      </c>
      <c r="E16274" s="24">
        <f t="shared" si="509"/>
        <v>0</v>
      </c>
      <c r="F16274" s="104"/>
      <c r="G16274" s="104"/>
    </row>
    <row r="16275" spans="4:7" x14ac:dyDescent="0.3">
      <c r="D16275" s="21">
        <f t="shared" si="508"/>
        <v>0</v>
      </c>
      <c r="E16275" s="24">
        <f t="shared" si="509"/>
        <v>0</v>
      </c>
      <c r="F16275" s="104"/>
      <c r="G16275" s="104"/>
    </row>
    <row r="16276" spans="4:7" x14ac:dyDescent="0.3">
      <c r="D16276" s="21">
        <f t="shared" si="508"/>
        <v>0</v>
      </c>
      <c r="E16276" s="24">
        <f t="shared" si="509"/>
        <v>0</v>
      </c>
      <c r="F16276" s="104"/>
      <c r="G16276" s="104"/>
    </row>
    <row r="16277" spans="4:7" x14ac:dyDescent="0.3">
      <c r="D16277" s="21">
        <f t="shared" si="508"/>
        <v>0</v>
      </c>
      <c r="E16277" s="24">
        <f t="shared" si="509"/>
        <v>0</v>
      </c>
      <c r="F16277" s="104"/>
      <c r="G16277" s="104"/>
    </row>
    <row r="16278" spans="4:7" x14ac:dyDescent="0.3">
      <c r="D16278" s="21">
        <f t="shared" si="508"/>
        <v>0</v>
      </c>
      <c r="E16278" s="24">
        <f t="shared" si="509"/>
        <v>0</v>
      </c>
      <c r="F16278" s="104"/>
      <c r="G16278" s="104"/>
    </row>
    <row r="16279" spans="4:7" x14ac:dyDescent="0.3">
      <c r="D16279" s="21">
        <f t="shared" si="508"/>
        <v>0</v>
      </c>
      <c r="E16279" s="24">
        <f t="shared" si="509"/>
        <v>0</v>
      </c>
      <c r="F16279" s="104"/>
      <c r="G16279" s="104"/>
    </row>
    <row r="16280" spans="4:7" x14ac:dyDescent="0.3">
      <c r="D16280" s="21">
        <f t="shared" si="508"/>
        <v>0</v>
      </c>
      <c r="E16280" s="24">
        <f t="shared" si="509"/>
        <v>0</v>
      </c>
      <c r="F16280" s="104"/>
      <c r="G16280" s="104"/>
    </row>
    <row r="16281" spans="4:7" x14ac:dyDescent="0.3">
      <c r="D16281" s="21">
        <f t="shared" si="508"/>
        <v>0</v>
      </c>
      <c r="E16281" s="24">
        <f t="shared" si="509"/>
        <v>0</v>
      </c>
      <c r="F16281" s="104"/>
      <c r="G16281" s="104"/>
    </row>
    <row r="16282" spans="4:7" x14ac:dyDescent="0.3">
      <c r="D16282" s="21">
        <f t="shared" si="508"/>
        <v>0</v>
      </c>
      <c r="E16282" s="24">
        <f t="shared" si="509"/>
        <v>0</v>
      </c>
      <c r="F16282" s="104"/>
      <c r="G16282" s="104"/>
    </row>
    <row r="16283" spans="4:7" x14ac:dyDescent="0.3">
      <c r="D16283" s="21">
        <f t="shared" si="508"/>
        <v>0</v>
      </c>
      <c r="E16283" s="24">
        <f t="shared" si="509"/>
        <v>0</v>
      </c>
      <c r="F16283" s="104"/>
      <c r="G16283" s="104"/>
    </row>
    <row r="16284" spans="4:7" x14ac:dyDescent="0.3">
      <c r="D16284" s="21">
        <f t="shared" si="508"/>
        <v>0</v>
      </c>
      <c r="E16284" s="24">
        <f t="shared" si="509"/>
        <v>0</v>
      </c>
      <c r="F16284" s="104"/>
      <c r="G16284" s="104"/>
    </row>
    <row r="16285" spans="4:7" x14ac:dyDescent="0.3">
      <c r="D16285" s="21">
        <f t="shared" si="508"/>
        <v>0</v>
      </c>
      <c r="E16285" s="24">
        <f t="shared" si="509"/>
        <v>0</v>
      </c>
      <c r="F16285" s="104"/>
      <c r="G16285" s="104"/>
    </row>
    <row r="16286" spans="4:7" x14ac:dyDescent="0.3">
      <c r="D16286" s="21">
        <f t="shared" si="508"/>
        <v>0</v>
      </c>
      <c r="E16286" s="24">
        <f t="shared" si="509"/>
        <v>0</v>
      </c>
      <c r="F16286" s="104"/>
      <c r="G16286" s="104"/>
    </row>
    <row r="16287" spans="4:7" x14ac:dyDescent="0.3">
      <c r="D16287" s="21">
        <f t="shared" si="508"/>
        <v>0</v>
      </c>
      <c r="E16287" s="24">
        <f t="shared" si="509"/>
        <v>0</v>
      </c>
      <c r="F16287" s="104"/>
      <c r="G16287" s="104"/>
    </row>
    <row r="16288" spans="4:7" x14ac:dyDescent="0.3">
      <c r="D16288" s="21">
        <f t="shared" si="508"/>
        <v>0</v>
      </c>
      <c r="E16288" s="24">
        <f t="shared" si="509"/>
        <v>0</v>
      </c>
      <c r="F16288" s="104"/>
      <c r="G16288" s="104"/>
    </row>
    <row r="16289" spans="4:7" x14ac:dyDescent="0.3">
      <c r="D16289" s="21">
        <f t="shared" si="508"/>
        <v>0</v>
      </c>
      <c r="E16289" s="24">
        <f t="shared" si="509"/>
        <v>0</v>
      </c>
      <c r="F16289" s="104"/>
      <c r="G16289" s="104"/>
    </row>
    <row r="16290" spans="4:7" x14ac:dyDescent="0.3">
      <c r="D16290" s="21">
        <f t="shared" si="508"/>
        <v>0</v>
      </c>
      <c r="E16290" s="24">
        <f t="shared" si="509"/>
        <v>0</v>
      </c>
      <c r="F16290" s="104"/>
      <c r="G16290" s="104"/>
    </row>
    <row r="16291" spans="4:7" x14ac:dyDescent="0.3">
      <c r="D16291" s="21">
        <f t="shared" si="508"/>
        <v>0</v>
      </c>
      <c r="E16291" s="24">
        <f t="shared" si="509"/>
        <v>0</v>
      </c>
      <c r="F16291" s="104"/>
      <c r="G16291" s="104"/>
    </row>
    <row r="16292" spans="4:7" x14ac:dyDescent="0.3">
      <c r="D16292" s="21">
        <f t="shared" si="508"/>
        <v>0</v>
      </c>
      <c r="E16292" s="24">
        <f t="shared" si="509"/>
        <v>0</v>
      </c>
      <c r="F16292" s="104"/>
      <c r="G16292" s="104"/>
    </row>
    <row r="16293" spans="4:7" x14ac:dyDescent="0.3">
      <c r="D16293" s="21">
        <f t="shared" si="508"/>
        <v>0</v>
      </c>
      <c r="E16293" s="24">
        <f t="shared" si="509"/>
        <v>0</v>
      </c>
      <c r="F16293" s="104"/>
      <c r="G16293" s="104"/>
    </row>
    <row r="16294" spans="4:7" x14ac:dyDescent="0.3">
      <c r="D16294" s="21">
        <f t="shared" si="508"/>
        <v>0</v>
      </c>
      <c r="E16294" s="24">
        <f t="shared" si="509"/>
        <v>0</v>
      </c>
      <c r="F16294" s="104"/>
      <c r="G16294" s="104"/>
    </row>
    <row r="16295" spans="4:7" x14ac:dyDescent="0.3">
      <c r="D16295" s="21">
        <f t="shared" si="508"/>
        <v>0</v>
      </c>
      <c r="E16295" s="24">
        <f t="shared" si="509"/>
        <v>0</v>
      </c>
      <c r="F16295" s="104"/>
      <c r="G16295" s="104"/>
    </row>
    <row r="16296" spans="4:7" x14ac:dyDescent="0.3">
      <c r="D16296" s="21">
        <f t="shared" si="508"/>
        <v>0</v>
      </c>
      <c r="E16296" s="24">
        <f t="shared" si="509"/>
        <v>0</v>
      </c>
      <c r="F16296" s="104"/>
      <c r="G16296" s="104"/>
    </row>
    <row r="16297" spans="4:7" x14ac:dyDescent="0.3">
      <c r="D16297" s="21">
        <f t="shared" si="508"/>
        <v>0</v>
      </c>
      <c r="E16297" s="24">
        <f t="shared" si="509"/>
        <v>0</v>
      </c>
      <c r="F16297" s="104"/>
      <c r="G16297" s="104"/>
    </row>
    <row r="16298" spans="4:7" x14ac:dyDescent="0.3">
      <c r="D16298" s="21">
        <f t="shared" si="508"/>
        <v>0</v>
      </c>
      <c r="E16298" s="24">
        <f t="shared" si="509"/>
        <v>0</v>
      </c>
      <c r="F16298" s="104"/>
      <c r="G16298" s="104"/>
    </row>
    <row r="16299" spans="4:7" x14ac:dyDescent="0.3">
      <c r="D16299" s="21">
        <f t="shared" si="508"/>
        <v>0</v>
      </c>
      <c r="E16299" s="24">
        <f t="shared" si="509"/>
        <v>0</v>
      </c>
      <c r="F16299" s="104"/>
      <c r="G16299" s="104"/>
    </row>
    <row r="16300" spans="4:7" x14ac:dyDescent="0.3">
      <c r="D16300" s="21">
        <f t="shared" si="508"/>
        <v>0</v>
      </c>
      <c r="E16300" s="24">
        <f t="shared" si="509"/>
        <v>0</v>
      </c>
      <c r="F16300" s="104"/>
      <c r="G16300" s="104"/>
    </row>
    <row r="16301" spans="4:7" x14ac:dyDescent="0.3">
      <c r="D16301" s="21">
        <f t="shared" si="508"/>
        <v>0</v>
      </c>
      <c r="E16301" s="24">
        <f t="shared" si="509"/>
        <v>0</v>
      </c>
      <c r="F16301" s="104"/>
      <c r="G16301" s="104"/>
    </row>
    <row r="16302" spans="4:7" x14ac:dyDescent="0.3">
      <c r="D16302" s="21">
        <f t="shared" si="508"/>
        <v>0</v>
      </c>
      <c r="E16302" s="24">
        <f t="shared" si="509"/>
        <v>0</v>
      </c>
      <c r="F16302" s="104"/>
      <c r="G16302" s="104"/>
    </row>
    <row r="16303" spans="4:7" x14ac:dyDescent="0.3">
      <c r="D16303" s="21">
        <f t="shared" si="508"/>
        <v>0</v>
      </c>
      <c r="E16303" s="24">
        <f t="shared" si="509"/>
        <v>0</v>
      </c>
      <c r="F16303" s="104"/>
      <c r="G16303" s="104"/>
    </row>
    <row r="16304" spans="4:7" x14ac:dyDescent="0.3">
      <c r="D16304" s="21">
        <f t="shared" si="508"/>
        <v>0</v>
      </c>
      <c r="E16304" s="24">
        <f t="shared" si="509"/>
        <v>0</v>
      </c>
      <c r="F16304" s="104"/>
      <c r="G16304" s="104"/>
    </row>
    <row r="16305" spans="4:7" x14ac:dyDescent="0.3">
      <c r="D16305" s="21">
        <f t="shared" si="508"/>
        <v>0</v>
      </c>
      <c r="E16305" s="24">
        <f t="shared" si="509"/>
        <v>0</v>
      </c>
      <c r="F16305" s="104"/>
      <c r="G16305" s="104"/>
    </row>
    <row r="16306" spans="4:7" x14ac:dyDescent="0.3">
      <c r="D16306" s="21">
        <f t="shared" si="508"/>
        <v>0</v>
      </c>
      <c r="E16306" s="24">
        <f t="shared" si="509"/>
        <v>0</v>
      </c>
      <c r="F16306" s="104"/>
      <c r="G16306" s="104"/>
    </row>
    <row r="16307" spans="4:7" x14ac:dyDescent="0.3">
      <c r="D16307" s="21">
        <f t="shared" si="508"/>
        <v>0</v>
      </c>
      <c r="E16307" s="24">
        <f t="shared" si="509"/>
        <v>0</v>
      </c>
      <c r="F16307" s="104"/>
      <c r="G16307" s="104"/>
    </row>
    <row r="16308" spans="4:7" x14ac:dyDescent="0.3">
      <c r="D16308" s="21">
        <f t="shared" si="508"/>
        <v>0</v>
      </c>
      <c r="E16308" s="24">
        <f t="shared" si="509"/>
        <v>0</v>
      </c>
      <c r="F16308" s="104"/>
      <c r="G16308" s="104"/>
    </row>
    <row r="16309" spans="4:7" x14ac:dyDescent="0.3">
      <c r="D16309" s="21">
        <f t="shared" si="508"/>
        <v>0</v>
      </c>
      <c r="E16309" s="24">
        <f t="shared" si="509"/>
        <v>0</v>
      </c>
      <c r="F16309" s="104"/>
      <c r="G16309" s="104"/>
    </row>
    <row r="16310" spans="4:7" x14ac:dyDescent="0.3">
      <c r="D16310" s="21">
        <f t="shared" si="508"/>
        <v>0</v>
      </c>
      <c r="E16310" s="24">
        <f t="shared" si="509"/>
        <v>0</v>
      </c>
      <c r="F16310" s="104"/>
      <c r="G16310" s="104"/>
    </row>
    <row r="16311" spans="4:7" x14ac:dyDescent="0.3">
      <c r="D16311" s="21">
        <f t="shared" si="508"/>
        <v>0</v>
      </c>
      <c r="E16311" s="24">
        <f t="shared" si="509"/>
        <v>0</v>
      </c>
      <c r="F16311" s="104"/>
      <c r="G16311" s="104"/>
    </row>
    <row r="16312" spans="4:7" x14ac:dyDescent="0.3">
      <c r="D16312" s="21">
        <f t="shared" si="508"/>
        <v>0</v>
      </c>
      <c r="E16312" s="24">
        <f t="shared" si="509"/>
        <v>0</v>
      </c>
      <c r="F16312" s="104"/>
      <c r="G16312" s="104"/>
    </row>
    <row r="16313" spans="4:7" x14ac:dyDescent="0.3">
      <c r="D16313" s="21">
        <f t="shared" si="508"/>
        <v>0</v>
      </c>
      <c r="E16313" s="24">
        <f t="shared" si="509"/>
        <v>0</v>
      </c>
      <c r="F16313" s="104"/>
      <c r="G16313" s="104"/>
    </row>
    <row r="16314" spans="4:7" x14ac:dyDescent="0.3">
      <c r="D16314" s="21">
        <f t="shared" si="508"/>
        <v>0</v>
      </c>
      <c r="E16314" s="24">
        <f t="shared" si="509"/>
        <v>0</v>
      </c>
      <c r="F16314" s="104"/>
      <c r="G16314" s="104"/>
    </row>
    <row r="16315" spans="4:7" x14ac:dyDescent="0.3">
      <c r="D16315" s="21">
        <f t="shared" si="508"/>
        <v>0</v>
      </c>
      <c r="E16315" s="24">
        <f t="shared" si="509"/>
        <v>0</v>
      </c>
      <c r="F16315" s="104"/>
      <c r="G16315" s="104"/>
    </row>
    <row r="16316" spans="4:7" x14ac:dyDescent="0.3">
      <c r="D16316" s="21">
        <f t="shared" si="508"/>
        <v>0</v>
      </c>
      <c r="E16316" s="24">
        <f t="shared" si="509"/>
        <v>0</v>
      </c>
      <c r="F16316" s="104"/>
      <c r="G16316" s="104"/>
    </row>
    <row r="16317" spans="4:7" x14ac:dyDescent="0.3">
      <c r="D16317" s="21">
        <f t="shared" si="508"/>
        <v>0</v>
      </c>
      <c r="E16317" s="24">
        <f t="shared" si="509"/>
        <v>0</v>
      </c>
      <c r="F16317" s="104"/>
      <c r="G16317" s="104"/>
    </row>
    <row r="16318" spans="4:7" x14ac:dyDescent="0.3">
      <c r="D16318" s="21">
        <f t="shared" si="508"/>
        <v>0</v>
      </c>
      <c r="E16318" s="24">
        <f t="shared" si="509"/>
        <v>0</v>
      </c>
      <c r="F16318" s="104"/>
      <c r="G16318" s="104"/>
    </row>
    <row r="16319" spans="4:7" x14ac:dyDescent="0.3">
      <c r="D16319" s="21">
        <f t="shared" si="508"/>
        <v>0</v>
      </c>
      <c r="E16319" s="24">
        <f t="shared" si="509"/>
        <v>0</v>
      </c>
      <c r="F16319" s="104"/>
      <c r="G16319" s="104"/>
    </row>
    <row r="16320" spans="4:7" x14ac:dyDescent="0.3">
      <c r="D16320" s="21">
        <f t="shared" si="508"/>
        <v>0</v>
      </c>
      <c r="E16320" s="24">
        <f t="shared" si="509"/>
        <v>0</v>
      </c>
      <c r="F16320" s="104"/>
      <c r="G16320" s="104"/>
    </row>
    <row r="16321" spans="4:7" x14ac:dyDescent="0.3">
      <c r="D16321" s="21">
        <f t="shared" si="508"/>
        <v>0</v>
      </c>
      <c r="E16321" s="24">
        <f t="shared" si="509"/>
        <v>0</v>
      </c>
      <c r="F16321" s="104"/>
      <c r="G16321" s="104"/>
    </row>
    <row r="16322" spans="4:7" x14ac:dyDescent="0.3">
      <c r="D16322" s="21">
        <f t="shared" si="508"/>
        <v>0</v>
      </c>
      <c r="E16322" s="24">
        <f t="shared" si="509"/>
        <v>0</v>
      </c>
      <c r="F16322" s="104"/>
      <c r="G16322" s="104"/>
    </row>
    <row r="16323" spans="4:7" x14ac:dyDescent="0.3">
      <c r="D16323" s="21">
        <f t="shared" ref="D16323:D16386" si="510">F16323+H16323+J16324+L16323+N16323+P16323+R16323+T16323+V16323+X16323+Z16323+AB16323</f>
        <v>0</v>
      </c>
      <c r="E16323" s="24">
        <f t="shared" ref="E16323:E16386" si="511">G16323+I16323+K16324+M16323+O16323+Q16323+S16323+U16323+W16323+Y16323+AA16323+AC16323</f>
        <v>0</v>
      </c>
      <c r="F16323" s="104"/>
      <c r="G16323" s="104"/>
    </row>
    <row r="16324" spans="4:7" x14ac:dyDescent="0.3">
      <c r="D16324" s="21">
        <f t="shared" si="510"/>
        <v>0</v>
      </c>
      <c r="E16324" s="24">
        <f t="shared" si="511"/>
        <v>0</v>
      </c>
      <c r="F16324" s="104"/>
      <c r="G16324" s="104"/>
    </row>
    <row r="16325" spans="4:7" x14ac:dyDescent="0.3">
      <c r="D16325" s="21">
        <f t="shared" si="510"/>
        <v>0</v>
      </c>
      <c r="E16325" s="24">
        <f t="shared" si="511"/>
        <v>0</v>
      </c>
      <c r="F16325" s="104"/>
      <c r="G16325" s="104"/>
    </row>
    <row r="16326" spans="4:7" x14ac:dyDescent="0.3">
      <c r="D16326" s="21">
        <f t="shared" si="510"/>
        <v>0</v>
      </c>
      <c r="E16326" s="24">
        <f t="shared" si="511"/>
        <v>0</v>
      </c>
      <c r="F16326" s="104"/>
      <c r="G16326" s="104"/>
    </row>
    <row r="16327" spans="4:7" x14ac:dyDescent="0.3">
      <c r="D16327" s="21">
        <f t="shared" si="510"/>
        <v>0</v>
      </c>
      <c r="E16327" s="24">
        <f t="shared" si="511"/>
        <v>0</v>
      </c>
      <c r="F16327" s="104"/>
      <c r="G16327" s="104"/>
    </row>
    <row r="16328" spans="4:7" x14ac:dyDescent="0.3">
      <c r="D16328" s="21">
        <f t="shared" si="510"/>
        <v>0</v>
      </c>
      <c r="E16328" s="24">
        <f t="shared" si="511"/>
        <v>0</v>
      </c>
      <c r="F16328" s="104"/>
      <c r="G16328" s="104"/>
    </row>
    <row r="16329" spans="4:7" x14ac:dyDescent="0.3">
      <c r="D16329" s="21">
        <f t="shared" si="510"/>
        <v>0</v>
      </c>
      <c r="E16329" s="24">
        <f t="shared" si="511"/>
        <v>0</v>
      </c>
      <c r="F16329" s="104"/>
      <c r="G16329" s="104"/>
    </row>
    <row r="16330" spans="4:7" x14ac:dyDescent="0.3">
      <c r="D16330" s="21">
        <f t="shared" si="510"/>
        <v>0</v>
      </c>
      <c r="E16330" s="24">
        <f t="shared" si="511"/>
        <v>0</v>
      </c>
      <c r="F16330" s="104"/>
      <c r="G16330" s="104"/>
    </row>
    <row r="16331" spans="4:7" x14ac:dyDescent="0.3">
      <c r="D16331" s="21">
        <f t="shared" si="510"/>
        <v>0</v>
      </c>
      <c r="E16331" s="24">
        <f t="shared" si="511"/>
        <v>0</v>
      </c>
      <c r="F16331" s="104"/>
      <c r="G16331" s="104"/>
    </row>
    <row r="16332" spans="4:7" x14ac:dyDescent="0.3">
      <c r="D16332" s="21">
        <f t="shared" si="510"/>
        <v>0</v>
      </c>
      <c r="E16332" s="24">
        <f t="shared" si="511"/>
        <v>0</v>
      </c>
      <c r="F16332" s="104"/>
      <c r="G16332" s="104"/>
    </row>
    <row r="16333" spans="4:7" x14ac:dyDescent="0.3">
      <c r="D16333" s="21">
        <f t="shared" si="510"/>
        <v>0</v>
      </c>
      <c r="E16333" s="24">
        <f t="shared" si="511"/>
        <v>0</v>
      </c>
      <c r="F16333" s="104"/>
      <c r="G16333" s="104"/>
    </row>
    <row r="16334" spans="4:7" x14ac:dyDescent="0.3">
      <c r="D16334" s="21">
        <f t="shared" si="510"/>
        <v>0</v>
      </c>
      <c r="E16334" s="24">
        <f t="shared" si="511"/>
        <v>0</v>
      </c>
      <c r="F16334" s="104"/>
      <c r="G16334" s="104"/>
    </row>
    <row r="16335" spans="4:7" x14ac:dyDescent="0.3">
      <c r="D16335" s="21">
        <f t="shared" si="510"/>
        <v>0</v>
      </c>
      <c r="E16335" s="24">
        <f t="shared" si="511"/>
        <v>0</v>
      </c>
      <c r="F16335" s="104"/>
      <c r="G16335" s="104"/>
    </row>
    <row r="16336" spans="4:7" x14ac:dyDescent="0.3">
      <c r="D16336" s="21">
        <f t="shared" si="510"/>
        <v>0</v>
      </c>
      <c r="E16336" s="24">
        <f t="shared" si="511"/>
        <v>0</v>
      </c>
      <c r="F16336" s="104"/>
      <c r="G16336" s="104"/>
    </row>
    <row r="16337" spans="4:7" x14ac:dyDescent="0.3">
      <c r="D16337" s="21">
        <f t="shared" si="510"/>
        <v>0</v>
      </c>
      <c r="E16337" s="24">
        <f t="shared" si="511"/>
        <v>0</v>
      </c>
      <c r="F16337" s="104"/>
      <c r="G16337" s="104"/>
    </row>
    <row r="16338" spans="4:7" x14ac:dyDescent="0.3">
      <c r="D16338" s="21">
        <f t="shared" si="510"/>
        <v>0</v>
      </c>
      <c r="E16338" s="24">
        <f t="shared" si="511"/>
        <v>0</v>
      </c>
      <c r="F16338" s="104"/>
      <c r="G16338" s="104"/>
    </row>
    <row r="16339" spans="4:7" x14ac:dyDescent="0.3">
      <c r="D16339" s="21">
        <f t="shared" si="510"/>
        <v>0</v>
      </c>
      <c r="E16339" s="24">
        <f t="shared" si="511"/>
        <v>0</v>
      </c>
      <c r="F16339" s="104"/>
      <c r="G16339" s="104"/>
    </row>
    <row r="16340" spans="4:7" x14ac:dyDescent="0.3">
      <c r="D16340" s="21">
        <f t="shared" si="510"/>
        <v>0</v>
      </c>
      <c r="E16340" s="24">
        <f t="shared" si="511"/>
        <v>0</v>
      </c>
      <c r="F16340" s="104"/>
      <c r="G16340" s="104"/>
    </row>
    <row r="16341" spans="4:7" x14ac:dyDescent="0.3">
      <c r="D16341" s="21">
        <f t="shared" si="510"/>
        <v>0</v>
      </c>
      <c r="E16341" s="24">
        <f t="shared" si="511"/>
        <v>0</v>
      </c>
      <c r="F16341" s="104"/>
      <c r="G16341" s="104"/>
    </row>
    <row r="16342" spans="4:7" x14ac:dyDescent="0.3">
      <c r="D16342" s="21">
        <f t="shared" si="510"/>
        <v>0</v>
      </c>
      <c r="E16342" s="24">
        <f t="shared" si="511"/>
        <v>0</v>
      </c>
      <c r="F16342" s="104"/>
      <c r="G16342" s="104"/>
    </row>
    <row r="16343" spans="4:7" x14ac:dyDescent="0.3">
      <c r="D16343" s="21">
        <f t="shared" si="510"/>
        <v>0</v>
      </c>
      <c r="E16343" s="24">
        <f t="shared" si="511"/>
        <v>0</v>
      </c>
      <c r="F16343" s="104"/>
      <c r="G16343" s="104"/>
    </row>
    <row r="16344" spans="4:7" x14ac:dyDescent="0.3">
      <c r="D16344" s="21">
        <f t="shared" si="510"/>
        <v>0</v>
      </c>
      <c r="E16344" s="24">
        <f t="shared" si="511"/>
        <v>0</v>
      </c>
      <c r="F16344" s="104"/>
      <c r="G16344" s="104"/>
    </row>
    <row r="16345" spans="4:7" x14ac:dyDescent="0.3">
      <c r="D16345" s="21">
        <f t="shared" si="510"/>
        <v>0</v>
      </c>
      <c r="E16345" s="24">
        <f t="shared" si="511"/>
        <v>0</v>
      </c>
      <c r="F16345" s="104"/>
      <c r="G16345" s="104"/>
    </row>
    <row r="16346" spans="4:7" x14ac:dyDescent="0.3">
      <c r="D16346" s="21">
        <f t="shared" si="510"/>
        <v>0</v>
      </c>
      <c r="E16346" s="24">
        <f t="shared" si="511"/>
        <v>0</v>
      </c>
      <c r="F16346" s="104"/>
      <c r="G16346" s="104"/>
    </row>
    <row r="16347" spans="4:7" x14ac:dyDescent="0.3">
      <c r="D16347" s="21">
        <f t="shared" si="510"/>
        <v>0</v>
      </c>
      <c r="E16347" s="24">
        <f t="shared" si="511"/>
        <v>0</v>
      </c>
      <c r="F16347" s="104"/>
      <c r="G16347" s="104"/>
    </row>
    <row r="16348" spans="4:7" x14ac:dyDescent="0.3">
      <c r="D16348" s="21">
        <f t="shared" si="510"/>
        <v>0</v>
      </c>
      <c r="E16348" s="24">
        <f t="shared" si="511"/>
        <v>0</v>
      </c>
      <c r="F16348" s="104"/>
      <c r="G16348" s="104"/>
    </row>
    <row r="16349" spans="4:7" x14ac:dyDescent="0.3">
      <c r="D16349" s="21">
        <f t="shared" si="510"/>
        <v>0</v>
      </c>
      <c r="E16349" s="24">
        <f t="shared" si="511"/>
        <v>0</v>
      </c>
      <c r="F16349" s="104"/>
      <c r="G16349" s="104"/>
    </row>
    <row r="16350" spans="4:7" x14ac:dyDescent="0.3">
      <c r="D16350" s="21">
        <f t="shared" si="510"/>
        <v>0</v>
      </c>
      <c r="E16350" s="24">
        <f t="shared" si="511"/>
        <v>0</v>
      </c>
      <c r="F16350" s="104"/>
      <c r="G16350" s="104"/>
    </row>
    <row r="16351" spans="4:7" x14ac:dyDescent="0.3">
      <c r="D16351" s="21">
        <f t="shared" si="510"/>
        <v>0</v>
      </c>
      <c r="E16351" s="24">
        <f t="shared" si="511"/>
        <v>0</v>
      </c>
      <c r="F16351" s="104"/>
      <c r="G16351" s="104"/>
    </row>
    <row r="16352" spans="4:7" x14ac:dyDescent="0.3">
      <c r="D16352" s="21">
        <f t="shared" si="510"/>
        <v>0</v>
      </c>
      <c r="E16352" s="24">
        <f t="shared" si="511"/>
        <v>0</v>
      </c>
      <c r="F16352" s="104"/>
      <c r="G16352" s="104"/>
    </row>
    <row r="16353" spans="4:33" x14ac:dyDescent="0.3">
      <c r="D16353" s="21">
        <f t="shared" si="510"/>
        <v>0</v>
      </c>
      <c r="E16353" s="24">
        <f t="shared" si="511"/>
        <v>0</v>
      </c>
      <c r="F16353" s="104"/>
      <c r="G16353" s="104"/>
    </row>
    <row r="16354" spans="4:33" x14ac:dyDescent="0.3">
      <c r="D16354" s="21">
        <f t="shared" si="510"/>
        <v>0</v>
      </c>
      <c r="E16354" s="24">
        <f t="shared" si="511"/>
        <v>0</v>
      </c>
      <c r="F16354" s="104"/>
      <c r="G16354" s="104"/>
    </row>
    <row r="16355" spans="4:33" x14ac:dyDescent="0.3">
      <c r="D16355" s="21">
        <f t="shared" si="510"/>
        <v>0</v>
      </c>
      <c r="E16355" s="24">
        <f t="shared" si="511"/>
        <v>0</v>
      </c>
      <c r="F16355" s="104"/>
      <c r="G16355" s="104"/>
    </row>
    <row r="16356" spans="4:33" x14ac:dyDescent="0.3">
      <c r="D16356" s="21">
        <f t="shared" si="510"/>
        <v>0</v>
      </c>
      <c r="E16356" s="24">
        <f t="shared" si="511"/>
        <v>0</v>
      </c>
      <c r="F16356" s="104"/>
      <c r="G16356" s="104"/>
    </row>
    <row r="16357" spans="4:33" x14ac:dyDescent="0.3">
      <c r="D16357" s="21">
        <f t="shared" si="510"/>
        <v>0</v>
      </c>
      <c r="E16357" s="24">
        <f t="shared" si="511"/>
        <v>0</v>
      </c>
      <c r="F16357" s="104"/>
      <c r="G16357" s="104"/>
    </row>
    <row r="16358" spans="4:33" x14ac:dyDescent="0.3">
      <c r="D16358" s="21">
        <f t="shared" si="510"/>
        <v>0</v>
      </c>
      <c r="E16358" s="24">
        <f t="shared" si="511"/>
        <v>0</v>
      </c>
      <c r="F16358" s="104"/>
      <c r="G16358" s="104"/>
    </row>
    <row r="16359" spans="4:33" x14ac:dyDescent="0.3">
      <c r="D16359" s="21">
        <f t="shared" si="510"/>
        <v>0</v>
      </c>
      <c r="E16359" s="24">
        <f t="shared" si="511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510"/>
        <v>0</v>
      </c>
      <c r="E16360" s="24">
        <f t="shared" si="511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510"/>
        <v>0</v>
      </c>
      <c r="E16361" s="24">
        <f t="shared" si="511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510"/>
        <v>0</v>
      </c>
      <c r="E16362" s="24">
        <f t="shared" si="511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510"/>
        <v>0</v>
      </c>
      <c r="E16363" s="24">
        <f t="shared" si="511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510"/>
        <v>0</v>
      </c>
      <c r="E16364" s="24">
        <f t="shared" si="511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510"/>
        <v>0</v>
      </c>
      <c r="E16365" s="24">
        <f t="shared" si="511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510"/>
        <v>0</v>
      </c>
      <c r="E16366" s="24">
        <f t="shared" si="511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510"/>
        <v>0</v>
      </c>
      <c r="E16367" s="24">
        <f t="shared" si="511"/>
        <v>0</v>
      </c>
      <c r="F16367" s="104"/>
      <c r="G16367" s="104"/>
    </row>
    <row r="16368" spans="4:33" x14ac:dyDescent="0.3">
      <c r="D16368" s="21">
        <f t="shared" si="510"/>
        <v>0</v>
      </c>
      <c r="E16368" s="24">
        <f t="shared" si="511"/>
        <v>0</v>
      </c>
      <c r="F16368" s="104"/>
      <c r="G16368" s="104"/>
    </row>
    <row r="16369" spans="4:33" x14ac:dyDescent="0.3">
      <c r="D16369" s="21">
        <f t="shared" si="510"/>
        <v>0</v>
      </c>
      <c r="E16369" s="24">
        <f t="shared" si="511"/>
        <v>0</v>
      </c>
      <c r="F16369" s="104"/>
      <c r="G16369" s="104"/>
    </row>
    <row r="16370" spans="4:33" x14ac:dyDescent="0.3">
      <c r="D16370" s="21">
        <f t="shared" si="510"/>
        <v>0</v>
      </c>
      <c r="E16370" s="24">
        <f t="shared" si="511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510"/>
        <v>0</v>
      </c>
      <c r="E16371" s="24">
        <f t="shared" si="511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510"/>
        <v>0</v>
      </c>
      <c r="E16372" s="24">
        <f t="shared" si="511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510"/>
        <v>0</v>
      </c>
      <c r="E16373" s="24">
        <f t="shared" si="511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510"/>
        <v>0</v>
      </c>
      <c r="E16374" s="24">
        <f t="shared" si="511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510"/>
        <v>0</v>
      </c>
      <c r="E16375" s="24">
        <f t="shared" si="511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510"/>
        <v>0</v>
      </c>
      <c r="E16376" s="24">
        <f t="shared" si="511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510"/>
        <v>0</v>
      </c>
      <c r="E16377" s="24">
        <f t="shared" si="511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510"/>
        <v>0</v>
      </c>
      <c r="E16378" s="24">
        <f t="shared" si="511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510"/>
        <v>0</v>
      </c>
      <c r="E16379" s="24">
        <f t="shared" si="511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510"/>
        <v>0</v>
      </c>
      <c r="E16380" s="24">
        <f t="shared" si="511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510"/>
        <v>0</v>
      </c>
      <c r="E16381" s="24">
        <f t="shared" si="511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510"/>
        <v>0</v>
      </c>
      <c r="E16382" s="24">
        <f t="shared" si="511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510"/>
        <v>0</v>
      </c>
      <c r="E16383" s="24">
        <f t="shared" si="511"/>
        <v>0</v>
      </c>
      <c r="F16383" s="104"/>
      <c r="G16383" s="104"/>
      <c r="AF16383" s="19" t="s">
        <v>1699</v>
      </c>
      <c r="AG16383" s="19" t="s">
        <v>1410</v>
      </c>
    </row>
    <row r="16384" spans="4:33" x14ac:dyDescent="0.3">
      <c r="D16384" s="21">
        <f t="shared" si="510"/>
        <v>0</v>
      </c>
      <c r="E16384" s="24">
        <f t="shared" si="511"/>
        <v>0</v>
      </c>
      <c r="F16384" s="104"/>
      <c r="G16384" s="104"/>
      <c r="AF16384" s="19" t="s">
        <v>1699</v>
      </c>
      <c r="AG16384" s="19" t="s">
        <v>1410</v>
      </c>
    </row>
    <row r="16385" spans="4:33" x14ac:dyDescent="0.3">
      <c r="D16385" s="21">
        <f t="shared" si="510"/>
        <v>0</v>
      </c>
      <c r="E16385" s="24">
        <f t="shared" si="511"/>
        <v>0</v>
      </c>
      <c r="F16385" s="104"/>
      <c r="G16385" s="104"/>
    </row>
    <row r="16386" spans="4:33" x14ac:dyDescent="0.3">
      <c r="D16386" s="21">
        <f t="shared" si="510"/>
        <v>0</v>
      </c>
      <c r="E16386" s="24">
        <f t="shared" si="511"/>
        <v>0</v>
      </c>
      <c r="F16386" s="104"/>
      <c r="G16386" s="104"/>
    </row>
    <row r="16387" spans="4:33" x14ac:dyDescent="0.3">
      <c r="D16387" s="21">
        <f t="shared" ref="D16387:D16450" si="512">F16387+H16387+J16388+L16387+N16387+P16387+R16387+T16387+V16387+X16387+Z16387+AB16387</f>
        <v>0</v>
      </c>
      <c r="E16387" s="24">
        <f t="shared" ref="E16387:E16450" si="513">G16387+I16387+K16388+M16387+O16387+Q16387+S16387+U16387+W16387+Y16387+AA16387+AC16387</f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512"/>
        <v>0</v>
      </c>
      <c r="E16388" s="24">
        <f t="shared" si="513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512"/>
        <v>0</v>
      </c>
      <c r="E16389" s="24">
        <f t="shared" si="513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512"/>
        <v>0</v>
      </c>
      <c r="E16390" s="24">
        <f t="shared" si="513"/>
        <v>0</v>
      </c>
      <c r="F16390" s="104"/>
      <c r="G16390" s="104"/>
      <c r="AE16390" s="19" t="s">
        <v>1409</v>
      </c>
    </row>
    <row r="16391" spans="4:33" x14ac:dyDescent="0.3">
      <c r="D16391" s="21">
        <f t="shared" si="512"/>
        <v>0</v>
      </c>
      <c r="E16391" s="24">
        <f t="shared" si="513"/>
        <v>0</v>
      </c>
      <c r="F16391" s="104"/>
      <c r="G16391" s="104"/>
    </row>
    <row r="16392" spans="4:33" x14ac:dyDescent="0.3">
      <c r="D16392" s="21">
        <f t="shared" si="512"/>
        <v>0</v>
      </c>
      <c r="E16392" s="24">
        <f t="shared" si="513"/>
        <v>0</v>
      </c>
      <c r="F16392" s="104"/>
      <c r="G16392" s="104"/>
    </row>
    <row r="16393" spans="4:33" x14ac:dyDescent="0.3">
      <c r="D16393" s="21">
        <f t="shared" si="512"/>
        <v>0</v>
      </c>
      <c r="E16393" s="24">
        <f t="shared" si="513"/>
        <v>0</v>
      </c>
      <c r="F16393" s="104"/>
      <c r="G16393" s="104"/>
    </row>
    <row r="16394" spans="4:33" x14ac:dyDescent="0.3">
      <c r="D16394" s="21">
        <f t="shared" si="512"/>
        <v>0</v>
      </c>
      <c r="E16394" s="24">
        <f t="shared" si="513"/>
        <v>0</v>
      </c>
      <c r="F16394" s="104"/>
      <c r="G16394" s="104"/>
    </row>
    <row r="16395" spans="4:33" x14ac:dyDescent="0.3">
      <c r="D16395" s="21">
        <f t="shared" si="512"/>
        <v>0</v>
      </c>
      <c r="E16395" s="24">
        <f t="shared" si="513"/>
        <v>0</v>
      </c>
      <c r="F16395" s="104"/>
      <c r="G16395" s="104"/>
    </row>
    <row r="16396" spans="4:33" x14ac:dyDescent="0.3">
      <c r="D16396" s="21">
        <f t="shared" si="512"/>
        <v>0</v>
      </c>
      <c r="E16396" s="24">
        <f t="shared" si="513"/>
        <v>0</v>
      </c>
      <c r="F16396" s="104"/>
      <c r="G16396" s="104"/>
    </row>
    <row r="16397" spans="4:33" x14ac:dyDescent="0.3">
      <c r="D16397" s="21">
        <f t="shared" si="512"/>
        <v>0</v>
      </c>
      <c r="E16397" s="24">
        <f t="shared" si="513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512"/>
        <v>0</v>
      </c>
      <c r="E16398" s="24">
        <f t="shared" si="513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512"/>
        <v>0</v>
      </c>
      <c r="E16399" s="24">
        <f t="shared" si="513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512"/>
        <v>0</v>
      </c>
      <c r="E16400" s="24">
        <f t="shared" si="513"/>
        <v>0</v>
      </c>
      <c r="F16400" s="104"/>
      <c r="G16400" s="104"/>
    </row>
    <row r="16401" spans="4:33" x14ac:dyDescent="0.3">
      <c r="D16401" s="21">
        <f t="shared" si="512"/>
        <v>0</v>
      </c>
      <c r="E16401" s="24">
        <f t="shared" si="513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512"/>
        <v>0</v>
      </c>
      <c r="E16402" s="24">
        <f t="shared" si="513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512"/>
        <v>0</v>
      </c>
      <c r="E16403" s="24">
        <f t="shared" si="513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512"/>
        <v>0</v>
      </c>
      <c r="E16404" s="24">
        <f t="shared" si="513"/>
        <v>0</v>
      </c>
      <c r="F16404" s="104"/>
      <c r="G16404" s="104"/>
    </row>
    <row r="16405" spans="4:33" x14ac:dyDescent="0.3">
      <c r="D16405" s="21">
        <f t="shared" si="512"/>
        <v>0</v>
      </c>
      <c r="E16405" s="24">
        <f t="shared" si="513"/>
        <v>0</v>
      </c>
      <c r="F16405" s="104"/>
      <c r="G16405" s="104"/>
    </row>
    <row r="16406" spans="4:33" x14ac:dyDescent="0.3">
      <c r="D16406" s="21">
        <f t="shared" si="512"/>
        <v>0</v>
      </c>
      <c r="E16406" s="24">
        <f t="shared" si="513"/>
        <v>0</v>
      </c>
      <c r="F16406" s="104"/>
      <c r="G16406" s="104"/>
    </row>
    <row r="16407" spans="4:33" x14ac:dyDescent="0.3">
      <c r="D16407" s="21">
        <f t="shared" si="512"/>
        <v>0</v>
      </c>
      <c r="E16407" s="24">
        <f t="shared" si="513"/>
        <v>0</v>
      </c>
      <c r="F16407" s="104"/>
      <c r="G16407" s="104"/>
    </row>
    <row r="16408" spans="4:33" x14ac:dyDescent="0.3">
      <c r="D16408" s="21">
        <f t="shared" si="512"/>
        <v>0</v>
      </c>
      <c r="E16408" s="24">
        <f t="shared" si="513"/>
        <v>0</v>
      </c>
      <c r="F16408" s="104"/>
      <c r="G16408" s="104"/>
    </row>
    <row r="16409" spans="4:33" x14ac:dyDescent="0.3">
      <c r="D16409" s="21">
        <f t="shared" si="512"/>
        <v>0</v>
      </c>
      <c r="E16409" s="24">
        <f t="shared" si="513"/>
        <v>0</v>
      </c>
      <c r="F16409" s="104"/>
      <c r="G16409" s="104"/>
    </row>
    <row r="16410" spans="4:33" x14ac:dyDescent="0.3">
      <c r="D16410" s="21">
        <f t="shared" si="512"/>
        <v>0</v>
      </c>
      <c r="E16410" s="24">
        <f t="shared" si="513"/>
        <v>0</v>
      </c>
      <c r="F16410" s="104"/>
      <c r="G16410" s="104"/>
    </row>
    <row r="16411" spans="4:33" x14ac:dyDescent="0.3">
      <c r="D16411" s="21">
        <f t="shared" si="512"/>
        <v>0</v>
      </c>
      <c r="E16411" s="24">
        <f t="shared" si="513"/>
        <v>0</v>
      </c>
      <c r="F16411" s="104"/>
      <c r="G16411" s="104"/>
    </row>
    <row r="16412" spans="4:33" x14ac:dyDescent="0.3">
      <c r="D16412" s="21">
        <f t="shared" si="512"/>
        <v>0</v>
      </c>
      <c r="E16412" s="24">
        <f t="shared" si="513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512"/>
        <v>0</v>
      </c>
      <c r="E16413" s="24">
        <f t="shared" si="513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512"/>
        <v>0</v>
      </c>
      <c r="E16414" s="24">
        <f t="shared" si="513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512"/>
        <v>0</v>
      </c>
      <c r="E16415" s="24">
        <f t="shared" si="513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512"/>
        <v>0</v>
      </c>
      <c r="E16416" s="24">
        <f t="shared" si="513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512"/>
        <v>0</v>
      </c>
      <c r="E16417" s="24">
        <f t="shared" si="513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512"/>
        <v>0</v>
      </c>
      <c r="E16418" s="24">
        <f t="shared" si="513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512"/>
        <v>0</v>
      </c>
      <c r="E16419" s="24">
        <f t="shared" si="513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si="512"/>
        <v>0</v>
      </c>
      <c r="E16420" s="24">
        <f t="shared" si="513"/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512"/>
        <v>0</v>
      </c>
      <c r="E16421" s="24">
        <f t="shared" si="513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512"/>
        <v>0</v>
      </c>
      <c r="E16422" s="24">
        <f t="shared" si="513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512"/>
        <v>0</v>
      </c>
      <c r="E16423" s="24">
        <f t="shared" si="513"/>
        <v>0</v>
      </c>
      <c r="F16423" s="104"/>
      <c r="G16423" s="104"/>
    </row>
    <row r="16424" spans="4:33" x14ac:dyDescent="0.3">
      <c r="D16424" s="21">
        <f t="shared" si="512"/>
        <v>0</v>
      </c>
      <c r="E16424" s="24">
        <f t="shared" si="513"/>
        <v>0</v>
      </c>
      <c r="F16424" s="104"/>
      <c r="G16424" s="104"/>
    </row>
    <row r="16425" spans="4:33" x14ac:dyDescent="0.3">
      <c r="D16425" s="21">
        <f t="shared" si="512"/>
        <v>0</v>
      </c>
      <c r="E16425" s="24">
        <f t="shared" si="513"/>
        <v>0</v>
      </c>
      <c r="F16425" s="104"/>
      <c r="G16425" s="104"/>
    </row>
    <row r="16426" spans="4:33" x14ac:dyDescent="0.3">
      <c r="D16426" s="21">
        <f t="shared" si="512"/>
        <v>0</v>
      </c>
      <c r="E16426" s="24">
        <f t="shared" si="513"/>
        <v>0</v>
      </c>
      <c r="F16426" s="104"/>
      <c r="G16426" s="104"/>
    </row>
    <row r="16427" spans="4:33" x14ac:dyDescent="0.3">
      <c r="D16427" s="21">
        <f t="shared" si="512"/>
        <v>0</v>
      </c>
      <c r="E16427" s="24">
        <f t="shared" si="513"/>
        <v>0</v>
      </c>
      <c r="F16427" s="104"/>
      <c r="G16427" s="104"/>
    </row>
    <row r="16428" spans="4:33" x14ac:dyDescent="0.3">
      <c r="D16428" s="21">
        <f t="shared" si="512"/>
        <v>0</v>
      </c>
      <c r="E16428" s="24">
        <f t="shared" si="513"/>
        <v>0</v>
      </c>
      <c r="F16428" s="104"/>
      <c r="G16428" s="104"/>
    </row>
    <row r="16429" spans="4:33" x14ac:dyDescent="0.3">
      <c r="D16429" s="21">
        <f t="shared" si="512"/>
        <v>0</v>
      </c>
      <c r="E16429" s="24">
        <f t="shared" si="513"/>
        <v>0</v>
      </c>
      <c r="F16429" s="104"/>
      <c r="G16429" s="104"/>
    </row>
    <row r="16430" spans="4:33" x14ac:dyDescent="0.3">
      <c r="D16430" s="21">
        <f t="shared" si="512"/>
        <v>0</v>
      </c>
      <c r="E16430" s="24">
        <f t="shared" si="513"/>
        <v>0</v>
      </c>
      <c r="F16430" s="104"/>
      <c r="G16430" s="104"/>
    </row>
    <row r="16431" spans="4:33" x14ac:dyDescent="0.3">
      <c r="D16431" s="21">
        <f t="shared" si="512"/>
        <v>0</v>
      </c>
      <c r="E16431" s="24">
        <f t="shared" si="513"/>
        <v>0</v>
      </c>
      <c r="F16431" s="104"/>
      <c r="G16431" s="104"/>
    </row>
    <row r="16432" spans="4:33" x14ac:dyDescent="0.3">
      <c r="D16432" s="21">
        <f t="shared" si="512"/>
        <v>0</v>
      </c>
      <c r="E16432" s="24">
        <f t="shared" si="513"/>
        <v>0</v>
      </c>
      <c r="F16432" s="104"/>
      <c r="G16432" s="104"/>
    </row>
    <row r="16433" spans="4:7" x14ac:dyDescent="0.3">
      <c r="D16433" s="21">
        <f t="shared" si="512"/>
        <v>0</v>
      </c>
      <c r="E16433" s="24">
        <f t="shared" si="513"/>
        <v>0</v>
      </c>
      <c r="F16433" s="104"/>
      <c r="G16433" s="104"/>
    </row>
    <row r="16434" spans="4:7" x14ac:dyDescent="0.3">
      <c r="D16434" s="21">
        <f t="shared" si="512"/>
        <v>0</v>
      </c>
      <c r="E16434" s="24">
        <f t="shared" si="513"/>
        <v>0</v>
      </c>
      <c r="F16434" s="104"/>
      <c r="G16434" s="104"/>
    </row>
    <row r="16435" spans="4:7" x14ac:dyDescent="0.3">
      <c r="D16435" s="21">
        <f t="shared" si="512"/>
        <v>0</v>
      </c>
      <c r="E16435" s="24">
        <f t="shared" si="513"/>
        <v>0</v>
      </c>
      <c r="F16435" s="104"/>
      <c r="G16435" s="104"/>
    </row>
    <row r="16436" spans="4:7" x14ac:dyDescent="0.3">
      <c r="D16436" s="21">
        <f t="shared" si="512"/>
        <v>0</v>
      </c>
      <c r="E16436" s="24">
        <f t="shared" si="513"/>
        <v>0</v>
      </c>
      <c r="F16436" s="104"/>
      <c r="G16436" s="104"/>
    </row>
    <row r="16437" spans="4:7" x14ac:dyDescent="0.3">
      <c r="D16437" s="21">
        <f t="shared" si="512"/>
        <v>0</v>
      </c>
      <c r="E16437" s="24">
        <f t="shared" si="513"/>
        <v>0</v>
      </c>
      <c r="F16437" s="104"/>
      <c r="G16437" s="104"/>
    </row>
    <row r="16438" spans="4:7" x14ac:dyDescent="0.3">
      <c r="D16438" s="21">
        <f t="shared" si="512"/>
        <v>0</v>
      </c>
      <c r="E16438" s="24">
        <f t="shared" si="513"/>
        <v>0</v>
      </c>
      <c r="F16438" s="104"/>
      <c r="G16438" s="104"/>
    </row>
    <row r="16439" spans="4:7" x14ac:dyDescent="0.3">
      <c r="D16439" s="21">
        <f t="shared" si="512"/>
        <v>0</v>
      </c>
      <c r="E16439" s="24">
        <f t="shared" si="513"/>
        <v>0</v>
      </c>
      <c r="F16439" s="104"/>
      <c r="G16439" s="104"/>
    </row>
    <row r="16440" spans="4:7" x14ac:dyDescent="0.3">
      <c r="D16440" s="21">
        <f t="shared" si="512"/>
        <v>0</v>
      </c>
      <c r="E16440" s="24">
        <f t="shared" si="513"/>
        <v>0</v>
      </c>
      <c r="F16440" s="104"/>
      <c r="G16440" s="104"/>
    </row>
    <row r="16441" spans="4:7" x14ac:dyDescent="0.3">
      <c r="D16441" s="21">
        <f t="shared" si="512"/>
        <v>0</v>
      </c>
      <c r="E16441" s="24">
        <f t="shared" si="513"/>
        <v>0</v>
      </c>
      <c r="F16441" s="104"/>
      <c r="G16441" s="104"/>
    </row>
    <row r="16442" spans="4:7" x14ac:dyDescent="0.3">
      <c r="D16442" s="21">
        <f t="shared" si="512"/>
        <v>0</v>
      </c>
      <c r="E16442" s="24">
        <f t="shared" si="513"/>
        <v>0</v>
      </c>
      <c r="F16442" s="104"/>
      <c r="G16442" s="104"/>
    </row>
    <row r="16443" spans="4:7" x14ac:dyDescent="0.3">
      <c r="D16443" s="21">
        <f t="shared" si="512"/>
        <v>0</v>
      </c>
      <c r="E16443" s="24">
        <f t="shared" si="513"/>
        <v>0</v>
      </c>
      <c r="F16443" s="104"/>
      <c r="G16443" s="104"/>
    </row>
    <row r="16444" spans="4:7" x14ac:dyDescent="0.3">
      <c r="D16444" s="21">
        <f t="shared" si="512"/>
        <v>0</v>
      </c>
      <c r="E16444" s="24">
        <f t="shared" si="513"/>
        <v>0</v>
      </c>
      <c r="F16444" s="104"/>
      <c r="G16444" s="104"/>
    </row>
    <row r="16445" spans="4:7" x14ac:dyDescent="0.3">
      <c r="D16445" s="21">
        <f t="shared" si="512"/>
        <v>0</v>
      </c>
      <c r="E16445" s="24">
        <f t="shared" si="513"/>
        <v>0</v>
      </c>
      <c r="F16445" s="104"/>
      <c r="G16445" s="104"/>
    </row>
    <row r="16446" spans="4:7" x14ac:dyDescent="0.3">
      <c r="D16446" s="21">
        <f t="shared" si="512"/>
        <v>0</v>
      </c>
      <c r="E16446" s="24">
        <f t="shared" si="513"/>
        <v>0</v>
      </c>
      <c r="F16446" s="104"/>
      <c r="G16446" s="104"/>
    </row>
    <row r="16447" spans="4:7" x14ac:dyDescent="0.3">
      <c r="D16447" s="21">
        <f t="shared" si="512"/>
        <v>0</v>
      </c>
      <c r="E16447" s="24">
        <f t="shared" si="513"/>
        <v>0</v>
      </c>
      <c r="F16447" s="104"/>
      <c r="G16447" s="104"/>
    </row>
    <row r="16448" spans="4:7" x14ac:dyDescent="0.3">
      <c r="D16448" s="21">
        <f t="shared" si="512"/>
        <v>0</v>
      </c>
      <c r="E16448" s="24">
        <f t="shared" si="513"/>
        <v>0</v>
      </c>
      <c r="F16448" s="104"/>
      <c r="G16448" s="104"/>
    </row>
    <row r="16449" spans="4:7" x14ac:dyDescent="0.3">
      <c r="D16449" s="21">
        <f t="shared" si="512"/>
        <v>0</v>
      </c>
      <c r="E16449" s="24">
        <f t="shared" si="513"/>
        <v>0</v>
      </c>
      <c r="F16449" s="104"/>
      <c r="G16449" s="104"/>
    </row>
    <row r="16450" spans="4:7" x14ac:dyDescent="0.3">
      <c r="D16450" s="21">
        <f t="shared" si="512"/>
        <v>0</v>
      </c>
      <c r="E16450" s="24">
        <f t="shared" si="513"/>
        <v>0</v>
      </c>
      <c r="F16450" s="104"/>
      <c r="G16450" s="104"/>
    </row>
    <row r="16451" spans="4:7" x14ac:dyDescent="0.3">
      <c r="D16451" s="21">
        <f t="shared" ref="D16451:D16514" si="514">F16451+H16451+J16452+L16451+N16451+P16451+R16451+T16451+V16451+X16451+Z16451+AB16451</f>
        <v>0</v>
      </c>
      <c r="E16451" s="24">
        <f t="shared" ref="E16451:E16514" si="515">G16451+I16451+K16452+M16451+O16451+Q16451+S16451+U16451+W16451+Y16451+AA16451+AC16451</f>
        <v>0</v>
      </c>
      <c r="F16451" s="104"/>
      <c r="G16451" s="104"/>
    </row>
    <row r="16452" spans="4:7" x14ac:dyDescent="0.3">
      <c r="D16452" s="21">
        <f t="shared" si="514"/>
        <v>0</v>
      </c>
      <c r="E16452" s="24">
        <f t="shared" si="515"/>
        <v>0</v>
      </c>
      <c r="F16452" s="104"/>
      <c r="G16452" s="104"/>
    </row>
    <row r="16453" spans="4:7" x14ac:dyDescent="0.3">
      <c r="D16453" s="21">
        <f t="shared" si="514"/>
        <v>0</v>
      </c>
      <c r="E16453" s="24">
        <f t="shared" si="515"/>
        <v>0</v>
      </c>
      <c r="F16453" s="104"/>
      <c r="G16453" s="104"/>
    </row>
    <row r="16454" spans="4:7" x14ac:dyDescent="0.3">
      <c r="D16454" s="21">
        <f t="shared" si="514"/>
        <v>0</v>
      </c>
      <c r="E16454" s="24">
        <f t="shared" si="515"/>
        <v>0</v>
      </c>
      <c r="F16454" s="104"/>
      <c r="G16454" s="104"/>
    </row>
    <row r="16455" spans="4:7" x14ac:dyDescent="0.3">
      <c r="D16455" s="21">
        <f t="shared" si="514"/>
        <v>0</v>
      </c>
      <c r="E16455" s="24">
        <f t="shared" si="515"/>
        <v>0</v>
      </c>
      <c r="F16455" s="104"/>
      <c r="G16455" s="104"/>
    </row>
    <row r="16456" spans="4:7" x14ac:dyDescent="0.3">
      <c r="D16456" s="21">
        <f t="shared" si="514"/>
        <v>0</v>
      </c>
      <c r="E16456" s="24">
        <f t="shared" si="515"/>
        <v>0</v>
      </c>
      <c r="F16456" s="104"/>
      <c r="G16456" s="104"/>
    </row>
    <row r="16457" spans="4:7" x14ac:dyDescent="0.3">
      <c r="D16457" s="21">
        <f t="shared" si="514"/>
        <v>0</v>
      </c>
      <c r="E16457" s="24">
        <f t="shared" si="515"/>
        <v>0</v>
      </c>
      <c r="F16457" s="104"/>
      <c r="G16457" s="104"/>
    </row>
    <row r="16458" spans="4:7" x14ac:dyDescent="0.3">
      <c r="D16458" s="21">
        <f t="shared" si="514"/>
        <v>0</v>
      </c>
      <c r="E16458" s="24">
        <f t="shared" si="515"/>
        <v>0</v>
      </c>
      <c r="F16458" s="104"/>
      <c r="G16458" s="104"/>
    </row>
    <row r="16459" spans="4:7" x14ac:dyDescent="0.3">
      <c r="D16459" s="21">
        <f t="shared" si="514"/>
        <v>0</v>
      </c>
      <c r="E16459" s="24">
        <f t="shared" si="515"/>
        <v>0</v>
      </c>
      <c r="F16459" s="104"/>
      <c r="G16459" s="104"/>
    </row>
    <row r="16460" spans="4:7" x14ac:dyDescent="0.3">
      <c r="D16460" s="21">
        <f t="shared" si="514"/>
        <v>0</v>
      </c>
      <c r="E16460" s="24">
        <f t="shared" si="515"/>
        <v>0</v>
      </c>
      <c r="F16460" s="104"/>
      <c r="G16460" s="104"/>
    </row>
    <row r="16461" spans="4:7" x14ac:dyDescent="0.3">
      <c r="D16461" s="21">
        <f t="shared" si="514"/>
        <v>0</v>
      </c>
      <c r="E16461" s="24">
        <f t="shared" si="515"/>
        <v>0</v>
      </c>
      <c r="F16461" s="104"/>
      <c r="G16461" s="104"/>
    </row>
    <row r="16462" spans="4:7" x14ac:dyDescent="0.3">
      <c r="D16462" s="21">
        <f t="shared" si="514"/>
        <v>0</v>
      </c>
      <c r="E16462" s="24">
        <f t="shared" si="515"/>
        <v>0</v>
      </c>
      <c r="F16462" s="104"/>
      <c r="G16462" s="104"/>
    </row>
    <row r="16463" spans="4:7" x14ac:dyDescent="0.3">
      <c r="D16463" s="21">
        <f t="shared" si="514"/>
        <v>0</v>
      </c>
      <c r="E16463" s="24">
        <f t="shared" si="515"/>
        <v>0</v>
      </c>
      <c r="F16463" s="104"/>
      <c r="G16463" s="104"/>
    </row>
    <row r="16464" spans="4:7" x14ac:dyDescent="0.3">
      <c r="D16464" s="21">
        <f t="shared" si="514"/>
        <v>0</v>
      </c>
      <c r="E16464" s="24">
        <f t="shared" si="515"/>
        <v>0</v>
      </c>
      <c r="F16464" s="104"/>
      <c r="G16464" s="104"/>
    </row>
    <row r="16465" spans="4:7" x14ac:dyDescent="0.3">
      <c r="D16465" s="21">
        <f t="shared" si="514"/>
        <v>0</v>
      </c>
      <c r="E16465" s="24">
        <f t="shared" si="515"/>
        <v>0</v>
      </c>
      <c r="F16465" s="104"/>
      <c r="G16465" s="104"/>
    </row>
    <row r="16466" spans="4:7" x14ac:dyDescent="0.3">
      <c r="D16466" s="21">
        <f t="shared" si="514"/>
        <v>0</v>
      </c>
      <c r="E16466" s="24">
        <f t="shared" si="515"/>
        <v>0</v>
      </c>
      <c r="F16466" s="104"/>
      <c r="G16466" s="104"/>
    </row>
    <row r="16467" spans="4:7" x14ac:dyDescent="0.3">
      <c r="D16467" s="21">
        <f t="shared" si="514"/>
        <v>0</v>
      </c>
      <c r="E16467" s="24">
        <f t="shared" si="515"/>
        <v>0</v>
      </c>
      <c r="F16467" s="104"/>
      <c r="G16467" s="104"/>
    </row>
    <row r="16468" spans="4:7" x14ac:dyDescent="0.3">
      <c r="D16468" s="21">
        <f t="shared" si="514"/>
        <v>0</v>
      </c>
      <c r="E16468" s="24">
        <f t="shared" si="515"/>
        <v>0</v>
      </c>
      <c r="F16468" s="104"/>
      <c r="G16468" s="104"/>
    </row>
    <row r="16469" spans="4:7" x14ac:dyDescent="0.3">
      <c r="D16469" s="21">
        <f t="shared" si="514"/>
        <v>0</v>
      </c>
      <c r="E16469" s="24">
        <f t="shared" si="515"/>
        <v>0</v>
      </c>
      <c r="F16469" s="104"/>
      <c r="G16469" s="104"/>
    </row>
    <row r="16470" spans="4:7" x14ac:dyDescent="0.3">
      <c r="D16470" s="21">
        <f t="shared" si="514"/>
        <v>0</v>
      </c>
      <c r="E16470" s="24">
        <f t="shared" si="515"/>
        <v>0</v>
      </c>
      <c r="F16470" s="104"/>
      <c r="G16470" s="104"/>
    </row>
    <row r="16471" spans="4:7" x14ac:dyDescent="0.3">
      <c r="D16471" s="21">
        <f t="shared" si="514"/>
        <v>0</v>
      </c>
      <c r="E16471" s="24">
        <f t="shared" si="515"/>
        <v>0</v>
      </c>
      <c r="F16471" s="104"/>
      <c r="G16471" s="104"/>
    </row>
    <row r="16472" spans="4:7" x14ac:dyDescent="0.3">
      <c r="D16472" s="21">
        <f t="shared" si="514"/>
        <v>0</v>
      </c>
      <c r="E16472" s="24">
        <f t="shared" si="515"/>
        <v>0</v>
      </c>
      <c r="F16472" s="104"/>
      <c r="G16472" s="104"/>
    </row>
    <row r="16473" spans="4:7" x14ac:dyDescent="0.3">
      <c r="D16473" s="21">
        <f t="shared" si="514"/>
        <v>0</v>
      </c>
      <c r="E16473" s="24">
        <f t="shared" si="515"/>
        <v>0</v>
      </c>
      <c r="F16473" s="104"/>
      <c r="G16473" s="104"/>
    </row>
    <row r="16474" spans="4:7" x14ac:dyDescent="0.3">
      <c r="D16474" s="21">
        <f t="shared" si="514"/>
        <v>0</v>
      </c>
      <c r="E16474" s="24">
        <f t="shared" si="515"/>
        <v>0</v>
      </c>
      <c r="F16474" s="104"/>
      <c r="G16474" s="104"/>
    </row>
    <row r="16475" spans="4:7" x14ac:dyDescent="0.3">
      <c r="D16475" s="21">
        <f t="shared" si="514"/>
        <v>0</v>
      </c>
      <c r="E16475" s="24">
        <f t="shared" si="515"/>
        <v>0</v>
      </c>
      <c r="F16475" s="104"/>
      <c r="G16475" s="104"/>
    </row>
    <row r="16476" spans="4:7" x14ac:dyDescent="0.3">
      <c r="D16476" s="21">
        <f t="shared" si="514"/>
        <v>0</v>
      </c>
      <c r="E16476" s="24">
        <f t="shared" si="515"/>
        <v>0</v>
      </c>
      <c r="F16476" s="104"/>
      <c r="G16476" s="104"/>
    </row>
    <row r="16477" spans="4:7" x14ac:dyDescent="0.3">
      <c r="D16477" s="21">
        <f t="shared" si="514"/>
        <v>0</v>
      </c>
      <c r="E16477" s="24">
        <f t="shared" si="515"/>
        <v>0</v>
      </c>
      <c r="F16477" s="104"/>
      <c r="G16477" s="104"/>
    </row>
    <row r="16478" spans="4:7" x14ac:dyDescent="0.3">
      <c r="D16478" s="21">
        <f t="shared" si="514"/>
        <v>0</v>
      </c>
      <c r="E16478" s="24">
        <f t="shared" si="515"/>
        <v>0</v>
      </c>
      <c r="F16478" s="104"/>
      <c r="G16478" s="104"/>
    </row>
    <row r="16479" spans="4:7" x14ac:dyDescent="0.3">
      <c r="D16479" s="21">
        <f t="shared" si="514"/>
        <v>0</v>
      </c>
      <c r="E16479" s="24">
        <f t="shared" si="515"/>
        <v>0</v>
      </c>
      <c r="F16479" s="104"/>
      <c r="G16479" s="104"/>
    </row>
    <row r="16480" spans="4:7" x14ac:dyDescent="0.3">
      <c r="D16480" s="21">
        <f t="shared" si="514"/>
        <v>0</v>
      </c>
      <c r="E16480" s="24">
        <f t="shared" si="515"/>
        <v>0</v>
      </c>
      <c r="F16480" s="104"/>
      <c r="G16480" s="104"/>
    </row>
    <row r="16481" spans="4:7" x14ac:dyDescent="0.3">
      <c r="D16481" s="21">
        <f t="shared" si="514"/>
        <v>0</v>
      </c>
      <c r="E16481" s="24">
        <f t="shared" si="515"/>
        <v>0</v>
      </c>
      <c r="F16481" s="104"/>
      <c r="G16481" s="104"/>
    </row>
    <row r="16482" spans="4:7" x14ac:dyDescent="0.3">
      <c r="D16482" s="21">
        <f t="shared" si="514"/>
        <v>0</v>
      </c>
      <c r="E16482" s="24">
        <f t="shared" si="515"/>
        <v>0</v>
      </c>
      <c r="F16482" s="104"/>
      <c r="G16482" s="104"/>
    </row>
    <row r="16483" spans="4:7" x14ac:dyDescent="0.3">
      <c r="D16483" s="21">
        <f t="shared" si="514"/>
        <v>0</v>
      </c>
      <c r="E16483" s="24">
        <f t="shared" si="515"/>
        <v>0</v>
      </c>
      <c r="F16483" s="104"/>
      <c r="G16483" s="104"/>
    </row>
    <row r="16484" spans="4:7" x14ac:dyDescent="0.3">
      <c r="D16484" s="21">
        <f t="shared" si="514"/>
        <v>0</v>
      </c>
      <c r="E16484" s="24">
        <f t="shared" si="515"/>
        <v>0</v>
      </c>
      <c r="F16484" s="104"/>
      <c r="G16484" s="104"/>
    </row>
    <row r="16485" spans="4:7" x14ac:dyDescent="0.3">
      <c r="D16485" s="21">
        <f t="shared" si="514"/>
        <v>0</v>
      </c>
      <c r="E16485" s="24">
        <f t="shared" si="515"/>
        <v>0</v>
      </c>
      <c r="F16485" s="104"/>
      <c r="G16485" s="104"/>
    </row>
    <row r="16486" spans="4:7" x14ac:dyDescent="0.3">
      <c r="D16486" s="21">
        <f t="shared" si="514"/>
        <v>0</v>
      </c>
      <c r="E16486" s="24">
        <f t="shared" si="515"/>
        <v>0</v>
      </c>
      <c r="F16486" s="104"/>
      <c r="G16486" s="104"/>
    </row>
    <row r="16487" spans="4:7" x14ac:dyDescent="0.3">
      <c r="D16487" s="21">
        <f t="shared" si="514"/>
        <v>0</v>
      </c>
      <c r="E16487" s="24">
        <f t="shared" si="515"/>
        <v>0</v>
      </c>
      <c r="F16487" s="104"/>
      <c r="G16487" s="104"/>
    </row>
    <row r="16488" spans="4:7" x14ac:dyDescent="0.3">
      <c r="D16488" s="21">
        <f t="shared" si="514"/>
        <v>0</v>
      </c>
      <c r="E16488" s="24">
        <f t="shared" si="515"/>
        <v>0</v>
      </c>
      <c r="F16488" s="104"/>
      <c r="G16488" s="104"/>
    </row>
    <row r="16489" spans="4:7" x14ac:dyDescent="0.3">
      <c r="D16489" s="21">
        <f t="shared" si="514"/>
        <v>0</v>
      </c>
      <c r="E16489" s="24">
        <f t="shared" si="515"/>
        <v>0</v>
      </c>
      <c r="F16489" s="104"/>
      <c r="G16489" s="104"/>
    </row>
    <row r="16490" spans="4:7" x14ac:dyDescent="0.3">
      <c r="D16490" s="21">
        <f t="shared" si="514"/>
        <v>0</v>
      </c>
      <c r="E16490" s="24">
        <f t="shared" si="515"/>
        <v>0</v>
      </c>
      <c r="F16490" s="104"/>
      <c r="G16490" s="104"/>
    </row>
    <row r="16491" spans="4:7" x14ac:dyDescent="0.3">
      <c r="D16491" s="21">
        <f t="shared" si="514"/>
        <v>0</v>
      </c>
      <c r="E16491" s="24">
        <f t="shared" si="515"/>
        <v>0</v>
      </c>
      <c r="F16491" s="104"/>
      <c r="G16491" s="104"/>
    </row>
    <row r="16492" spans="4:7" x14ac:dyDescent="0.3">
      <c r="D16492" s="21">
        <f t="shared" si="514"/>
        <v>0</v>
      </c>
      <c r="E16492" s="24">
        <f t="shared" si="515"/>
        <v>0</v>
      </c>
      <c r="F16492" s="104"/>
      <c r="G16492" s="104"/>
    </row>
    <row r="16493" spans="4:7" x14ac:dyDescent="0.3">
      <c r="D16493" s="21">
        <f t="shared" si="514"/>
        <v>0</v>
      </c>
      <c r="E16493" s="24">
        <f t="shared" si="515"/>
        <v>0</v>
      </c>
      <c r="F16493" s="104"/>
      <c r="G16493" s="104"/>
    </row>
    <row r="16494" spans="4:7" x14ac:dyDescent="0.3">
      <c r="D16494" s="21">
        <f t="shared" si="514"/>
        <v>0</v>
      </c>
      <c r="E16494" s="24">
        <f t="shared" si="515"/>
        <v>0</v>
      </c>
      <c r="F16494" s="104"/>
      <c r="G16494" s="104"/>
    </row>
    <row r="16495" spans="4:7" x14ac:dyDescent="0.3">
      <c r="D16495" s="21">
        <f t="shared" si="514"/>
        <v>0</v>
      </c>
      <c r="E16495" s="24">
        <f t="shared" si="515"/>
        <v>0</v>
      </c>
      <c r="F16495" s="104"/>
      <c r="G16495" s="104"/>
    </row>
    <row r="16496" spans="4:7" x14ac:dyDescent="0.3">
      <c r="D16496" s="21">
        <f t="shared" si="514"/>
        <v>0</v>
      </c>
      <c r="E16496" s="24">
        <f t="shared" si="515"/>
        <v>0</v>
      </c>
      <c r="F16496" s="104"/>
      <c r="G16496" s="104"/>
    </row>
    <row r="16497" spans="4:7" x14ac:dyDescent="0.3">
      <c r="D16497" s="21">
        <f t="shared" si="514"/>
        <v>0</v>
      </c>
      <c r="E16497" s="24">
        <f t="shared" si="515"/>
        <v>0</v>
      </c>
      <c r="F16497" s="104"/>
      <c r="G16497" s="104"/>
    </row>
    <row r="16498" spans="4:7" x14ac:dyDescent="0.3">
      <c r="D16498" s="21">
        <f t="shared" si="514"/>
        <v>0</v>
      </c>
      <c r="E16498" s="24">
        <f t="shared" si="515"/>
        <v>0</v>
      </c>
      <c r="F16498" s="104"/>
      <c r="G16498" s="104"/>
    </row>
    <row r="16499" spans="4:7" x14ac:dyDescent="0.3">
      <c r="D16499" s="21">
        <f t="shared" si="514"/>
        <v>0</v>
      </c>
      <c r="E16499" s="24">
        <f t="shared" si="515"/>
        <v>0</v>
      </c>
      <c r="F16499" s="104"/>
      <c r="G16499" s="104"/>
    </row>
    <row r="16500" spans="4:7" x14ac:dyDescent="0.3">
      <c r="D16500" s="21">
        <f t="shared" si="514"/>
        <v>0</v>
      </c>
      <c r="E16500" s="24">
        <f t="shared" si="515"/>
        <v>0</v>
      </c>
      <c r="F16500" s="104"/>
      <c r="G16500" s="104"/>
    </row>
    <row r="16501" spans="4:7" x14ac:dyDescent="0.3">
      <c r="D16501" s="21">
        <f t="shared" si="514"/>
        <v>0</v>
      </c>
      <c r="E16501" s="24">
        <f t="shared" si="515"/>
        <v>0</v>
      </c>
      <c r="F16501" s="104"/>
      <c r="G16501" s="104"/>
    </row>
    <row r="16502" spans="4:7" x14ac:dyDescent="0.3">
      <c r="D16502" s="21">
        <f t="shared" si="514"/>
        <v>0</v>
      </c>
      <c r="E16502" s="24">
        <f t="shared" si="515"/>
        <v>0</v>
      </c>
      <c r="F16502" s="104"/>
      <c r="G16502" s="104"/>
    </row>
    <row r="16503" spans="4:7" x14ac:dyDescent="0.3">
      <c r="D16503" s="21">
        <f t="shared" si="514"/>
        <v>0</v>
      </c>
      <c r="E16503" s="24">
        <f t="shared" si="515"/>
        <v>0</v>
      </c>
      <c r="F16503" s="104"/>
      <c r="G16503" s="104"/>
    </row>
    <row r="16504" spans="4:7" x14ac:dyDescent="0.3">
      <c r="D16504" s="21">
        <f t="shared" si="514"/>
        <v>0</v>
      </c>
      <c r="E16504" s="24">
        <f t="shared" si="515"/>
        <v>0</v>
      </c>
      <c r="F16504" s="104"/>
      <c r="G16504" s="104"/>
    </row>
    <row r="16505" spans="4:7" x14ac:dyDescent="0.3">
      <c r="D16505" s="21">
        <f t="shared" si="514"/>
        <v>0</v>
      </c>
      <c r="E16505" s="24">
        <f t="shared" si="515"/>
        <v>0</v>
      </c>
      <c r="F16505" s="104"/>
      <c r="G16505" s="104"/>
    </row>
    <row r="16506" spans="4:7" x14ac:dyDescent="0.3">
      <c r="D16506" s="21">
        <f t="shared" si="514"/>
        <v>0</v>
      </c>
      <c r="E16506" s="24">
        <f t="shared" si="515"/>
        <v>0</v>
      </c>
      <c r="F16506" s="104"/>
      <c r="G16506" s="104"/>
    </row>
    <row r="16507" spans="4:7" x14ac:dyDescent="0.3">
      <c r="D16507" s="21">
        <f t="shared" si="514"/>
        <v>0</v>
      </c>
      <c r="E16507" s="24">
        <f t="shared" si="515"/>
        <v>0</v>
      </c>
      <c r="F16507" s="104"/>
      <c r="G16507" s="104"/>
    </row>
    <row r="16508" spans="4:7" x14ac:dyDescent="0.3">
      <c r="D16508" s="21">
        <f t="shared" si="514"/>
        <v>0</v>
      </c>
      <c r="E16508" s="24">
        <f t="shared" si="515"/>
        <v>0</v>
      </c>
      <c r="F16508" s="104"/>
      <c r="G16508" s="104"/>
    </row>
    <row r="16509" spans="4:7" x14ac:dyDescent="0.3">
      <c r="D16509" s="21">
        <f t="shared" si="514"/>
        <v>0</v>
      </c>
      <c r="E16509" s="24">
        <f t="shared" si="515"/>
        <v>0</v>
      </c>
      <c r="F16509" s="104"/>
      <c r="G16509" s="104"/>
    </row>
    <row r="16510" spans="4:7" x14ac:dyDescent="0.3">
      <c r="D16510" s="21">
        <f t="shared" si="514"/>
        <v>0</v>
      </c>
      <c r="E16510" s="24">
        <f t="shared" si="515"/>
        <v>0</v>
      </c>
      <c r="F16510" s="104"/>
      <c r="G16510" s="104"/>
    </row>
    <row r="16511" spans="4:7" x14ac:dyDescent="0.3">
      <c r="D16511" s="21">
        <f t="shared" si="514"/>
        <v>0</v>
      </c>
      <c r="E16511" s="24">
        <f t="shared" si="515"/>
        <v>0</v>
      </c>
      <c r="F16511" s="104"/>
      <c r="G16511" s="104"/>
    </row>
    <row r="16512" spans="4:7" x14ac:dyDescent="0.3">
      <c r="D16512" s="21">
        <f t="shared" si="514"/>
        <v>0</v>
      </c>
      <c r="E16512" s="24">
        <f t="shared" si="515"/>
        <v>0</v>
      </c>
      <c r="F16512" s="104"/>
      <c r="G16512" s="104"/>
    </row>
    <row r="16513" spans="4:7" x14ac:dyDescent="0.3">
      <c r="D16513" s="21">
        <f t="shared" si="514"/>
        <v>0</v>
      </c>
      <c r="E16513" s="24">
        <f t="shared" si="515"/>
        <v>0</v>
      </c>
      <c r="F16513" s="104"/>
      <c r="G16513" s="104"/>
    </row>
    <row r="16514" spans="4:7" x14ac:dyDescent="0.3">
      <c r="D16514" s="21">
        <f t="shared" si="514"/>
        <v>0</v>
      </c>
      <c r="E16514" s="24">
        <f t="shared" si="515"/>
        <v>0</v>
      </c>
      <c r="F16514" s="104"/>
      <c r="G16514" s="104"/>
    </row>
    <row r="16515" spans="4:7" x14ac:dyDescent="0.3">
      <c r="D16515" s="21">
        <f t="shared" ref="D16515:D16578" si="516">F16515+H16515+J16516+L16515+N16515+P16515+R16515+T16515+V16515+X16515+Z16515+AB16515</f>
        <v>0</v>
      </c>
      <c r="E16515" s="24">
        <f t="shared" ref="E16515:E16578" si="517">G16515+I16515+K16516+M16515+O16515+Q16515+S16515+U16515+W16515+Y16515+AA16515+AC16515</f>
        <v>0</v>
      </c>
      <c r="F16515" s="104"/>
      <c r="G16515" s="104"/>
    </row>
    <row r="16516" spans="4:7" x14ac:dyDescent="0.3">
      <c r="D16516" s="21">
        <f t="shared" si="516"/>
        <v>0</v>
      </c>
      <c r="E16516" s="24">
        <f t="shared" si="517"/>
        <v>0</v>
      </c>
      <c r="F16516" s="104"/>
      <c r="G16516" s="104"/>
    </row>
    <row r="16517" spans="4:7" x14ac:dyDescent="0.3">
      <c r="D16517" s="21">
        <f t="shared" si="516"/>
        <v>0</v>
      </c>
      <c r="E16517" s="24">
        <f t="shared" si="517"/>
        <v>0</v>
      </c>
      <c r="F16517" s="104"/>
      <c r="G16517" s="104"/>
    </row>
    <row r="16518" spans="4:7" x14ac:dyDescent="0.3">
      <c r="D16518" s="21">
        <f t="shared" si="516"/>
        <v>0</v>
      </c>
      <c r="E16518" s="24">
        <f t="shared" si="517"/>
        <v>0</v>
      </c>
      <c r="F16518" s="104"/>
      <c r="G16518" s="104"/>
    </row>
    <row r="16519" spans="4:7" x14ac:dyDescent="0.3">
      <c r="D16519" s="21">
        <f t="shared" si="516"/>
        <v>0</v>
      </c>
      <c r="E16519" s="24">
        <f t="shared" si="517"/>
        <v>0</v>
      </c>
      <c r="F16519" s="104"/>
      <c r="G16519" s="104"/>
    </row>
    <row r="16520" spans="4:7" x14ac:dyDescent="0.3">
      <c r="D16520" s="21">
        <f t="shared" si="516"/>
        <v>0</v>
      </c>
      <c r="E16520" s="24">
        <f t="shared" si="517"/>
        <v>0</v>
      </c>
      <c r="F16520" s="104"/>
      <c r="G16520" s="104"/>
    </row>
    <row r="16521" spans="4:7" x14ac:dyDescent="0.3">
      <c r="D16521" s="21">
        <f t="shared" si="516"/>
        <v>0</v>
      </c>
      <c r="E16521" s="24">
        <f t="shared" si="517"/>
        <v>0</v>
      </c>
      <c r="F16521" s="104"/>
      <c r="G16521" s="104"/>
    </row>
    <row r="16522" spans="4:7" x14ac:dyDescent="0.3">
      <c r="D16522" s="21">
        <f t="shared" si="516"/>
        <v>0</v>
      </c>
      <c r="E16522" s="24">
        <f t="shared" si="517"/>
        <v>0</v>
      </c>
      <c r="F16522" s="104"/>
      <c r="G16522" s="104"/>
    </row>
    <row r="16523" spans="4:7" x14ac:dyDescent="0.3">
      <c r="D16523" s="21">
        <f t="shared" si="516"/>
        <v>0</v>
      </c>
      <c r="E16523" s="24">
        <f t="shared" si="517"/>
        <v>0</v>
      </c>
      <c r="F16523" s="104"/>
      <c r="G16523" s="104"/>
    </row>
    <row r="16524" spans="4:7" x14ac:dyDescent="0.3">
      <c r="D16524" s="21">
        <f t="shared" si="516"/>
        <v>0</v>
      </c>
      <c r="E16524" s="24">
        <f t="shared" si="517"/>
        <v>0</v>
      </c>
      <c r="F16524" s="104"/>
      <c r="G16524" s="104"/>
    </row>
    <row r="16525" spans="4:7" x14ac:dyDescent="0.3">
      <c r="D16525" s="21">
        <f t="shared" si="516"/>
        <v>0</v>
      </c>
      <c r="E16525" s="24">
        <f t="shared" si="517"/>
        <v>0</v>
      </c>
      <c r="F16525" s="104"/>
      <c r="G16525" s="104"/>
    </row>
    <row r="16526" spans="4:7" x14ac:dyDescent="0.3">
      <c r="D16526" s="21">
        <f t="shared" si="516"/>
        <v>0</v>
      </c>
      <c r="E16526" s="24">
        <f t="shared" si="517"/>
        <v>0</v>
      </c>
      <c r="F16526" s="104"/>
      <c r="G16526" s="104"/>
    </row>
    <row r="16527" spans="4:7" x14ac:dyDescent="0.3">
      <c r="D16527" s="21">
        <f t="shared" si="516"/>
        <v>0</v>
      </c>
      <c r="E16527" s="24">
        <f t="shared" si="517"/>
        <v>0</v>
      </c>
      <c r="F16527" s="104"/>
      <c r="G16527" s="104"/>
    </row>
    <row r="16528" spans="4:7" x14ac:dyDescent="0.3">
      <c r="D16528" s="21">
        <f t="shared" si="516"/>
        <v>0</v>
      </c>
      <c r="E16528" s="24">
        <f t="shared" si="517"/>
        <v>0</v>
      </c>
      <c r="F16528" s="104"/>
      <c r="G16528" s="104"/>
    </row>
    <row r="16529" spans="4:7" x14ac:dyDescent="0.3">
      <c r="D16529" s="21">
        <f t="shared" si="516"/>
        <v>0</v>
      </c>
      <c r="E16529" s="24">
        <f t="shared" si="517"/>
        <v>0</v>
      </c>
      <c r="F16529" s="104"/>
      <c r="G16529" s="104"/>
    </row>
    <row r="16530" spans="4:7" x14ac:dyDescent="0.3">
      <c r="D16530" s="21">
        <f t="shared" si="516"/>
        <v>0</v>
      </c>
      <c r="E16530" s="24">
        <f t="shared" si="517"/>
        <v>0</v>
      </c>
      <c r="F16530" s="104"/>
      <c r="G16530" s="104"/>
    </row>
    <row r="16531" spans="4:7" x14ac:dyDescent="0.3">
      <c r="D16531" s="21">
        <f t="shared" si="516"/>
        <v>0</v>
      </c>
      <c r="E16531" s="24">
        <f t="shared" si="517"/>
        <v>0</v>
      </c>
      <c r="F16531" s="104"/>
      <c r="G16531" s="104"/>
    </row>
    <row r="16532" spans="4:7" x14ac:dyDescent="0.3">
      <c r="D16532" s="21">
        <f t="shared" si="516"/>
        <v>0</v>
      </c>
      <c r="E16532" s="24">
        <f t="shared" si="517"/>
        <v>0</v>
      </c>
      <c r="F16532" s="104"/>
      <c r="G16532" s="104"/>
    </row>
    <row r="16533" spans="4:7" x14ac:dyDescent="0.3">
      <c r="D16533" s="21">
        <f t="shared" si="516"/>
        <v>0</v>
      </c>
      <c r="E16533" s="24">
        <f t="shared" si="517"/>
        <v>0</v>
      </c>
      <c r="F16533" s="104"/>
      <c r="G16533" s="104"/>
    </row>
    <row r="16534" spans="4:7" x14ac:dyDescent="0.3">
      <c r="D16534" s="21">
        <f t="shared" si="516"/>
        <v>0</v>
      </c>
      <c r="E16534" s="24">
        <f t="shared" si="517"/>
        <v>0</v>
      </c>
      <c r="F16534" s="104"/>
      <c r="G16534" s="104"/>
    </row>
    <row r="16535" spans="4:7" x14ac:dyDescent="0.3">
      <c r="D16535" s="21">
        <f t="shared" si="516"/>
        <v>0</v>
      </c>
      <c r="E16535" s="24">
        <f t="shared" si="517"/>
        <v>0</v>
      </c>
      <c r="F16535" s="104"/>
      <c r="G16535" s="104"/>
    </row>
    <row r="16536" spans="4:7" x14ac:dyDescent="0.3">
      <c r="D16536" s="21">
        <f t="shared" si="516"/>
        <v>0</v>
      </c>
      <c r="E16536" s="24">
        <f t="shared" si="517"/>
        <v>0</v>
      </c>
      <c r="F16536" s="104"/>
      <c r="G16536" s="104"/>
    </row>
    <row r="16537" spans="4:7" x14ac:dyDescent="0.3">
      <c r="D16537" s="21">
        <f t="shared" si="516"/>
        <v>0</v>
      </c>
      <c r="E16537" s="24">
        <f t="shared" si="517"/>
        <v>0</v>
      </c>
      <c r="F16537" s="104"/>
      <c r="G16537" s="104"/>
    </row>
    <row r="16538" spans="4:7" x14ac:dyDescent="0.3">
      <c r="D16538" s="21">
        <f t="shared" si="516"/>
        <v>0</v>
      </c>
      <c r="E16538" s="24">
        <f t="shared" si="517"/>
        <v>0</v>
      </c>
      <c r="F16538" s="104"/>
      <c r="G16538" s="104"/>
    </row>
    <row r="16539" spans="4:7" x14ac:dyDescent="0.3">
      <c r="D16539" s="21">
        <f t="shared" si="516"/>
        <v>0</v>
      </c>
      <c r="E16539" s="24">
        <f t="shared" si="517"/>
        <v>0</v>
      </c>
      <c r="F16539" s="104"/>
      <c r="G16539" s="104"/>
    </row>
    <row r="16540" spans="4:7" x14ac:dyDescent="0.3">
      <c r="D16540" s="21">
        <f t="shared" si="516"/>
        <v>0</v>
      </c>
      <c r="E16540" s="24">
        <f t="shared" si="517"/>
        <v>0</v>
      </c>
      <c r="F16540" s="104"/>
      <c r="G16540" s="104"/>
    </row>
    <row r="16541" spans="4:7" x14ac:dyDescent="0.3">
      <c r="D16541" s="21">
        <f t="shared" si="516"/>
        <v>0</v>
      </c>
      <c r="E16541" s="24">
        <f t="shared" si="517"/>
        <v>0</v>
      </c>
      <c r="F16541" s="104"/>
      <c r="G16541" s="104"/>
    </row>
    <row r="16542" spans="4:7" x14ac:dyDescent="0.3">
      <c r="D16542" s="21">
        <f t="shared" si="516"/>
        <v>0</v>
      </c>
      <c r="E16542" s="24">
        <f t="shared" si="517"/>
        <v>0</v>
      </c>
      <c r="F16542" s="104"/>
      <c r="G16542" s="104"/>
    </row>
    <row r="16543" spans="4:7" x14ac:dyDescent="0.3">
      <c r="D16543" s="21">
        <f t="shared" si="516"/>
        <v>0</v>
      </c>
      <c r="E16543" s="24">
        <f t="shared" si="517"/>
        <v>0</v>
      </c>
      <c r="F16543" s="104"/>
      <c r="G16543" s="104"/>
    </row>
    <row r="16544" spans="4:7" x14ac:dyDescent="0.3">
      <c r="D16544" s="21">
        <f t="shared" si="516"/>
        <v>0</v>
      </c>
      <c r="E16544" s="24">
        <f t="shared" si="517"/>
        <v>0</v>
      </c>
      <c r="F16544" s="104"/>
      <c r="G16544" s="104"/>
    </row>
    <row r="16545" spans="4:7" x14ac:dyDescent="0.3">
      <c r="D16545" s="21">
        <f t="shared" si="516"/>
        <v>0</v>
      </c>
      <c r="E16545" s="24">
        <f t="shared" si="517"/>
        <v>0</v>
      </c>
      <c r="F16545" s="104"/>
      <c r="G16545" s="104"/>
    </row>
    <row r="16546" spans="4:7" x14ac:dyDescent="0.3">
      <c r="D16546" s="21">
        <f t="shared" si="516"/>
        <v>0</v>
      </c>
      <c r="E16546" s="24">
        <f t="shared" si="517"/>
        <v>0</v>
      </c>
      <c r="F16546" s="104"/>
      <c r="G16546" s="104"/>
    </row>
    <row r="16547" spans="4:7" x14ac:dyDescent="0.3">
      <c r="D16547" s="21">
        <f t="shared" si="516"/>
        <v>0</v>
      </c>
      <c r="E16547" s="24">
        <f t="shared" si="517"/>
        <v>0</v>
      </c>
      <c r="F16547" s="104"/>
      <c r="G16547" s="104"/>
    </row>
    <row r="16548" spans="4:7" x14ac:dyDescent="0.3">
      <c r="D16548" s="21">
        <f t="shared" si="516"/>
        <v>0</v>
      </c>
      <c r="E16548" s="24">
        <f t="shared" si="517"/>
        <v>0</v>
      </c>
      <c r="F16548" s="104"/>
      <c r="G16548" s="104"/>
    </row>
    <row r="16549" spans="4:7" x14ac:dyDescent="0.3">
      <c r="D16549" s="21">
        <f t="shared" si="516"/>
        <v>0</v>
      </c>
      <c r="E16549" s="24">
        <f t="shared" si="517"/>
        <v>0</v>
      </c>
      <c r="F16549" s="104"/>
      <c r="G16549" s="104"/>
    </row>
    <row r="16550" spans="4:7" x14ac:dyDescent="0.3">
      <c r="D16550" s="21">
        <f t="shared" si="516"/>
        <v>0</v>
      </c>
      <c r="E16550" s="24">
        <f t="shared" si="517"/>
        <v>0</v>
      </c>
      <c r="F16550" s="104"/>
      <c r="G16550" s="104"/>
    </row>
    <row r="16551" spans="4:7" x14ac:dyDescent="0.3">
      <c r="D16551" s="21">
        <f t="shared" si="516"/>
        <v>0</v>
      </c>
      <c r="E16551" s="24">
        <f t="shared" si="517"/>
        <v>0</v>
      </c>
      <c r="F16551" s="104"/>
      <c r="G16551" s="104"/>
    </row>
    <row r="16552" spans="4:7" x14ac:dyDescent="0.3">
      <c r="D16552" s="21">
        <f t="shared" si="516"/>
        <v>0</v>
      </c>
      <c r="E16552" s="24">
        <f t="shared" si="517"/>
        <v>0</v>
      </c>
      <c r="F16552" s="104"/>
      <c r="G16552" s="104"/>
    </row>
    <row r="16553" spans="4:7" x14ac:dyDescent="0.3">
      <c r="D16553" s="21">
        <f t="shared" si="516"/>
        <v>0</v>
      </c>
      <c r="E16553" s="24">
        <f t="shared" si="517"/>
        <v>0</v>
      </c>
      <c r="F16553" s="104"/>
      <c r="G16553" s="104"/>
    </row>
    <row r="16554" spans="4:7" x14ac:dyDescent="0.3">
      <c r="D16554" s="21">
        <f t="shared" si="516"/>
        <v>0</v>
      </c>
      <c r="E16554" s="24">
        <f t="shared" si="517"/>
        <v>0</v>
      </c>
      <c r="F16554" s="104"/>
      <c r="G16554" s="104"/>
    </row>
    <row r="16555" spans="4:7" x14ac:dyDescent="0.3">
      <c r="D16555" s="21">
        <f t="shared" si="516"/>
        <v>0</v>
      </c>
      <c r="E16555" s="24">
        <f t="shared" si="517"/>
        <v>0</v>
      </c>
      <c r="F16555" s="104"/>
      <c r="G16555" s="104"/>
    </row>
    <row r="16556" spans="4:7" x14ac:dyDescent="0.3">
      <c r="D16556" s="21">
        <f t="shared" si="516"/>
        <v>0</v>
      </c>
      <c r="E16556" s="24">
        <f t="shared" si="517"/>
        <v>0</v>
      </c>
      <c r="F16556" s="104"/>
      <c r="G16556" s="104"/>
    </row>
    <row r="16557" spans="4:7" x14ac:dyDescent="0.3">
      <c r="D16557" s="21">
        <f t="shared" si="516"/>
        <v>0</v>
      </c>
      <c r="E16557" s="24">
        <f t="shared" si="517"/>
        <v>0</v>
      </c>
      <c r="F16557" s="104"/>
      <c r="G16557" s="104"/>
    </row>
    <row r="16558" spans="4:7" x14ac:dyDescent="0.3">
      <c r="D16558" s="21">
        <f t="shared" si="516"/>
        <v>0</v>
      </c>
      <c r="E16558" s="24">
        <f t="shared" si="517"/>
        <v>0</v>
      </c>
      <c r="F16558" s="104"/>
      <c r="G16558" s="104"/>
    </row>
    <row r="16559" spans="4:7" x14ac:dyDescent="0.3">
      <c r="D16559" s="21">
        <f t="shared" si="516"/>
        <v>0</v>
      </c>
      <c r="E16559" s="24">
        <f t="shared" si="517"/>
        <v>0</v>
      </c>
      <c r="F16559" s="104"/>
      <c r="G16559" s="104"/>
    </row>
    <row r="16560" spans="4:7" x14ac:dyDescent="0.3">
      <c r="D16560" s="21">
        <f t="shared" si="516"/>
        <v>0</v>
      </c>
      <c r="E16560" s="24">
        <f t="shared" si="517"/>
        <v>0</v>
      </c>
      <c r="F16560" s="104"/>
      <c r="G16560" s="104"/>
    </row>
    <row r="16561" spans="4:7" x14ac:dyDescent="0.3">
      <c r="D16561" s="21">
        <f t="shared" si="516"/>
        <v>0</v>
      </c>
      <c r="E16561" s="24">
        <f t="shared" si="517"/>
        <v>0</v>
      </c>
      <c r="F16561" s="104"/>
      <c r="G16561" s="104"/>
    </row>
    <row r="16562" spans="4:7" x14ac:dyDescent="0.3">
      <c r="D16562" s="21">
        <f t="shared" si="516"/>
        <v>0</v>
      </c>
      <c r="E16562" s="24">
        <f t="shared" si="517"/>
        <v>0</v>
      </c>
      <c r="F16562" s="104"/>
      <c r="G16562" s="104"/>
    </row>
    <row r="16563" spans="4:7" x14ac:dyDescent="0.3">
      <c r="D16563" s="21">
        <f t="shared" si="516"/>
        <v>0</v>
      </c>
      <c r="E16563" s="24">
        <f t="shared" si="517"/>
        <v>0</v>
      </c>
      <c r="F16563" s="104"/>
      <c r="G16563" s="104"/>
    </row>
    <row r="16564" spans="4:7" x14ac:dyDescent="0.3">
      <c r="D16564" s="21">
        <f t="shared" si="516"/>
        <v>0</v>
      </c>
      <c r="E16564" s="24">
        <f t="shared" si="517"/>
        <v>0</v>
      </c>
      <c r="F16564" s="104"/>
      <c r="G16564" s="104"/>
    </row>
    <row r="16565" spans="4:7" x14ac:dyDescent="0.3">
      <c r="D16565" s="21">
        <f t="shared" si="516"/>
        <v>0</v>
      </c>
      <c r="E16565" s="24">
        <f t="shared" si="517"/>
        <v>0</v>
      </c>
      <c r="F16565" s="104"/>
      <c r="G16565" s="104"/>
    </row>
    <row r="16566" spans="4:7" x14ac:dyDescent="0.3">
      <c r="D16566" s="21">
        <f t="shared" si="516"/>
        <v>0</v>
      </c>
      <c r="E16566" s="24">
        <f t="shared" si="517"/>
        <v>0</v>
      </c>
      <c r="F16566" s="104"/>
      <c r="G16566" s="104"/>
    </row>
    <row r="16567" spans="4:7" x14ac:dyDescent="0.3">
      <c r="D16567" s="21">
        <f t="shared" si="516"/>
        <v>0</v>
      </c>
      <c r="E16567" s="24">
        <f t="shared" si="517"/>
        <v>0</v>
      </c>
      <c r="F16567" s="104"/>
      <c r="G16567" s="104"/>
    </row>
    <row r="16568" spans="4:7" x14ac:dyDescent="0.3">
      <c r="D16568" s="21">
        <f t="shared" si="516"/>
        <v>0</v>
      </c>
      <c r="E16568" s="24">
        <f t="shared" si="517"/>
        <v>0</v>
      </c>
      <c r="F16568" s="104"/>
      <c r="G16568" s="104"/>
    </row>
    <row r="16569" spans="4:7" x14ac:dyDescent="0.3">
      <c r="D16569" s="21">
        <f t="shared" si="516"/>
        <v>0</v>
      </c>
      <c r="E16569" s="24">
        <f t="shared" si="517"/>
        <v>0</v>
      </c>
      <c r="F16569" s="104"/>
      <c r="G16569" s="104"/>
    </row>
    <row r="16570" spans="4:7" x14ac:dyDescent="0.3">
      <c r="D16570" s="21">
        <f t="shared" si="516"/>
        <v>0</v>
      </c>
      <c r="E16570" s="24">
        <f t="shared" si="517"/>
        <v>0</v>
      </c>
      <c r="F16570" s="104"/>
      <c r="G16570" s="104"/>
    </row>
    <row r="16571" spans="4:7" x14ac:dyDescent="0.3">
      <c r="D16571" s="21">
        <f t="shared" si="516"/>
        <v>0</v>
      </c>
      <c r="E16571" s="24">
        <f t="shared" si="517"/>
        <v>0</v>
      </c>
      <c r="F16571" s="104"/>
      <c r="G16571" s="104"/>
    </row>
    <row r="16572" spans="4:7" x14ac:dyDescent="0.3">
      <c r="D16572" s="21">
        <f t="shared" si="516"/>
        <v>0</v>
      </c>
      <c r="E16572" s="24">
        <f t="shared" si="517"/>
        <v>0</v>
      </c>
      <c r="F16572" s="104"/>
      <c r="G16572" s="104"/>
    </row>
    <row r="16573" spans="4:7" x14ac:dyDescent="0.3">
      <c r="D16573" s="21">
        <f t="shared" si="516"/>
        <v>0</v>
      </c>
      <c r="E16573" s="24">
        <f t="shared" si="517"/>
        <v>0</v>
      </c>
      <c r="F16573" s="104"/>
      <c r="G16573" s="104"/>
    </row>
    <row r="16574" spans="4:7" x14ac:dyDescent="0.3">
      <c r="D16574" s="21">
        <f t="shared" si="516"/>
        <v>0</v>
      </c>
      <c r="E16574" s="24">
        <f t="shared" si="517"/>
        <v>0</v>
      </c>
      <c r="F16574" s="104"/>
      <c r="G16574" s="104"/>
    </row>
    <row r="16575" spans="4:7" x14ac:dyDescent="0.3">
      <c r="D16575" s="21">
        <f t="shared" si="516"/>
        <v>0</v>
      </c>
      <c r="E16575" s="24">
        <f t="shared" si="517"/>
        <v>0</v>
      </c>
      <c r="F16575" s="104"/>
      <c r="G16575" s="104"/>
    </row>
    <row r="16576" spans="4:7" x14ac:dyDescent="0.3">
      <c r="D16576" s="21">
        <f t="shared" si="516"/>
        <v>0</v>
      </c>
      <c r="E16576" s="24">
        <f t="shared" si="517"/>
        <v>0</v>
      </c>
      <c r="F16576" s="104"/>
      <c r="G16576" s="104"/>
    </row>
    <row r="16577" spans="4:7" x14ac:dyDescent="0.3">
      <c r="D16577" s="21">
        <f t="shared" si="516"/>
        <v>0</v>
      </c>
      <c r="E16577" s="24">
        <f t="shared" si="517"/>
        <v>0</v>
      </c>
      <c r="F16577" s="104"/>
      <c r="G16577" s="104"/>
    </row>
    <row r="16578" spans="4:7" x14ac:dyDescent="0.3">
      <c r="D16578" s="21">
        <f t="shared" si="516"/>
        <v>0</v>
      </c>
      <c r="E16578" s="24">
        <f t="shared" si="517"/>
        <v>0</v>
      </c>
      <c r="F16578" s="104"/>
      <c r="G16578" s="104"/>
    </row>
    <row r="16579" spans="4:7" x14ac:dyDescent="0.3">
      <c r="D16579" s="21">
        <f t="shared" ref="D16579:D16642" si="518">F16579+H16579+J16580+L16579+N16579+P16579+R16579+T16579+V16579+X16579+Z16579+AB16579</f>
        <v>0</v>
      </c>
      <c r="E16579" s="24">
        <f t="shared" ref="E16579:E16642" si="519">G16579+I16579+K16580+M16579+O16579+Q16579+S16579+U16579+W16579+Y16579+AA16579+AC16579</f>
        <v>0</v>
      </c>
      <c r="F16579" s="104"/>
      <c r="G16579" s="104"/>
    </row>
    <row r="16580" spans="4:7" x14ac:dyDescent="0.3">
      <c r="D16580" s="21">
        <f t="shared" si="518"/>
        <v>0</v>
      </c>
      <c r="E16580" s="24">
        <f t="shared" si="519"/>
        <v>0</v>
      </c>
      <c r="F16580" s="104"/>
      <c r="G16580" s="104"/>
    </row>
    <row r="16581" spans="4:7" x14ac:dyDescent="0.3">
      <c r="D16581" s="21">
        <f t="shared" si="518"/>
        <v>0</v>
      </c>
      <c r="E16581" s="24">
        <f t="shared" si="519"/>
        <v>0</v>
      </c>
      <c r="F16581" s="104"/>
      <c r="G16581" s="104"/>
    </row>
    <row r="16582" spans="4:7" x14ac:dyDescent="0.3">
      <c r="D16582" s="21">
        <f t="shared" si="518"/>
        <v>0</v>
      </c>
      <c r="E16582" s="24">
        <f t="shared" si="519"/>
        <v>0</v>
      </c>
      <c r="F16582" s="104"/>
      <c r="G16582" s="104"/>
    </row>
    <row r="16583" spans="4:7" x14ac:dyDescent="0.3">
      <c r="D16583" s="21">
        <f t="shared" si="518"/>
        <v>0</v>
      </c>
      <c r="E16583" s="24">
        <f t="shared" si="519"/>
        <v>0</v>
      </c>
      <c r="F16583" s="104"/>
      <c r="G16583" s="104"/>
    </row>
    <row r="16584" spans="4:7" x14ac:dyDescent="0.3">
      <c r="D16584" s="21">
        <f t="shared" si="518"/>
        <v>0</v>
      </c>
      <c r="E16584" s="24">
        <f t="shared" si="519"/>
        <v>0</v>
      </c>
      <c r="F16584" s="104"/>
      <c r="G16584" s="104"/>
    </row>
    <row r="16585" spans="4:7" x14ac:dyDescent="0.3">
      <c r="D16585" s="21">
        <f t="shared" si="518"/>
        <v>0</v>
      </c>
      <c r="E16585" s="24">
        <f t="shared" si="519"/>
        <v>0</v>
      </c>
      <c r="F16585" s="104"/>
      <c r="G16585" s="104"/>
    </row>
    <row r="16586" spans="4:7" x14ac:dyDescent="0.3">
      <c r="D16586" s="21">
        <f t="shared" si="518"/>
        <v>0</v>
      </c>
      <c r="E16586" s="24">
        <f t="shared" si="519"/>
        <v>0</v>
      </c>
      <c r="F16586" s="104"/>
      <c r="G16586" s="104"/>
    </row>
    <row r="16587" spans="4:7" x14ac:dyDescent="0.3">
      <c r="D16587" s="21">
        <f t="shared" si="518"/>
        <v>0</v>
      </c>
      <c r="E16587" s="24">
        <f t="shared" si="519"/>
        <v>0</v>
      </c>
      <c r="F16587" s="104"/>
      <c r="G16587" s="104"/>
    </row>
    <row r="16588" spans="4:7" x14ac:dyDescent="0.3">
      <c r="D16588" s="21">
        <f t="shared" si="518"/>
        <v>0</v>
      </c>
      <c r="E16588" s="24">
        <f t="shared" si="519"/>
        <v>0</v>
      </c>
      <c r="F16588" s="104"/>
      <c r="G16588" s="104"/>
    </row>
    <row r="16589" spans="4:7" x14ac:dyDescent="0.3">
      <c r="D16589" s="21">
        <f t="shared" si="518"/>
        <v>0</v>
      </c>
      <c r="E16589" s="24">
        <f t="shared" si="519"/>
        <v>0</v>
      </c>
      <c r="F16589" s="104"/>
      <c r="G16589" s="104"/>
    </row>
    <row r="16590" spans="4:7" x14ac:dyDescent="0.3">
      <c r="D16590" s="21">
        <f t="shared" si="518"/>
        <v>0</v>
      </c>
      <c r="E16590" s="24">
        <f t="shared" si="519"/>
        <v>0</v>
      </c>
      <c r="F16590" s="104"/>
      <c r="G16590" s="104"/>
    </row>
    <row r="16591" spans="4:7" x14ac:dyDescent="0.3">
      <c r="D16591" s="21">
        <f t="shared" si="518"/>
        <v>0</v>
      </c>
      <c r="E16591" s="24">
        <f t="shared" si="519"/>
        <v>0</v>
      </c>
      <c r="F16591" s="104"/>
      <c r="G16591" s="104"/>
    </row>
    <row r="16592" spans="4:7" x14ac:dyDescent="0.3">
      <c r="D16592" s="21">
        <f t="shared" si="518"/>
        <v>0</v>
      </c>
      <c r="E16592" s="24">
        <f t="shared" si="519"/>
        <v>0</v>
      </c>
      <c r="F16592" s="104"/>
      <c r="G16592" s="104"/>
    </row>
    <row r="16593" spans="4:7" x14ac:dyDescent="0.3">
      <c r="D16593" s="21">
        <f t="shared" si="518"/>
        <v>0</v>
      </c>
      <c r="E16593" s="24">
        <f t="shared" si="519"/>
        <v>0</v>
      </c>
      <c r="F16593" s="104"/>
      <c r="G16593" s="104"/>
    </row>
    <row r="16594" spans="4:7" x14ac:dyDescent="0.3">
      <c r="D16594" s="21">
        <f t="shared" si="518"/>
        <v>0</v>
      </c>
      <c r="E16594" s="24">
        <f t="shared" si="519"/>
        <v>0</v>
      </c>
      <c r="F16594" s="104"/>
      <c r="G16594" s="104"/>
    </row>
    <row r="16595" spans="4:7" x14ac:dyDescent="0.3">
      <c r="D16595" s="21">
        <f t="shared" si="518"/>
        <v>0</v>
      </c>
      <c r="E16595" s="24">
        <f t="shared" si="519"/>
        <v>0</v>
      </c>
      <c r="F16595" s="104"/>
      <c r="G16595" s="104"/>
    </row>
    <row r="16596" spans="4:7" x14ac:dyDescent="0.3">
      <c r="D16596" s="21">
        <f t="shared" si="518"/>
        <v>0</v>
      </c>
      <c r="E16596" s="24">
        <f t="shared" si="519"/>
        <v>0</v>
      </c>
      <c r="F16596" s="104"/>
      <c r="G16596" s="104"/>
    </row>
    <row r="16597" spans="4:7" x14ac:dyDescent="0.3">
      <c r="D16597" s="21">
        <f t="shared" si="518"/>
        <v>0</v>
      </c>
      <c r="E16597" s="24">
        <f t="shared" si="519"/>
        <v>0</v>
      </c>
      <c r="F16597" s="104"/>
      <c r="G16597" s="104"/>
    </row>
    <row r="16598" spans="4:7" x14ac:dyDescent="0.3">
      <c r="D16598" s="21">
        <f t="shared" si="518"/>
        <v>0</v>
      </c>
      <c r="E16598" s="24">
        <f t="shared" si="519"/>
        <v>0</v>
      </c>
      <c r="F16598" s="104"/>
      <c r="G16598" s="104"/>
    </row>
    <row r="16599" spans="4:7" x14ac:dyDescent="0.3">
      <c r="D16599" s="21">
        <f t="shared" si="518"/>
        <v>0</v>
      </c>
      <c r="E16599" s="24">
        <f t="shared" si="519"/>
        <v>0</v>
      </c>
      <c r="F16599" s="104"/>
      <c r="G16599" s="104"/>
    </row>
    <row r="16600" spans="4:7" x14ac:dyDescent="0.3">
      <c r="D16600" s="21">
        <f t="shared" si="518"/>
        <v>0</v>
      </c>
      <c r="E16600" s="24">
        <f t="shared" si="519"/>
        <v>0</v>
      </c>
      <c r="F16600" s="104"/>
      <c r="G16600" s="104"/>
    </row>
    <row r="16601" spans="4:7" x14ac:dyDescent="0.3">
      <c r="D16601" s="21">
        <f t="shared" si="518"/>
        <v>0</v>
      </c>
      <c r="E16601" s="24">
        <f t="shared" si="519"/>
        <v>0</v>
      </c>
      <c r="F16601" s="104"/>
      <c r="G16601" s="104"/>
    </row>
    <row r="16602" spans="4:7" x14ac:dyDescent="0.3">
      <c r="D16602" s="21">
        <f t="shared" si="518"/>
        <v>0</v>
      </c>
      <c r="E16602" s="24">
        <f t="shared" si="519"/>
        <v>0</v>
      </c>
      <c r="F16602" s="104"/>
      <c r="G16602" s="104"/>
    </row>
    <row r="16603" spans="4:7" x14ac:dyDescent="0.3">
      <c r="D16603" s="21">
        <f t="shared" si="518"/>
        <v>0</v>
      </c>
      <c r="E16603" s="24">
        <f t="shared" si="519"/>
        <v>0</v>
      </c>
      <c r="F16603" s="104"/>
      <c r="G16603" s="104"/>
    </row>
    <row r="16604" spans="4:7" x14ac:dyDescent="0.3">
      <c r="D16604" s="21">
        <f t="shared" si="518"/>
        <v>0</v>
      </c>
      <c r="E16604" s="24">
        <f t="shared" si="519"/>
        <v>0</v>
      </c>
      <c r="F16604" s="104"/>
      <c r="G16604" s="104"/>
    </row>
    <row r="16605" spans="4:7" x14ac:dyDescent="0.3">
      <c r="D16605" s="21">
        <f t="shared" si="518"/>
        <v>0</v>
      </c>
      <c r="E16605" s="24">
        <f t="shared" si="519"/>
        <v>0</v>
      </c>
      <c r="F16605" s="104"/>
      <c r="G16605" s="104"/>
    </row>
    <row r="16606" spans="4:7" x14ac:dyDescent="0.3">
      <c r="D16606" s="21">
        <f t="shared" si="518"/>
        <v>0</v>
      </c>
      <c r="E16606" s="24">
        <f t="shared" si="519"/>
        <v>0</v>
      </c>
      <c r="F16606" s="104"/>
      <c r="G16606" s="104"/>
    </row>
    <row r="16607" spans="4:7" x14ac:dyDescent="0.3">
      <c r="D16607" s="21">
        <f t="shared" si="518"/>
        <v>0</v>
      </c>
      <c r="E16607" s="24">
        <f t="shared" si="519"/>
        <v>0</v>
      </c>
      <c r="F16607" s="104"/>
      <c r="G16607" s="104"/>
    </row>
    <row r="16608" spans="4:7" x14ac:dyDescent="0.3">
      <c r="D16608" s="21">
        <f t="shared" si="518"/>
        <v>0</v>
      </c>
      <c r="E16608" s="24">
        <f t="shared" si="519"/>
        <v>0</v>
      </c>
      <c r="F16608" s="104"/>
      <c r="G16608" s="104"/>
    </row>
    <row r="16609" spans="4:7" x14ac:dyDescent="0.3">
      <c r="D16609" s="21">
        <f t="shared" si="518"/>
        <v>0</v>
      </c>
      <c r="E16609" s="24">
        <f t="shared" si="519"/>
        <v>0</v>
      </c>
      <c r="F16609" s="104"/>
      <c r="G16609" s="104"/>
    </row>
    <row r="16610" spans="4:7" x14ac:dyDescent="0.3">
      <c r="D16610" s="21">
        <f t="shared" si="518"/>
        <v>0</v>
      </c>
      <c r="E16610" s="24">
        <f t="shared" si="519"/>
        <v>0</v>
      </c>
      <c r="F16610" s="104"/>
      <c r="G16610" s="104"/>
    </row>
    <row r="16611" spans="4:7" x14ac:dyDescent="0.3">
      <c r="D16611" s="21">
        <f t="shared" si="518"/>
        <v>0</v>
      </c>
      <c r="E16611" s="24">
        <f t="shared" si="519"/>
        <v>0</v>
      </c>
      <c r="F16611" s="104"/>
      <c r="G16611" s="104"/>
    </row>
    <row r="16612" spans="4:7" x14ac:dyDescent="0.3">
      <c r="D16612" s="21">
        <f t="shared" si="518"/>
        <v>0</v>
      </c>
      <c r="E16612" s="24">
        <f t="shared" si="519"/>
        <v>0</v>
      </c>
      <c r="F16612" s="104"/>
      <c r="G16612" s="104"/>
    </row>
    <row r="16613" spans="4:7" x14ac:dyDescent="0.3">
      <c r="D16613" s="21">
        <f t="shared" si="518"/>
        <v>0</v>
      </c>
      <c r="E16613" s="24">
        <f t="shared" si="519"/>
        <v>0</v>
      </c>
      <c r="F16613" s="104"/>
      <c r="G16613" s="104"/>
    </row>
    <row r="16614" spans="4:7" x14ac:dyDescent="0.3">
      <c r="D16614" s="21">
        <f t="shared" si="518"/>
        <v>0</v>
      </c>
      <c r="E16614" s="24">
        <f t="shared" si="519"/>
        <v>0</v>
      </c>
      <c r="F16614" s="104"/>
      <c r="G16614" s="104"/>
    </row>
    <row r="16615" spans="4:7" x14ac:dyDescent="0.3">
      <c r="D16615" s="21">
        <f t="shared" si="518"/>
        <v>0</v>
      </c>
      <c r="E16615" s="24">
        <f t="shared" si="519"/>
        <v>0</v>
      </c>
      <c r="F16615" s="104"/>
      <c r="G16615" s="104"/>
    </row>
    <row r="16616" spans="4:7" x14ac:dyDescent="0.3">
      <c r="D16616" s="21">
        <f t="shared" si="518"/>
        <v>0</v>
      </c>
      <c r="E16616" s="24">
        <f t="shared" si="519"/>
        <v>0</v>
      </c>
      <c r="F16616" s="104"/>
      <c r="G16616" s="104"/>
    </row>
    <row r="16617" spans="4:7" x14ac:dyDescent="0.3">
      <c r="D16617" s="21">
        <f t="shared" si="518"/>
        <v>0</v>
      </c>
      <c r="E16617" s="24">
        <f t="shared" si="519"/>
        <v>0</v>
      </c>
      <c r="F16617" s="104"/>
      <c r="G16617" s="104"/>
    </row>
    <row r="16618" spans="4:7" x14ac:dyDescent="0.3">
      <c r="D16618" s="21">
        <f t="shared" si="518"/>
        <v>0</v>
      </c>
      <c r="E16618" s="24">
        <f t="shared" si="519"/>
        <v>0</v>
      </c>
      <c r="F16618" s="104"/>
      <c r="G16618" s="104"/>
    </row>
    <row r="16619" spans="4:7" x14ac:dyDescent="0.3">
      <c r="D16619" s="21">
        <f t="shared" si="518"/>
        <v>0</v>
      </c>
      <c r="E16619" s="24">
        <f t="shared" si="519"/>
        <v>0</v>
      </c>
      <c r="F16619" s="104"/>
      <c r="G16619" s="104"/>
    </row>
    <row r="16620" spans="4:7" x14ac:dyDescent="0.3">
      <c r="D16620" s="21">
        <f t="shared" si="518"/>
        <v>0</v>
      </c>
      <c r="E16620" s="24">
        <f t="shared" si="519"/>
        <v>0</v>
      </c>
      <c r="F16620" s="104"/>
      <c r="G16620" s="104"/>
    </row>
    <row r="16621" spans="4:7" x14ac:dyDescent="0.3">
      <c r="D16621" s="21">
        <f t="shared" si="518"/>
        <v>0</v>
      </c>
      <c r="E16621" s="24">
        <f t="shared" si="519"/>
        <v>0</v>
      </c>
      <c r="F16621" s="104"/>
      <c r="G16621" s="104"/>
    </row>
    <row r="16622" spans="4:7" x14ac:dyDescent="0.3">
      <c r="D16622" s="21">
        <f t="shared" si="518"/>
        <v>0</v>
      </c>
      <c r="E16622" s="24">
        <f t="shared" si="519"/>
        <v>0</v>
      </c>
      <c r="F16622" s="104"/>
      <c r="G16622" s="104"/>
    </row>
    <row r="16623" spans="4:7" x14ac:dyDescent="0.3">
      <c r="D16623" s="21">
        <f t="shared" si="518"/>
        <v>0</v>
      </c>
      <c r="E16623" s="24">
        <f t="shared" si="519"/>
        <v>0</v>
      </c>
      <c r="F16623" s="104"/>
      <c r="G16623" s="104"/>
    </row>
    <row r="16624" spans="4:7" x14ac:dyDescent="0.3">
      <c r="D16624" s="21">
        <f t="shared" si="518"/>
        <v>0</v>
      </c>
      <c r="E16624" s="24">
        <f t="shared" si="519"/>
        <v>0</v>
      </c>
      <c r="F16624" s="104"/>
      <c r="G16624" s="104"/>
    </row>
    <row r="16625" spans="4:7" x14ac:dyDescent="0.3">
      <c r="D16625" s="21">
        <f t="shared" si="518"/>
        <v>0</v>
      </c>
      <c r="E16625" s="24">
        <f t="shared" si="519"/>
        <v>0</v>
      </c>
      <c r="F16625" s="104"/>
      <c r="G16625" s="104"/>
    </row>
    <row r="16626" spans="4:7" x14ac:dyDescent="0.3">
      <c r="D16626" s="21">
        <f t="shared" si="518"/>
        <v>0</v>
      </c>
      <c r="E16626" s="24">
        <f t="shared" si="519"/>
        <v>0</v>
      </c>
      <c r="F16626" s="104"/>
      <c r="G16626" s="104"/>
    </row>
    <row r="16627" spans="4:7" x14ac:dyDescent="0.3">
      <c r="D16627" s="21">
        <f t="shared" si="518"/>
        <v>0</v>
      </c>
      <c r="E16627" s="24">
        <f t="shared" si="519"/>
        <v>0</v>
      </c>
      <c r="F16627" s="104"/>
      <c r="G16627" s="104"/>
    </row>
    <row r="16628" spans="4:7" x14ac:dyDescent="0.3">
      <c r="D16628" s="21">
        <f t="shared" si="518"/>
        <v>0</v>
      </c>
      <c r="E16628" s="24">
        <f t="shared" si="519"/>
        <v>0</v>
      </c>
      <c r="F16628" s="104"/>
      <c r="G16628" s="104"/>
    </row>
    <row r="16629" spans="4:7" x14ac:dyDescent="0.3">
      <c r="D16629" s="21">
        <f t="shared" si="518"/>
        <v>0</v>
      </c>
      <c r="E16629" s="24">
        <f t="shared" si="519"/>
        <v>0</v>
      </c>
      <c r="F16629" s="104"/>
      <c r="G16629" s="104"/>
    </row>
    <row r="16630" spans="4:7" x14ac:dyDescent="0.3">
      <c r="D16630" s="21">
        <f t="shared" si="518"/>
        <v>0</v>
      </c>
      <c r="E16630" s="24">
        <f t="shared" si="519"/>
        <v>0</v>
      </c>
      <c r="F16630" s="104"/>
      <c r="G16630" s="104"/>
    </row>
    <row r="16631" spans="4:7" x14ac:dyDescent="0.3">
      <c r="D16631" s="21">
        <f t="shared" si="518"/>
        <v>0</v>
      </c>
      <c r="E16631" s="24">
        <f t="shared" si="519"/>
        <v>0</v>
      </c>
      <c r="F16631" s="104"/>
      <c r="G16631" s="104"/>
    </row>
    <row r="16632" spans="4:7" x14ac:dyDescent="0.3">
      <c r="D16632" s="21">
        <f t="shared" si="518"/>
        <v>0</v>
      </c>
      <c r="E16632" s="24">
        <f t="shared" si="519"/>
        <v>0</v>
      </c>
      <c r="F16632" s="104"/>
      <c r="G16632" s="104"/>
    </row>
    <row r="16633" spans="4:7" x14ac:dyDescent="0.3">
      <c r="D16633" s="21">
        <f t="shared" si="518"/>
        <v>0</v>
      </c>
      <c r="E16633" s="24">
        <f t="shared" si="519"/>
        <v>0</v>
      </c>
      <c r="F16633" s="104"/>
      <c r="G16633" s="104"/>
    </row>
    <row r="16634" spans="4:7" x14ac:dyDescent="0.3">
      <c r="D16634" s="21">
        <f t="shared" si="518"/>
        <v>0</v>
      </c>
      <c r="E16634" s="24">
        <f t="shared" si="519"/>
        <v>0</v>
      </c>
      <c r="F16634" s="104"/>
      <c r="G16634" s="104"/>
    </row>
    <row r="16635" spans="4:7" x14ac:dyDescent="0.3">
      <c r="D16635" s="21">
        <f t="shared" si="518"/>
        <v>0</v>
      </c>
      <c r="E16635" s="24">
        <f t="shared" si="519"/>
        <v>0</v>
      </c>
      <c r="F16635" s="104"/>
      <c r="G16635" s="104"/>
    </row>
    <row r="16636" spans="4:7" x14ac:dyDescent="0.3">
      <c r="D16636" s="21">
        <f t="shared" si="518"/>
        <v>0</v>
      </c>
      <c r="E16636" s="24">
        <f t="shared" si="519"/>
        <v>0</v>
      </c>
      <c r="F16636" s="104"/>
      <c r="G16636" s="104"/>
    </row>
    <row r="16637" spans="4:7" x14ac:dyDescent="0.3">
      <c r="D16637" s="21">
        <f t="shared" si="518"/>
        <v>0</v>
      </c>
      <c r="E16637" s="24">
        <f t="shared" si="519"/>
        <v>0</v>
      </c>
      <c r="F16637" s="104"/>
      <c r="G16637" s="104"/>
    </row>
    <row r="16638" spans="4:7" x14ac:dyDescent="0.3">
      <c r="D16638" s="21">
        <f t="shared" si="518"/>
        <v>0</v>
      </c>
      <c r="E16638" s="24">
        <f t="shared" si="519"/>
        <v>0</v>
      </c>
      <c r="F16638" s="104"/>
      <c r="G16638" s="104"/>
    </row>
    <row r="16639" spans="4:7" x14ac:dyDescent="0.3">
      <c r="D16639" s="21">
        <f t="shared" si="518"/>
        <v>0</v>
      </c>
      <c r="E16639" s="24">
        <f t="shared" si="519"/>
        <v>0</v>
      </c>
      <c r="F16639" s="104"/>
      <c r="G16639" s="104"/>
    </row>
    <row r="16640" spans="4:7" x14ac:dyDescent="0.3">
      <c r="D16640" s="21">
        <f t="shared" si="518"/>
        <v>0</v>
      </c>
      <c r="E16640" s="24">
        <f t="shared" si="519"/>
        <v>0</v>
      </c>
      <c r="F16640" s="104"/>
      <c r="G16640" s="104"/>
    </row>
    <row r="16641" spans="4:7" x14ac:dyDescent="0.3">
      <c r="D16641" s="21">
        <f t="shared" si="518"/>
        <v>0</v>
      </c>
      <c r="E16641" s="24">
        <f t="shared" si="519"/>
        <v>0</v>
      </c>
      <c r="F16641" s="104"/>
      <c r="G16641" s="104"/>
    </row>
    <row r="16642" spans="4:7" x14ac:dyDescent="0.3">
      <c r="D16642" s="21">
        <f t="shared" si="518"/>
        <v>0</v>
      </c>
      <c r="E16642" s="24">
        <f t="shared" si="519"/>
        <v>0</v>
      </c>
      <c r="F16642" s="104"/>
      <c r="G16642" s="104"/>
    </row>
    <row r="16643" spans="4:7" x14ac:dyDescent="0.3">
      <c r="D16643" s="21">
        <f t="shared" ref="D16643:D16706" si="520">F16643+H16643+J16644+L16643+N16643+P16643+R16643+T16643+V16643+X16643+Z16643+AB16643</f>
        <v>0</v>
      </c>
      <c r="E16643" s="24">
        <f t="shared" ref="E16643:E16706" si="521">G16643+I16643+K16644+M16643+O16643+Q16643+S16643+U16643+W16643+Y16643+AA16643+AC16643</f>
        <v>0</v>
      </c>
      <c r="F16643" s="104"/>
      <c r="G16643" s="104"/>
    </row>
    <row r="16644" spans="4:7" x14ac:dyDescent="0.3">
      <c r="D16644" s="21">
        <f t="shared" si="520"/>
        <v>0</v>
      </c>
      <c r="E16644" s="24">
        <f t="shared" si="521"/>
        <v>0</v>
      </c>
      <c r="F16644" s="104"/>
      <c r="G16644" s="104"/>
    </row>
    <row r="16645" spans="4:7" x14ac:dyDescent="0.3">
      <c r="D16645" s="21">
        <f t="shared" si="520"/>
        <v>0</v>
      </c>
      <c r="E16645" s="24">
        <f t="shared" si="521"/>
        <v>0</v>
      </c>
      <c r="F16645" s="104"/>
      <c r="G16645" s="104"/>
    </row>
    <row r="16646" spans="4:7" x14ac:dyDescent="0.3">
      <c r="D16646" s="21">
        <f t="shared" si="520"/>
        <v>0</v>
      </c>
      <c r="E16646" s="24">
        <f t="shared" si="521"/>
        <v>0</v>
      </c>
      <c r="F16646" s="104"/>
      <c r="G16646" s="104"/>
    </row>
    <row r="16647" spans="4:7" x14ac:dyDescent="0.3">
      <c r="D16647" s="21">
        <f t="shared" si="520"/>
        <v>0</v>
      </c>
      <c r="E16647" s="24">
        <f t="shared" si="521"/>
        <v>0</v>
      </c>
      <c r="F16647" s="104"/>
      <c r="G16647" s="104"/>
    </row>
    <row r="16648" spans="4:7" x14ac:dyDescent="0.3">
      <c r="D16648" s="21">
        <f t="shared" si="520"/>
        <v>0</v>
      </c>
      <c r="E16648" s="24">
        <f t="shared" si="521"/>
        <v>0</v>
      </c>
      <c r="F16648" s="104"/>
      <c r="G16648" s="104"/>
    </row>
    <row r="16649" spans="4:7" x14ac:dyDescent="0.3">
      <c r="D16649" s="21">
        <f t="shared" si="520"/>
        <v>0</v>
      </c>
      <c r="E16649" s="24">
        <f t="shared" si="521"/>
        <v>0</v>
      </c>
      <c r="F16649" s="104"/>
      <c r="G16649" s="104"/>
    </row>
    <row r="16650" spans="4:7" x14ac:dyDescent="0.3">
      <c r="D16650" s="21">
        <f t="shared" si="520"/>
        <v>0</v>
      </c>
      <c r="E16650" s="24">
        <f t="shared" si="521"/>
        <v>0</v>
      </c>
      <c r="F16650" s="104"/>
      <c r="G16650" s="104"/>
    </row>
    <row r="16651" spans="4:7" x14ac:dyDescent="0.3">
      <c r="D16651" s="21">
        <f t="shared" si="520"/>
        <v>0</v>
      </c>
      <c r="E16651" s="24">
        <f t="shared" si="521"/>
        <v>0</v>
      </c>
      <c r="F16651" s="104"/>
      <c r="G16651" s="104"/>
    </row>
    <row r="16652" spans="4:7" x14ac:dyDescent="0.3">
      <c r="D16652" s="21">
        <f t="shared" si="520"/>
        <v>0</v>
      </c>
      <c r="E16652" s="24">
        <f t="shared" si="521"/>
        <v>0</v>
      </c>
      <c r="F16652" s="104"/>
      <c r="G16652" s="104"/>
    </row>
    <row r="16653" spans="4:7" x14ac:dyDescent="0.3">
      <c r="D16653" s="21">
        <f t="shared" si="520"/>
        <v>0</v>
      </c>
      <c r="E16653" s="24">
        <f t="shared" si="521"/>
        <v>0</v>
      </c>
      <c r="F16653" s="104"/>
      <c r="G16653" s="104"/>
    </row>
    <row r="16654" spans="4:7" x14ac:dyDescent="0.3">
      <c r="D16654" s="21">
        <f t="shared" si="520"/>
        <v>0</v>
      </c>
      <c r="E16654" s="24">
        <f t="shared" si="521"/>
        <v>0</v>
      </c>
      <c r="F16654" s="104"/>
      <c r="G16654" s="104"/>
    </row>
    <row r="16655" spans="4:7" x14ac:dyDescent="0.3">
      <c r="D16655" s="21">
        <f t="shared" si="520"/>
        <v>0</v>
      </c>
      <c r="E16655" s="24">
        <f t="shared" si="521"/>
        <v>0</v>
      </c>
      <c r="F16655" s="104"/>
      <c r="G16655" s="104"/>
    </row>
    <row r="16656" spans="4:7" x14ac:dyDescent="0.3">
      <c r="D16656" s="21">
        <f t="shared" si="520"/>
        <v>0</v>
      </c>
      <c r="E16656" s="24">
        <f t="shared" si="521"/>
        <v>0</v>
      </c>
      <c r="F16656" s="104"/>
      <c r="G16656" s="104"/>
    </row>
    <row r="16657" spans="4:7" x14ac:dyDescent="0.3">
      <c r="D16657" s="21">
        <f t="shared" si="520"/>
        <v>0</v>
      </c>
      <c r="E16657" s="24">
        <f t="shared" si="521"/>
        <v>0</v>
      </c>
      <c r="F16657" s="104"/>
      <c r="G16657" s="104"/>
    </row>
    <row r="16658" spans="4:7" x14ac:dyDescent="0.3">
      <c r="D16658" s="21">
        <f t="shared" si="520"/>
        <v>0</v>
      </c>
      <c r="E16658" s="24">
        <f t="shared" si="521"/>
        <v>0</v>
      </c>
      <c r="F16658" s="104"/>
      <c r="G16658" s="104"/>
    </row>
    <row r="16659" spans="4:7" x14ac:dyDescent="0.3">
      <c r="D16659" s="21">
        <f t="shared" si="520"/>
        <v>0</v>
      </c>
      <c r="E16659" s="24">
        <f t="shared" si="521"/>
        <v>0</v>
      </c>
      <c r="F16659" s="104"/>
      <c r="G16659" s="104"/>
    </row>
    <row r="16660" spans="4:7" x14ac:dyDescent="0.3">
      <c r="D16660" s="21">
        <f t="shared" si="520"/>
        <v>0</v>
      </c>
      <c r="E16660" s="24">
        <f t="shared" si="521"/>
        <v>0</v>
      </c>
      <c r="F16660" s="104"/>
      <c r="G16660" s="104"/>
    </row>
    <row r="16661" spans="4:7" x14ac:dyDescent="0.3">
      <c r="D16661" s="21">
        <f t="shared" si="520"/>
        <v>0</v>
      </c>
      <c r="E16661" s="24">
        <f t="shared" si="521"/>
        <v>0</v>
      </c>
      <c r="F16661" s="104"/>
      <c r="G16661" s="104"/>
    </row>
    <row r="16662" spans="4:7" x14ac:dyDescent="0.3">
      <c r="D16662" s="21">
        <f t="shared" si="520"/>
        <v>0</v>
      </c>
      <c r="E16662" s="24">
        <f t="shared" si="521"/>
        <v>0</v>
      </c>
      <c r="F16662" s="104"/>
      <c r="G16662" s="104"/>
    </row>
    <row r="16663" spans="4:7" x14ac:dyDescent="0.3">
      <c r="D16663" s="21">
        <f t="shared" si="520"/>
        <v>0</v>
      </c>
      <c r="E16663" s="24">
        <f t="shared" si="521"/>
        <v>0</v>
      </c>
      <c r="F16663" s="104"/>
      <c r="G16663" s="104"/>
    </row>
    <row r="16664" spans="4:7" x14ac:dyDescent="0.3">
      <c r="D16664" s="21">
        <f t="shared" si="520"/>
        <v>0</v>
      </c>
      <c r="E16664" s="24">
        <f t="shared" si="521"/>
        <v>0</v>
      </c>
      <c r="F16664" s="104"/>
      <c r="G16664" s="104"/>
    </row>
    <row r="16665" spans="4:7" x14ac:dyDescent="0.3">
      <c r="D16665" s="21">
        <f t="shared" si="520"/>
        <v>0</v>
      </c>
      <c r="E16665" s="24">
        <f t="shared" si="521"/>
        <v>0</v>
      </c>
      <c r="F16665" s="104"/>
      <c r="G16665" s="104"/>
    </row>
    <row r="16666" spans="4:7" x14ac:dyDescent="0.3">
      <c r="D16666" s="21">
        <f t="shared" si="520"/>
        <v>0</v>
      </c>
      <c r="E16666" s="24">
        <f t="shared" si="521"/>
        <v>0</v>
      </c>
      <c r="F16666" s="104"/>
      <c r="G16666" s="104"/>
    </row>
    <row r="16667" spans="4:7" x14ac:dyDescent="0.3">
      <c r="D16667" s="21">
        <f t="shared" si="520"/>
        <v>0</v>
      </c>
      <c r="E16667" s="24">
        <f t="shared" si="521"/>
        <v>0</v>
      </c>
      <c r="F16667" s="104"/>
      <c r="G16667" s="104"/>
    </row>
    <row r="16668" spans="4:7" x14ac:dyDescent="0.3">
      <c r="D16668" s="21">
        <f t="shared" si="520"/>
        <v>0</v>
      </c>
      <c r="E16668" s="24">
        <f t="shared" si="521"/>
        <v>0</v>
      </c>
      <c r="F16668" s="104"/>
      <c r="G16668" s="104"/>
    </row>
    <row r="16669" spans="4:7" x14ac:dyDescent="0.3">
      <c r="D16669" s="21">
        <f t="shared" si="520"/>
        <v>0</v>
      </c>
      <c r="E16669" s="24">
        <f t="shared" si="521"/>
        <v>0</v>
      </c>
      <c r="F16669" s="104"/>
      <c r="G16669" s="104"/>
    </row>
    <row r="16670" spans="4:7" x14ac:dyDescent="0.3">
      <c r="D16670" s="21">
        <f t="shared" si="520"/>
        <v>0</v>
      </c>
      <c r="E16670" s="24">
        <f t="shared" si="521"/>
        <v>0</v>
      </c>
      <c r="F16670" s="104"/>
      <c r="G16670" s="104"/>
    </row>
    <row r="16671" spans="4:7" x14ac:dyDescent="0.3">
      <c r="D16671" s="21">
        <f t="shared" si="520"/>
        <v>0</v>
      </c>
      <c r="E16671" s="24">
        <f t="shared" si="521"/>
        <v>0</v>
      </c>
      <c r="F16671" s="104"/>
      <c r="G16671" s="104"/>
    </row>
    <row r="16672" spans="4:7" x14ac:dyDescent="0.3">
      <c r="D16672" s="21">
        <f t="shared" si="520"/>
        <v>0</v>
      </c>
      <c r="E16672" s="24">
        <f t="shared" si="521"/>
        <v>0</v>
      </c>
      <c r="F16672" s="104"/>
      <c r="G16672" s="104"/>
    </row>
    <row r="16673" spans="4:7" x14ac:dyDescent="0.3">
      <c r="D16673" s="21">
        <f t="shared" si="520"/>
        <v>0</v>
      </c>
      <c r="E16673" s="24">
        <f t="shared" si="521"/>
        <v>0</v>
      </c>
      <c r="F16673" s="104"/>
      <c r="G16673" s="104"/>
    </row>
    <row r="16674" spans="4:7" x14ac:dyDescent="0.3">
      <c r="D16674" s="21">
        <f t="shared" si="520"/>
        <v>0</v>
      </c>
      <c r="E16674" s="24">
        <f t="shared" si="521"/>
        <v>0</v>
      </c>
      <c r="F16674" s="104"/>
      <c r="G16674" s="104"/>
    </row>
    <row r="16675" spans="4:7" x14ac:dyDescent="0.3">
      <c r="D16675" s="21">
        <f t="shared" si="520"/>
        <v>0</v>
      </c>
      <c r="E16675" s="24">
        <f t="shared" si="521"/>
        <v>0</v>
      </c>
      <c r="F16675" s="104"/>
      <c r="G16675" s="104"/>
    </row>
    <row r="16676" spans="4:7" x14ac:dyDescent="0.3">
      <c r="D16676" s="21">
        <f t="shared" si="520"/>
        <v>0</v>
      </c>
      <c r="E16676" s="24">
        <f t="shared" si="521"/>
        <v>0</v>
      </c>
      <c r="F16676" s="104"/>
      <c r="G16676" s="104"/>
    </row>
    <row r="16677" spans="4:7" x14ac:dyDescent="0.3">
      <c r="D16677" s="21">
        <f t="shared" si="520"/>
        <v>0</v>
      </c>
      <c r="E16677" s="24">
        <f t="shared" si="521"/>
        <v>0</v>
      </c>
      <c r="F16677" s="104"/>
      <c r="G16677" s="104"/>
    </row>
    <row r="16678" spans="4:7" x14ac:dyDescent="0.3">
      <c r="D16678" s="21">
        <f t="shared" si="520"/>
        <v>0</v>
      </c>
      <c r="E16678" s="24">
        <f t="shared" si="521"/>
        <v>0</v>
      </c>
      <c r="F16678" s="104"/>
      <c r="G16678" s="104"/>
    </row>
    <row r="16679" spans="4:7" x14ac:dyDescent="0.3">
      <c r="D16679" s="21">
        <f t="shared" si="520"/>
        <v>0</v>
      </c>
      <c r="E16679" s="24">
        <f t="shared" si="521"/>
        <v>0</v>
      </c>
      <c r="F16679" s="104"/>
      <c r="G16679" s="104"/>
    </row>
    <row r="16680" spans="4:7" x14ac:dyDescent="0.3">
      <c r="D16680" s="21">
        <f t="shared" si="520"/>
        <v>0</v>
      </c>
      <c r="E16680" s="24">
        <f t="shared" si="521"/>
        <v>0</v>
      </c>
      <c r="F16680" s="104"/>
      <c r="G16680" s="104"/>
    </row>
    <row r="16681" spans="4:7" x14ac:dyDescent="0.3">
      <c r="D16681" s="21">
        <f t="shared" si="520"/>
        <v>0</v>
      </c>
      <c r="E16681" s="24">
        <f t="shared" si="521"/>
        <v>0</v>
      </c>
      <c r="F16681" s="104"/>
      <c r="G16681" s="104"/>
    </row>
    <row r="16682" spans="4:7" x14ac:dyDescent="0.3">
      <c r="D16682" s="21">
        <f t="shared" si="520"/>
        <v>0</v>
      </c>
      <c r="E16682" s="24">
        <f t="shared" si="521"/>
        <v>0</v>
      </c>
      <c r="F16682" s="104"/>
      <c r="G16682" s="104"/>
    </row>
    <row r="16683" spans="4:7" x14ac:dyDescent="0.3">
      <c r="D16683" s="21">
        <f t="shared" si="520"/>
        <v>0</v>
      </c>
      <c r="E16683" s="24">
        <f t="shared" si="521"/>
        <v>0</v>
      </c>
      <c r="F16683" s="104"/>
      <c r="G16683" s="104"/>
    </row>
    <row r="16684" spans="4:7" x14ac:dyDescent="0.3">
      <c r="D16684" s="21">
        <f t="shared" si="520"/>
        <v>0</v>
      </c>
      <c r="E16684" s="24">
        <f t="shared" si="521"/>
        <v>0</v>
      </c>
      <c r="F16684" s="104"/>
      <c r="G16684" s="104"/>
    </row>
    <row r="16685" spans="4:7" x14ac:dyDescent="0.3">
      <c r="D16685" s="21">
        <f t="shared" si="520"/>
        <v>0</v>
      </c>
      <c r="E16685" s="24">
        <f t="shared" si="521"/>
        <v>0</v>
      </c>
      <c r="F16685" s="104"/>
      <c r="G16685" s="104"/>
    </row>
    <row r="16686" spans="4:7" x14ac:dyDescent="0.3">
      <c r="D16686" s="21">
        <f t="shared" si="520"/>
        <v>0</v>
      </c>
      <c r="E16686" s="24">
        <f t="shared" si="521"/>
        <v>0</v>
      </c>
      <c r="F16686" s="104"/>
      <c r="G16686" s="104"/>
    </row>
    <row r="16687" spans="4:7" x14ac:dyDescent="0.3">
      <c r="D16687" s="21">
        <f t="shared" si="520"/>
        <v>0</v>
      </c>
      <c r="E16687" s="24">
        <f t="shared" si="521"/>
        <v>0</v>
      </c>
      <c r="F16687" s="104"/>
      <c r="G16687" s="104"/>
    </row>
    <row r="16688" spans="4:7" x14ac:dyDescent="0.3">
      <c r="D16688" s="21">
        <f t="shared" si="520"/>
        <v>0</v>
      </c>
      <c r="E16688" s="24">
        <f t="shared" si="521"/>
        <v>0</v>
      </c>
      <c r="F16688" s="104"/>
      <c r="G16688" s="104"/>
    </row>
    <row r="16689" spans="4:7" x14ac:dyDescent="0.3">
      <c r="D16689" s="21">
        <f t="shared" si="520"/>
        <v>0</v>
      </c>
      <c r="E16689" s="24">
        <f t="shared" si="521"/>
        <v>0</v>
      </c>
      <c r="F16689" s="104"/>
      <c r="G16689" s="104"/>
    </row>
    <row r="16690" spans="4:7" x14ac:dyDescent="0.3">
      <c r="D16690" s="21">
        <f t="shared" si="520"/>
        <v>0</v>
      </c>
      <c r="E16690" s="24">
        <f t="shared" si="521"/>
        <v>0</v>
      </c>
      <c r="F16690" s="104"/>
      <c r="G16690" s="104"/>
    </row>
    <row r="16691" spans="4:7" x14ac:dyDescent="0.3">
      <c r="D16691" s="21">
        <f t="shared" si="520"/>
        <v>0</v>
      </c>
      <c r="E16691" s="24">
        <f t="shared" si="521"/>
        <v>0</v>
      </c>
      <c r="F16691" s="104"/>
      <c r="G16691" s="104"/>
    </row>
    <row r="16692" spans="4:7" x14ac:dyDescent="0.3">
      <c r="D16692" s="21">
        <f t="shared" si="520"/>
        <v>0</v>
      </c>
      <c r="E16692" s="24">
        <f t="shared" si="521"/>
        <v>0</v>
      </c>
      <c r="F16692" s="104"/>
      <c r="G16692" s="104"/>
    </row>
    <row r="16693" spans="4:7" x14ac:dyDescent="0.3">
      <c r="D16693" s="21">
        <f t="shared" si="520"/>
        <v>0</v>
      </c>
      <c r="E16693" s="24">
        <f t="shared" si="521"/>
        <v>0</v>
      </c>
      <c r="F16693" s="104"/>
      <c r="G16693" s="104"/>
    </row>
    <row r="16694" spans="4:7" x14ac:dyDescent="0.3">
      <c r="D16694" s="21">
        <f t="shared" si="520"/>
        <v>0</v>
      </c>
      <c r="E16694" s="24">
        <f t="shared" si="521"/>
        <v>0</v>
      </c>
      <c r="F16694" s="104"/>
      <c r="G16694" s="104"/>
    </row>
    <row r="16695" spans="4:7" x14ac:dyDescent="0.3">
      <c r="D16695" s="21">
        <f t="shared" si="520"/>
        <v>0</v>
      </c>
      <c r="E16695" s="24">
        <f t="shared" si="521"/>
        <v>0</v>
      </c>
      <c r="F16695" s="104"/>
      <c r="G16695" s="104"/>
    </row>
    <row r="16696" spans="4:7" x14ac:dyDescent="0.3">
      <c r="D16696" s="21">
        <f t="shared" si="520"/>
        <v>0</v>
      </c>
      <c r="E16696" s="24">
        <f t="shared" si="521"/>
        <v>0</v>
      </c>
      <c r="F16696" s="104"/>
      <c r="G16696" s="104"/>
    </row>
    <row r="16697" spans="4:7" x14ac:dyDescent="0.3">
      <c r="D16697" s="21">
        <f t="shared" si="520"/>
        <v>0</v>
      </c>
      <c r="E16697" s="24">
        <f t="shared" si="521"/>
        <v>0</v>
      </c>
      <c r="F16697" s="104"/>
      <c r="G16697" s="104"/>
    </row>
    <row r="16698" spans="4:7" x14ac:dyDescent="0.3">
      <c r="D16698" s="21">
        <f t="shared" si="520"/>
        <v>0</v>
      </c>
      <c r="E16698" s="24">
        <f t="shared" si="521"/>
        <v>0</v>
      </c>
      <c r="F16698" s="104"/>
      <c r="G16698" s="104"/>
    </row>
    <row r="16699" spans="4:7" x14ac:dyDescent="0.3">
      <c r="D16699" s="21">
        <f t="shared" si="520"/>
        <v>0</v>
      </c>
      <c r="E16699" s="24">
        <f t="shared" si="521"/>
        <v>0</v>
      </c>
      <c r="F16699" s="104"/>
      <c r="G16699" s="104"/>
    </row>
    <row r="16700" spans="4:7" x14ac:dyDescent="0.3">
      <c r="D16700" s="21">
        <f t="shared" si="520"/>
        <v>0</v>
      </c>
      <c r="E16700" s="24">
        <f t="shared" si="521"/>
        <v>0</v>
      </c>
      <c r="F16700" s="104"/>
      <c r="G16700" s="104"/>
    </row>
    <row r="16701" spans="4:7" x14ac:dyDescent="0.3">
      <c r="D16701" s="21">
        <f t="shared" si="520"/>
        <v>0</v>
      </c>
      <c r="E16701" s="24">
        <f t="shared" si="521"/>
        <v>0</v>
      </c>
      <c r="F16701" s="104"/>
      <c r="G16701" s="104"/>
    </row>
    <row r="16702" spans="4:7" x14ac:dyDescent="0.3">
      <c r="D16702" s="21">
        <f t="shared" si="520"/>
        <v>0</v>
      </c>
      <c r="E16702" s="24">
        <f t="shared" si="521"/>
        <v>0</v>
      </c>
      <c r="F16702" s="104"/>
      <c r="G16702" s="104"/>
    </row>
    <row r="16703" spans="4:7" x14ac:dyDescent="0.3">
      <c r="D16703" s="21">
        <f t="shared" si="520"/>
        <v>0</v>
      </c>
      <c r="E16703" s="24">
        <f t="shared" si="521"/>
        <v>0</v>
      </c>
      <c r="F16703" s="104"/>
      <c r="G16703" s="104"/>
    </row>
    <row r="16704" spans="4:7" x14ac:dyDescent="0.3">
      <c r="D16704" s="21">
        <f t="shared" si="520"/>
        <v>0</v>
      </c>
      <c r="E16704" s="24">
        <f t="shared" si="521"/>
        <v>0</v>
      </c>
      <c r="F16704" s="104"/>
      <c r="G16704" s="104"/>
    </row>
    <row r="16705" spans="4:7" x14ac:dyDescent="0.3">
      <c r="D16705" s="21">
        <f t="shared" si="520"/>
        <v>0</v>
      </c>
      <c r="E16705" s="24">
        <f t="shared" si="521"/>
        <v>0</v>
      </c>
      <c r="F16705" s="104"/>
      <c r="G16705" s="104"/>
    </row>
    <row r="16706" spans="4:7" x14ac:dyDescent="0.3">
      <c r="D16706" s="21">
        <f t="shared" si="520"/>
        <v>0</v>
      </c>
      <c r="E16706" s="24">
        <f t="shared" si="521"/>
        <v>0</v>
      </c>
      <c r="F16706" s="104"/>
      <c r="G16706" s="104"/>
    </row>
    <row r="16707" spans="4:7" x14ac:dyDescent="0.3">
      <c r="D16707" s="21">
        <f t="shared" ref="D16707:D16770" si="522">F16707+H16707+J16708+L16707+N16707+P16707+R16707+T16707+V16707+X16707+Z16707+AB16707</f>
        <v>0</v>
      </c>
      <c r="E16707" s="24">
        <f t="shared" ref="E16707:E16770" si="523">G16707+I16707+K16708+M16707+O16707+Q16707+S16707+U16707+W16707+Y16707+AA16707+AC16707</f>
        <v>0</v>
      </c>
      <c r="F16707" s="104"/>
      <c r="G16707" s="104"/>
    </row>
    <row r="16708" spans="4:7" x14ac:dyDescent="0.3">
      <c r="D16708" s="21">
        <f t="shared" si="522"/>
        <v>0</v>
      </c>
      <c r="E16708" s="24">
        <f t="shared" si="523"/>
        <v>0</v>
      </c>
      <c r="F16708" s="104"/>
      <c r="G16708" s="104"/>
    </row>
    <row r="16709" spans="4:7" x14ac:dyDescent="0.3">
      <c r="D16709" s="21">
        <f t="shared" si="522"/>
        <v>0</v>
      </c>
      <c r="E16709" s="24">
        <f t="shared" si="523"/>
        <v>0</v>
      </c>
      <c r="F16709" s="104"/>
      <c r="G16709" s="104"/>
    </row>
    <row r="16710" spans="4:7" x14ac:dyDescent="0.3">
      <c r="D16710" s="21">
        <f t="shared" si="522"/>
        <v>0</v>
      </c>
      <c r="E16710" s="24">
        <f t="shared" si="523"/>
        <v>0</v>
      </c>
      <c r="F16710" s="104"/>
      <c r="G16710" s="104"/>
    </row>
    <row r="16711" spans="4:7" x14ac:dyDescent="0.3">
      <c r="D16711" s="21">
        <f t="shared" si="522"/>
        <v>0</v>
      </c>
      <c r="E16711" s="24">
        <f t="shared" si="523"/>
        <v>0</v>
      </c>
      <c r="F16711" s="104"/>
      <c r="G16711" s="104"/>
    </row>
    <row r="16712" spans="4:7" x14ac:dyDescent="0.3">
      <c r="D16712" s="21">
        <f t="shared" si="522"/>
        <v>0</v>
      </c>
      <c r="E16712" s="24">
        <f t="shared" si="523"/>
        <v>0</v>
      </c>
      <c r="F16712" s="104"/>
      <c r="G16712" s="104"/>
    </row>
    <row r="16713" spans="4:7" x14ac:dyDescent="0.3">
      <c r="D16713" s="21">
        <f t="shared" si="522"/>
        <v>0</v>
      </c>
      <c r="E16713" s="24">
        <f t="shared" si="523"/>
        <v>0</v>
      </c>
      <c r="F16713" s="104"/>
      <c r="G16713" s="104"/>
    </row>
    <row r="16714" spans="4:7" x14ac:dyDescent="0.3">
      <c r="D16714" s="21">
        <f t="shared" si="522"/>
        <v>0</v>
      </c>
      <c r="E16714" s="24">
        <f t="shared" si="523"/>
        <v>0</v>
      </c>
      <c r="F16714" s="104"/>
      <c r="G16714" s="104"/>
    </row>
    <row r="16715" spans="4:7" x14ac:dyDescent="0.3">
      <c r="D16715" s="21">
        <f t="shared" si="522"/>
        <v>0</v>
      </c>
      <c r="E16715" s="24">
        <f t="shared" si="523"/>
        <v>0</v>
      </c>
      <c r="F16715" s="104"/>
      <c r="G16715" s="104"/>
    </row>
    <row r="16716" spans="4:7" x14ac:dyDescent="0.3">
      <c r="D16716" s="21">
        <f t="shared" si="522"/>
        <v>0</v>
      </c>
      <c r="E16716" s="24">
        <f t="shared" si="523"/>
        <v>0</v>
      </c>
      <c r="F16716" s="104"/>
      <c r="G16716" s="104"/>
    </row>
    <row r="16717" spans="4:7" x14ac:dyDescent="0.3">
      <c r="D16717" s="21">
        <f t="shared" si="522"/>
        <v>0</v>
      </c>
      <c r="E16717" s="24">
        <f t="shared" si="523"/>
        <v>0</v>
      </c>
      <c r="F16717" s="104"/>
      <c r="G16717" s="104"/>
    </row>
    <row r="16718" spans="4:7" x14ac:dyDescent="0.3">
      <c r="D16718" s="21">
        <f t="shared" si="522"/>
        <v>0</v>
      </c>
      <c r="E16718" s="24">
        <f t="shared" si="523"/>
        <v>0</v>
      </c>
      <c r="F16718" s="104"/>
      <c r="G16718" s="104"/>
    </row>
    <row r="16719" spans="4:7" x14ac:dyDescent="0.3">
      <c r="D16719" s="21">
        <f t="shared" si="522"/>
        <v>0</v>
      </c>
      <c r="E16719" s="24">
        <f t="shared" si="523"/>
        <v>0</v>
      </c>
      <c r="F16719" s="104"/>
      <c r="G16719" s="104"/>
    </row>
    <row r="16720" spans="4:7" x14ac:dyDescent="0.3">
      <c r="D16720" s="21">
        <f t="shared" si="522"/>
        <v>0</v>
      </c>
      <c r="E16720" s="24">
        <f t="shared" si="523"/>
        <v>0</v>
      </c>
      <c r="F16720" s="104"/>
      <c r="G16720" s="104"/>
    </row>
    <row r="16721" spans="4:7" x14ac:dyDescent="0.3">
      <c r="D16721" s="21">
        <f t="shared" si="522"/>
        <v>0</v>
      </c>
      <c r="E16721" s="24">
        <f t="shared" si="523"/>
        <v>0</v>
      </c>
      <c r="F16721" s="104"/>
      <c r="G16721" s="104"/>
    </row>
    <row r="16722" spans="4:7" x14ac:dyDescent="0.3">
      <c r="D16722" s="21">
        <f t="shared" si="522"/>
        <v>0</v>
      </c>
      <c r="E16722" s="24">
        <f t="shared" si="523"/>
        <v>0</v>
      </c>
      <c r="F16722" s="104"/>
      <c r="G16722" s="104"/>
    </row>
    <row r="16723" spans="4:7" x14ac:dyDescent="0.3">
      <c r="D16723" s="21">
        <f t="shared" si="522"/>
        <v>0</v>
      </c>
      <c r="E16723" s="24">
        <f t="shared" si="523"/>
        <v>0</v>
      </c>
      <c r="F16723" s="104"/>
      <c r="G16723" s="104"/>
    </row>
    <row r="16724" spans="4:7" x14ac:dyDescent="0.3">
      <c r="D16724" s="21">
        <f t="shared" si="522"/>
        <v>0</v>
      </c>
      <c r="E16724" s="24">
        <f t="shared" si="523"/>
        <v>0</v>
      </c>
      <c r="F16724" s="104"/>
      <c r="G16724" s="104"/>
    </row>
    <row r="16725" spans="4:7" x14ac:dyDescent="0.3">
      <c r="D16725" s="21">
        <f t="shared" si="522"/>
        <v>0</v>
      </c>
      <c r="E16725" s="24">
        <f t="shared" si="523"/>
        <v>0</v>
      </c>
      <c r="F16725" s="104"/>
      <c r="G16725" s="104"/>
    </row>
    <row r="16726" spans="4:7" x14ac:dyDescent="0.3">
      <c r="D16726" s="21">
        <f t="shared" si="522"/>
        <v>0</v>
      </c>
      <c r="E16726" s="24">
        <f t="shared" si="523"/>
        <v>0</v>
      </c>
      <c r="F16726" s="104"/>
      <c r="G16726" s="104"/>
    </row>
    <row r="16727" spans="4:7" x14ac:dyDescent="0.3">
      <c r="D16727" s="21">
        <f t="shared" si="522"/>
        <v>0</v>
      </c>
      <c r="E16727" s="24">
        <f t="shared" si="523"/>
        <v>0</v>
      </c>
      <c r="F16727" s="104"/>
      <c r="G16727" s="104"/>
    </row>
    <row r="16728" spans="4:7" x14ac:dyDescent="0.3">
      <c r="D16728" s="21">
        <f t="shared" si="522"/>
        <v>0</v>
      </c>
      <c r="E16728" s="24">
        <f t="shared" si="523"/>
        <v>0</v>
      </c>
      <c r="F16728" s="104"/>
      <c r="G16728" s="104"/>
    </row>
    <row r="16729" spans="4:7" x14ac:dyDescent="0.3">
      <c r="D16729" s="21">
        <f t="shared" si="522"/>
        <v>0</v>
      </c>
      <c r="E16729" s="24">
        <f t="shared" si="523"/>
        <v>0</v>
      </c>
      <c r="F16729" s="104"/>
      <c r="G16729" s="104"/>
    </row>
    <row r="16730" spans="4:7" x14ac:dyDescent="0.3">
      <c r="D16730" s="21">
        <f t="shared" si="522"/>
        <v>0</v>
      </c>
      <c r="E16730" s="24">
        <f t="shared" si="523"/>
        <v>0</v>
      </c>
      <c r="F16730" s="104"/>
      <c r="G16730" s="104"/>
    </row>
    <row r="16731" spans="4:7" x14ac:dyDescent="0.3">
      <c r="D16731" s="21">
        <f t="shared" si="522"/>
        <v>0</v>
      </c>
      <c r="E16731" s="24">
        <f t="shared" si="523"/>
        <v>0</v>
      </c>
      <c r="F16731" s="104"/>
      <c r="G16731" s="104"/>
    </row>
    <row r="16732" spans="4:7" x14ac:dyDescent="0.3">
      <c r="D16732" s="21">
        <f t="shared" si="522"/>
        <v>0</v>
      </c>
      <c r="E16732" s="24">
        <f t="shared" si="523"/>
        <v>0</v>
      </c>
      <c r="F16732" s="104"/>
      <c r="G16732" s="104"/>
    </row>
    <row r="16733" spans="4:7" x14ac:dyDescent="0.3">
      <c r="D16733" s="21">
        <f t="shared" si="522"/>
        <v>0</v>
      </c>
      <c r="E16733" s="24">
        <f t="shared" si="523"/>
        <v>0</v>
      </c>
      <c r="F16733" s="104"/>
      <c r="G16733" s="104"/>
    </row>
    <row r="16734" spans="4:7" x14ac:dyDescent="0.3">
      <c r="D16734" s="21">
        <f t="shared" si="522"/>
        <v>0</v>
      </c>
      <c r="E16734" s="24">
        <f t="shared" si="523"/>
        <v>0</v>
      </c>
      <c r="F16734" s="104"/>
      <c r="G16734" s="104"/>
    </row>
    <row r="16735" spans="4:7" x14ac:dyDescent="0.3">
      <c r="D16735" s="21">
        <f t="shared" si="522"/>
        <v>0</v>
      </c>
      <c r="E16735" s="24">
        <f t="shared" si="523"/>
        <v>0</v>
      </c>
      <c r="F16735" s="104"/>
      <c r="G16735" s="104"/>
    </row>
    <row r="16736" spans="4:7" x14ac:dyDescent="0.3">
      <c r="D16736" s="21">
        <f t="shared" si="522"/>
        <v>0</v>
      </c>
      <c r="E16736" s="24">
        <f t="shared" si="523"/>
        <v>0</v>
      </c>
      <c r="F16736" s="104"/>
      <c r="G16736" s="104"/>
    </row>
    <row r="16737" spans="4:7" x14ac:dyDescent="0.3">
      <c r="D16737" s="21">
        <f t="shared" si="522"/>
        <v>0</v>
      </c>
      <c r="E16737" s="24">
        <f t="shared" si="523"/>
        <v>0</v>
      </c>
      <c r="F16737" s="104"/>
      <c r="G16737" s="104"/>
    </row>
    <row r="16738" spans="4:7" x14ac:dyDescent="0.3">
      <c r="D16738" s="21">
        <f t="shared" si="522"/>
        <v>0</v>
      </c>
      <c r="E16738" s="24">
        <f t="shared" si="523"/>
        <v>0</v>
      </c>
      <c r="F16738" s="104"/>
      <c r="G16738" s="104"/>
    </row>
    <row r="16739" spans="4:7" x14ac:dyDescent="0.3">
      <c r="D16739" s="21">
        <f t="shared" si="522"/>
        <v>0</v>
      </c>
      <c r="E16739" s="24">
        <f t="shared" si="523"/>
        <v>0</v>
      </c>
      <c r="F16739" s="104"/>
      <c r="G16739" s="104"/>
    </row>
    <row r="16740" spans="4:7" x14ac:dyDescent="0.3">
      <c r="D16740" s="21">
        <f t="shared" si="522"/>
        <v>0</v>
      </c>
      <c r="E16740" s="24">
        <f t="shared" si="523"/>
        <v>0</v>
      </c>
      <c r="F16740" s="104"/>
      <c r="G16740" s="104"/>
    </row>
    <row r="16741" spans="4:7" x14ac:dyDescent="0.3">
      <c r="D16741" s="21">
        <f t="shared" si="522"/>
        <v>0</v>
      </c>
      <c r="E16741" s="24">
        <f t="shared" si="523"/>
        <v>0</v>
      </c>
      <c r="F16741" s="104"/>
      <c r="G16741" s="104"/>
    </row>
    <row r="16742" spans="4:7" x14ac:dyDescent="0.3">
      <c r="D16742" s="21">
        <f t="shared" si="522"/>
        <v>0</v>
      </c>
      <c r="E16742" s="24">
        <f t="shared" si="523"/>
        <v>0</v>
      </c>
      <c r="F16742" s="104"/>
      <c r="G16742" s="104"/>
    </row>
    <row r="16743" spans="4:7" x14ac:dyDescent="0.3">
      <c r="D16743" s="21">
        <f t="shared" si="522"/>
        <v>0</v>
      </c>
      <c r="E16743" s="24">
        <f t="shared" si="523"/>
        <v>0</v>
      </c>
      <c r="F16743" s="104"/>
      <c r="G16743" s="104"/>
    </row>
    <row r="16744" spans="4:7" x14ac:dyDescent="0.3">
      <c r="D16744" s="21">
        <f t="shared" si="522"/>
        <v>0</v>
      </c>
      <c r="E16744" s="24">
        <f t="shared" si="523"/>
        <v>0</v>
      </c>
      <c r="F16744" s="104"/>
      <c r="G16744" s="104"/>
    </row>
    <row r="16745" spans="4:7" x14ac:dyDescent="0.3">
      <c r="D16745" s="21">
        <f t="shared" si="522"/>
        <v>0</v>
      </c>
      <c r="E16745" s="24">
        <f t="shared" si="523"/>
        <v>0</v>
      </c>
      <c r="F16745" s="104"/>
      <c r="G16745" s="104"/>
    </row>
    <row r="16746" spans="4:7" x14ac:dyDescent="0.3">
      <c r="D16746" s="21">
        <f t="shared" si="522"/>
        <v>0</v>
      </c>
      <c r="E16746" s="24">
        <f t="shared" si="523"/>
        <v>0</v>
      </c>
      <c r="F16746" s="104"/>
      <c r="G16746" s="104"/>
    </row>
    <row r="16747" spans="4:7" x14ac:dyDescent="0.3">
      <c r="D16747" s="21">
        <f t="shared" si="522"/>
        <v>0</v>
      </c>
      <c r="E16747" s="24">
        <f t="shared" si="523"/>
        <v>0</v>
      </c>
      <c r="F16747" s="104"/>
      <c r="G16747" s="104"/>
    </row>
    <row r="16748" spans="4:7" x14ac:dyDescent="0.3">
      <c r="D16748" s="21">
        <f t="shared" si="522"/>
        <v>0</v>
      </c>
      <c r="E16748" s="24">
        <f t="shared" si="523"/>
        <v>0</v>
      </c>
      <c r="F16748" s="104"/>
      <c r="G16748" s="104"/>
    </row>
    <row r="16749" spans="4:7" x14ac:dyDescent="0.3">
      <c r="D16749" s="21">
        <f t="shared" si="522"/>
        <v>0</v>
      </c>
      <c r="E16749" s="24">
        <f t="shared" si="523"/>
        <v>0</v>
      </c>
      <c r="F16749" s="104"/>
      <c r="G16749" s="104"/>
    </row>
    <row r="16750" spans="4:7" x14ac:dyDescent="0.3">
      <c r="D16750" s="21">
        <f t="shared" si="522"/>
        <v>0</v>
      </c>
      <c r="E16750" s="24">
        <f t="shared" si="523"/>
        <v>0</v>
      </c>
      <c r="F16750" s="104"/>
      <c r="G16750" s="104"/>
    </row>
    <row r="16751" spans="4:7" x14ac:dyDescent="0.3">
      <c r="D16751" s="21">
        <f t="shared" si="522"/>
        <v>0</v>
      </c>
      <c r="E16751" s="24">
        <f t="shared" si="523"/>
        <v>0</v>
      </c>
      <c r="F16751" s="104"/>
      <c r="G16751" s="104"/>
    </row>
    <row r="16752" spans="4:7" x14ac:dyDescent="0.3">
      <c r="D16752" s="21">
        <f t="shared" si="522"/>
        <v>0</v>
      </c>
      <c r="E16752" s="24">
        <f t="shared" si="523"/>
        <v>0</v>
      </c>
      <c r="F16752" s="104"/>
      <c r="G16752" s="104"/>
    </row>
    <row r="16753" spans="4:31" x14ac:dyDescent="0.3">
      <c r="D16753" s="21">
        <f t="shared" si="522"/>
        <v>0</v>
      </c>
      <c r="E16753" s="24">
        <f t="shared" si="523"/>
        <v>0</v>
      </c>
      <c r="F16753" s="104"/>
      <c r="G16753" s="104"/>
    </row>
    <row r="16754" spans="4:31" x14ac:dyDescent="0.3">
      <c r="D16754" s="21">
        <f t="shared" si="522"/>
        <v>0</v>
      </c>
      <c r="E16754" s="24">
        <f t="shared" si="523"/>
        <v>0</v>
      </c>
      <c r="F16754" s="104"/>
      <c r="G16754" s="104"/>
    </row>
    <row r="16755" spans="4:31" x14ac:dyDescent="0.3">
      <c r="D16755" s="21">
        <f t="shared" si="522"/>
        <v>0</v>
      </c>
      <c r="E16755" s="24">
        <f t="shared" si="523"/>
        <v>0</v>
      </c>
      <c r="F16755" s="104"/>
      <c r="G16755" s="104"/>
    </row>
    <row r="16756" spans="4:31" x14ac:dyDescent="0.3">
      <c r="D16756" s="21">
        <f t="shared" si="522"/>
        <v>0</v>
      </c>
      <c r="E16756" s="24">
        <f t="shared" si="523"/>
        <v>0</v>
      </c>
      <c r="F16756" s="104"/>
      <c r="G16756" s="104"/>
    </row>
    <row r="16757" spans="4:31" x14ac:dyDescent="0.3">
      <c r="D16757" s="21">
        <f t="shared" si="522"/>
        <v>0</v>
      </c>
      <c r="E16757" s="24">
        <f t="shared" si="523"/>
        <v>0</v>
      </c>
      <c r="F16757" s="104"/>
      <c r="G16757" s="104"/>
    </row>
    <row r="16758" spans="4:31" x14ac:dyDescent="0.3">
      <c r="D16758" s="21">
        <f t="shared" si="522"/>
        <v>0</v>
      </c>
      <c r="E16758" s="24">
        <f t="shared" si="523"/>
        <v>0</v>
      </c>
      <c r="F16758" s="104"/>
      <c r="G16758" s="104"/>
    </row>
    <row r="16759" spans="4:31" x14ac:dyDescent="0.3">
      <c r="D16759" s="21">
        <f t="shared" si="522"/>
        <v>0</v>
      </c>
      <c r="E16759" s="24">
        <f t="shared" si="523"/>
        <v>0</v>
      </c>
      <c r="F16759" s="104"/>
      <c r="G16759" s="104"/>
    </row>
    <row r="16760" spans="4:31" x14ac:dyDescent="0.3">
      <c r="D16760" s="21">
        <f t="shared" si="522"/>
        <v>0</v>
      </c>
      <c r="E16760" s="24">
        <f t="shared" si="523"/>
        <v>0</v>
      </c>
      <c r="F16760" s="104"/>
      <c r="G16760" s="104"/>
    </row>
    <row r="16761" spans="4:31" x14ac:dyDescent="0.3">
      <c r="D16761" s="21">
        <f t="shared" si="522"/>
        <v>0</v>
      </c>
      <c r="E16761" s="24">
        <f t="shared" si="523"/>
        <v>0</v>
      </c>
      <c r="F16761" s="104"/>
      <c r="G16761" s="104"/>
    </row>
    <row r="16762" spans="4:31" x14ac:dyDescent="0.3">
      <c r="D16762" s="21">
        <f t="shared" si="522"/>
        <v>0</v>
      </c>
      <c r="E16762" s="24">
        <f t="shared" si="523"/>
        <v>0</v>
      </c>
      <c r="F16762" s="104"/>
      <c r="G16762" s="104"/>
    </row>
    <row r="16763" spans="4:31" x14ac:dyDescent="0.3">
      <c r="D16763" s="21">
        <f t="shared" si="522"/>
        <v>0</v>
      </c>
      <c r="E16763" s="24">
        <f t="shared" si="523"/>
        <v>0</v>
      </c>
      <c r="F16763" s="104"/>
      <c r="G16763" s="104"/>
    </row>
    <row r="16764" spans="4:31" x14ac:dyDescent="0.3">
      <c r="D16764" s="21">
        <f t="shared" si="522"/>
        <v>0</v>
      </c>
      <c r="E16764" s="24">
        <f t="shared" si="523"/>
        <v>0</v>
      </c>
      <c r="F16764" s="104"/>
      <c r="G16764" s="104"/>
    </row>
    <row r="16765" spans="4:31" x14ac:dyDescent="0.3">
      <c r="D16765" s="21">
        <f t="shared" si="522"/>
        <v>0</v>
      </c>
      <c r="E16765" s="24">
        <f t="shared" si="523"/>
        <v>0</v>
      </c>
      <c r="F16765" s="104"/>
      <c r="G16765" s="104"/>
    </row>
    <row r="16766" spans="4:31" x14ac:dyDescent="0.3">
      <c r="D16766" s="21">
        <f t="shared" si="522"/>
        <v>0</v>
      </c>
      <c r="E16766" s="24">
        <f t="shared" si="523"/>
        <v>0</v>
      </c>
      <c r="F16766" s="104"/>
      <c r="G16766" s="104"/>
    </row>
    <row r="16767" spans="4:31" x14ac:dyDescent="0.3">
      <c r="D16767" s="21">
        <f t="shared" si="522"/>
        <v>0</v>
      </c>
      <c r="E16767" s="24">
        <f t="shared" si="523"/>
        <v>0</v>
      </c>
      <c r="F16767" s="104"/>
      <c r="G16767" s="104"/>
      <c r="AD16767" s="19" t="s">
        <v>1700</v>
      </c>
      <c r="AE16767" s="19" t="s">
        <v>1410</v>
      </c>
    </row>
    <row r="16768" spans="4:31" x14ac:dyDescent="0.3">
      <c r="D16768" s="21">
        <f t="shared" si="522"/>
        <v>0</v>
      </c>
      <c r="E16768" s="24">
        <f t="shared" si="523"/>
        <v>0</v>
      </c>
      <c r="F16768" s="104"/>
      <c r="G16768" s="104"/>
    </row>
    <row r="16769" spans="4:7" x14ac:dyDescent="0.3">
      <c r="D16769" s="21">
        <f t="shared" si="522"/>
        <v>0</v>
      </c>
      <c r="E16769" s="24">
        <f t="shared" si="523"/>
        <v>0</v>
      </c>
      <c r="F16769" s="104"/>
      <c r="G16769" s="104"/>
    </row>
    <row r="16770" spans="4:7" x14ac:dyDescent="0.3">
      <c r="D16770" s="21">
        <f t="shared" si="522"/>
        <v>0</v>
      </c>
      <c r="E16770" s="24">
        <f t="shared" si="523"/>
        <v>0</v>
      </c>
      <c r="F16770" s="104"/>
      <c r="G16770" s="104"/>
    </row>
    <row r="16771" spans="4:7" x14ac:dyDescent="0.3">
      <c r="D16771" s="21">
        <f t="shared" ref="D16771:D16834" si="524">F16771+H16771+J16772+L16771+N16771+P16771+R16771+T16771+V16771+X16771+Z16771+AB16771</f>
        <v>0</v>
      </c>
      <c r="E16771" s="24">
        <f t="shared" ref="E16771:E16834" si="525">G16771+I16771+K16772+M16771+O16771+Q16771+S16771+U16771+W16771+Y16771+AA16771+AC16771</f>
        <v>0</v>
      </c>
      <c r="F16771" s="104"/>
      <c r="G16771" s="104"/>
    </row>
    <row r="16772" spans="4:7" x14ac:dyDescent="0.3">
      <c r="D16772" s="21">
        <f t="shared" si="524"/>
        <v>0</v>
      </c>
      <c r="E16772" s="24">
        <f t="shared" si="525"/>
        <v>0</v>
      </c>
      <c r="F16772" s="104"/>
      <c r="G16772" s="104"/>
    </row>
    <row r="16773" spans="4:7" x14ac:dyDescent="0.3">
      <c r="D16773" s="21">
        <f t="shared" si="524"/>
        <v>0</v>
      </c>
      <c r="E16773" s="24">
        <f t="shared" si="525"/>
        <v>0</v>
      </c>
      <c r="F16773" s="104"/>
      <c r="G16773" s="104"/>
    </row>
    <row r="16774" spans="4:7" x14ac:dyDescent="0.3">
      <c r="D16774" s="21">
        <f t="shared" si="524"/>
        <v>0</v>
      </c>
      <c r="E16774" s="24">
        <f t="shared" si="525"/>
        <v>0</v>
      </c>
      <c r="F16774" s="104"/>
      <c r="G16774" s="104"/>
    </row>
    <row r="16775" spans="4:7" x14ac:dyDescent="0.3">
      <c r="D16775" s="21">
        <f t="shared" si="524"/>
        <v>0</v>
      </c>
      <c r="E16775" s="24">
        <f t="shared" si="525"/>
        <v>0</v>
      </c>
      <c r="F16775" s="104"/>
      <c r="G16775" s="104"/>
    </row>
    <row r="16776" spans="4:7" x14ac:dyDescent="0.3">
      <c r="D16776" s="21">
        <f t="shared" si="524"/>
        <v>0</v>
      </c>
      <c r="E16776" s="24">
        <f t="shared" si="525"/>
        <v>0</v>
      </c>
      <c r="F16776" s="104"/>
      <c r="G16776" s="104"/>
    </row>
    <row r="16777" spans="4:7" x14ac:dyDescent="0.3">
      <c r="D16777" s="21">
        <f t="shared" si="524"/>
        <v>0</v>
      </c>
      <c r="E16777" s="24">
        <f t="shared" si="525"/>
        <v>0</v>
      </c>
      <c r="F16777" s="104"/>
      <c r="G16777" s="104"/>
    </row>
    <row r="16778" spans="4:7" x14ac:dyDescent="0.3">
      <c r="D16778" s="21">
        <f t="shared" si="524"/>
        <v>0</v>
      </c>
      <c r="E16778" s="24">
        <f t="shared" si="525"/>
        <v>0</v>
      </c>
      <c r="F16778" s="104"/>
      <c r="G16778" s="104"/>
    </row>
    <row r="16779" spans="4:7" x14ac:dyDescent="0.3">
      <c r="D16779" s="21">
        <f t="shared" si="524"/>
        <v>0</v>
      </c>
      <c r="E16779" s="24">
        <f t="shared" si="525"/>
        <v>0</v>
      </c>
      <c r="F16779" s="104"/>
      <c r="G16779" s="104"/>
    </row>
    <row r="16780" spans="4:7" x14ac:dyDescent="0.3">
      <c r="D16780" s="21">
        <f t="shared" si="524"/>
        <v>0</v>
      </c>
      <c r="E16780" s="24">
        <f t="shared" si="525"/>
        <v>0</v>
      </c>
      <c r="F16780" s="104"/>
      <c r="G16780" s="104"/>
    </row>
    <row r="16781" spans="4:7" x14ac:dyDescent="0.3">
      <c r="D16781" s="21">
        <f t="shared" si="524"/>
        <v>0</v>
      </c>
      <c r="E16781" s="24">
        <f t="shared" si="525"/>
        <v>0</v>
      </c>
      <c r="F16781" s="104"/>
      <c r="G16781" s="104"/>
    </row>
    <row r="16782" spans="4:7" x14ac:dyDescent="0.3">
      <c r="D16782" s="21">
        <f t="shared" si="524"/>
        <v>0</v>
      </c>
      <c r="E16782" s="24">
        <f t="shared" si="525"/>
        <v>0</v>
      </c>
      <c r="F16782" s="104"/>
      <c r="G16782" s="104"/>
    </row>
    <row r="16783" spans="4:7" x14ac:dyDescent="0.3">
      <c r="D16783" s="21">
        <f t="shared" si="524"/>
        <v>0</v>
      </c>
      <c r="E16783" s="24">
        <f t="shared" si="525"/>
        <v>0</v>
      </c>
      <c r="F16783" s="104"/>
      <c r="G16783" s="104"/>
    </row>
    <row r="16784" spans="4:7" x14ac:dyDescent="0.3">
      <c r="D16784" s="21">
        <f t="shared" si="524"/>
        <v>0</v>
      </c>
      <c r="E16784" s="24">
        <f t="shared" si="525"/>
        <v>0</v>
      </c>
      <c r="F16784" s="104"/>
      <c r="G16784" s="104"/>
    </row>
    <row r="16785" spans="4:7" x14ac:dyDescent="0.3">
      <c r="D16785" s="21">
        <f t="shared" si="524"/>
        <v>0</v>
      </c>
      <c r="E16785" s="24">
        <f t="shared" si="525"/>
        <v>0</v>
      </c>
      <c r="F16785" s="104"/>
      <c r="G16785" s="104"/>
    </row>
    <row r="16786" spans="4:7" x14ac:dyDescent="0.3">
      <c r="D16786" s="21">
        <f t="shared" si="524"/>
        <v>0</v>
      </c>
      <c r="E16786" s="24">
        <f t="shared" si="525"/>
        <v>0</v>
      </c>
      <c r="F16786" s="104"/>
      <c r="G16786" s="104"/>
    </row>
    <row r="16787" spans="4:7" x14ac:dyDescent="0.3">
      <c r="D16787" s="21">
        <f t="shared" si="524"/>
        <v>0</v>
      </c>
      <c r="E16787" s="24">
        <f t="shared" si="525"/>
        <v>0</v>
      </c>
      <c r="F16787" s="104"/>
      <c r="G16787" s="104"/>
    </row>
    <row r="16788" spans="4:7" x14ac:dyDescent="0.3">
      <c r="D16788" s="21">
        <f t="shared" si="524"/>
        <v>0</v>
      </c>
      <c r="E16788" s="24">
        <f t="shared" si="525"/>
        <v>0</v>
      </c>
      <c r="F16788" s="104"/>
      <c r="G16788" s="104"/>
    </row>
    <row r="16789" spans="4:7" x14ac:dyDescent="0.3">
      <c r="D16789" s="21">
        <f t="shared" si="524"/>
        <v>0</v>
      </c>
      <c r="E16789" s="24">
        <f t="shared" si="525"/>
        <v>0</v>
      </c>
      <c r="F16789" s="104"/>
      <c r="G16789" s="104"/>
    </row>
    <row r="16790" spans="4:7" x14ac:dyDescent="0.3">
      <c r="D16790" s="21">
        <f t="shared" si="524"/>
        <v>0</v>
      </c>
      <c r="E16790" s="24">
        <f t="shared" si="525"/>
        <v>0</v>
      </c>
      <c r="F16790" s="104"/>
      <c r="G16790" s="104"/>
    </row>
    <row r="16791" spans="4:7" x14ac:dyDescent="0.3">
      <c r="D16791" s="21">
        <f t="shared" si="524"/>
        <v>0</v>
      </c>
      <c r="E16791" s="24">
        <f t="shared" si="525"/>
        <v>0</v>
      </c>
      <c r="F16791" s="104"/>
      <c r="G16791" s="104"/>
    </row>
    <row r="16792" spans="4:7" x14ac:dyDescent="0.3">
      <c r="D16792" s="21">
        <f t="shared" si="524"/>
        <v>0</v>
      </c>
      <c r="E16792" s="24">
        <f t="shared" si="525"/>
        <v>0</v>
      </c>
      <c r="F16792" s="104"/>
      <c r="G16792" s="104"/>
    </row>
    <row r="16793" spans="4:7" x14ac:dyDescent="0.3">
      <c r="D16793" s="21">
        <f t="shared" si="524"/>
        <v>0</v>
      </c>
      <c r="E16793" s="24">
        <f t="shared" si="525"/>
        <v>0</v>
      </c>
      <c r="F16793" s="104"/>
      <c r="G16793" s="104"/>
    </row>
    <row r="16794" spans="4:7" x14ac:dyDescent="0.3">
      <c r="D16794" s="21">
        <f t="shared" si="524"/>
        <v>0</v>
      </c>
      <c r="E16794" s="24">
        <f t="shared" si="525"/>
        <v>0</v>
      </c>
      <c r="F16794" s="104"/>
      <c r="G16794" s="104"/>
    </row>
    <row r="16795" spans="4:7" x14ac:dyDescent="0.3">
      <c r="D16795" s="21">
        <f t="shared" si="524"/>
        <v>0</v>
      </c>
      <c r="E16795" s="24">
        <f t="shared" si="525"/>
        <v>0</v>
      </c>
      <c r="F16795" s="104"/>
      <c r="G16795" s="104"/>
    </row>
    <row r="16796" spans="4:7" x14ac:dyDescent="0.3">
      <c r="D16796" s="21">
        <f t="shared" si="524"/>
        <v>0</v>
      </c>
      <c r="E16796" s="24">
        <f t="shared" si="525"/>
        <v>0</v>
      </c>
      <c r="F16796" s="104"/>
      <c r="G16796" s="104"/>
    </row>
    <row r="16797" spans="4:7" x14ac:dyDescent="0.3">
      <c r="D16797" s="21">
        <f t="shared" si="524"/>
        <v>0</v>
      </c>
      <c r="E16797" s="24">
        <f t="shared" si="525"/>
        <v>0</v>
      </c>
      <c r="F16797" s="104"/>
      <c r="G16797" s="104"/>
    </row>
    <row r="16798" spans="4:7" x14ac:dyDescent="0.3">
      <c r="D16798" s="21">
        <f t="shared" si="524"/>
        <v>0</v>
      </c>
      <c r="E16798" s="24">
        <f t="shared" si="525"/>
        <v>0</v>
      </c>
      <c r="F16798" s="104"/>
      <c r="G16798" s="104"/>
    </row>
    <row r="16799" spans="4:7" x14ac:dyDescent="0.3">
      <c r="D16799" s="21">
        <f t="shared" si="524"/>
        <v>0</v>
      </c>
      <c r="E16799" s="24">
        <f t="shared" si="525"/>
        <v>0</v>
      </c>
      <c r="F16799" s="104"/>
      <c r="G16799" s="104"/>
    </row>
    <row r="16800" spans="4:7" x14ac:dyDescent="0.3">
      <c r="D16800" s="21">
        <f t="shared" si="524"/>
        <v>0</v>
      </c>
      <c r="E16800" s="24">
        <f t="shared" si="525"/>
        <v>0</v>
      </c>
      <c r="F16800" s="104"/>
      <c r="G16800" s="104"/>
    </row>
    <row r="16801" spans="4:7" x14ac:dyDescent="0.3">
      <c r="D16801" s="21">
        <f t="shared" si="524"/>
        <v>0</v>
      </c>
      <c r="E16801" s="24">
        <f t="shared" si="525"/>
        <v>0</v>
      </c>
      <c r="F16801" s="104"/>
      <c r="G16801" s="104"/>
    </row>
    <row r="16802" spans="4:7" x14ac:dyDescent="0.3">
      <c r="D16802" s="21">
        <f t="shared" si="524"/>
        <v>0</v>
      </c>
      <c r="E16802" s="24">
        <f t="shared" si="525"/>
        <v>0</v>
      </c>
      <c r="F16802" s="104"/>
      <c r="G16802" s="104"/>
    </row>
    <row r="16803" spans="4:7" x14ac:dyDescent="0.3">
      <c r="D16803" s="21">
        <f t="shared" si="524"/>
        <v>0</v>
      </c>
      <c r="E16803" s="24">
        <f t="shared" si="525"/>
        <v>0</v>
      </c>
      <c r="F16803" s="104"/>
      <c r="G16803" s="104"/>
    </row>
    <row r="16804" spans="4:7" x14ac:dyDescent="0.3">
      <c r="D16804" s="21">
        <f t="shared" si="524"/>
        <v>0</v>
      </c>
      <c r="E16804" s="24">
        <f t="shared" si="525"/>
        <v>0</v>
      </c>
      <c r="F16804" s="104"/>
      <c r="G16804" s="104"/>
    </row>
    <row r="16805" spans="4:7" x14ac:dyDescent="0.3">
      <c r="D16805" s="21">
        <f t="shared" si="524"/>
        <v>0</v>
      </c>
      <c r="E16805" s="24">
        <f t="shared" si="525"/>
        <v>0</v>
      </c>
      <c r="F16805" s="104"/>
      <c r="G16805" s="104"/>
    </row>
    <row r="16806" spans="4:7" x14ac:dyDescent="0.3">
      <c r="D16806" s="21">
        <f t="shared" si="524"/>
        <v>0</v>
      </c>
      <c r="E16806" s="24">
        <f t="shared" si="525"/>
        <v>0</v>
      </c>
      <c r="F16806" s="104"/>
      <c r="G16806" s="104"/>
    </row>
    <row r="16807" spans="4:7" x14ac:dyDescent="0.3">
      <c r="D16807" s="21">
        <f t="shared" si="524"/>
        <v>0</v>
      </c>
      <c r="E16807" s="24">
        <f t="shared" si="525"/>
        <v>0</v>
      </c>
      <c r="F16807" s="104"/>
      <c r="G16807" s="104"/>
    </row>
    <row r="16808" spans="4:7" x14ac:dyDescent="0.3">
      <c r="D16808" s="21">
        <f t="shared" si="524"/>
        <v>0</v>
      </c>
      <c r="E16808" s="24">
        <f t="shared" si="525"/>
        <v>0</v>
      </c>
      <c r="F16808" s="104"/>
      <c r="G16808" s="104"/>
    </row>
    <row r="16809" spans="4:7" x14ac:dyDescent="0.3">
      <c r="D16809" s="21">
        <f t="shared" si="524"/>
        <v>0</v>
      </c>
      <c r="E16809" s="24">
        <f t="shared" si="525"/>
        <v>0</v>
      </c>
      <c r="F16809" s="104"/>
      <c r="G16809" s="104"/>
    </row>
    <row r="16810" spans="4:7" x14ac:dyDescent="0.3">
      <c r="D16810" s="21">
        <f t="shared" si="524"/>
        <v>0</v>
      </c>
      <c r="E16810" s="24">
        <f t="shared" si="525"/>
        <v>0</v>
      </c>
      <c r="F16810" s="104"/>
      <c r="G16810" s="104"/>
    </row>
    <row r="16811" spans="4:7" x14ac:dyDescent="0.3">
      <c r="D16811" s="21">
        <f t="shared" si="524"/>
        <v>0</v>
      </c>
      <c r="E16811" s="24">
        <f t="shared" si="525"/>
        <v>0</v>
      </c>
      <c r="F16811" s="104"/>
      <c r="G16811" s="104"/>
    </row>
    <row r="16812" spans="4:7" x14ac:dyDescent="0.3">
      <c r="D16812" s="21">
        <f t="shared" si="524"/>
        <v>0</v>
      </c>
      <c r="E16812" s="24">
        <f t="shared" si="525"/>
        <v>0</v>
      </c>
      <c r="F16812" s="104"/>
      <c r="G16812" s="104"/>
    </row>
    <row r="16813" spans="4:7" x14ac:dyDescent="0.3">
      <c r="D16813" s="21">
        <f t="shared" si="524"/>
        <v>0</v>
      </c>
      <c r="E16813" s="24">
        <f t="shared" si="525"/>
        <v>0</v>
      </c>
      <c r="F16813" s="104"/>
      <c r="G16813" s="104"/>
    </row>
    <row r="16814" spans="4:7" x14ac:dyDescent="0.3">
      <c r="D16814" s="21">
        <f t="shared" si="524"/>
        <v>0</v>
      </c>
      <c r="E16814" s="24">
        <f t="shared" si="525"/>
        <v>0</v>
      </c>
      <c r="F16814" s="104"/>
      <c r="G16814" s="104"/>
    </row>
    <row r="16815" spans="4:7" x14ac:dyDescent="0.3">
      <c r="D16815" s="21">
        <f t="shared" si="524"/>
        <v>0</v>
      </c>
      <c r="E16815" s="24">
        <f t="shared" si="525"/>
        <v>0</v>
      </c>
      <c r="F16815" s="104"/>
      <c r="G16815" s="104"/>
    </row>
    <row r="16816" spans="4:7" x14ac:dyDescent="0.3">
      <c r="D16816" s="21">
        <f t="shared" si="524"/>
        <v>0</v>
      </c>
      <c r="E16816" s="24">
        <f t="shared" si="525"/>
        <v>0</v>
      </c>
      <c r="F16816" s="104"/>
      <c r="G16816" s="104"/>
    </row>
    <row r="16817" spans="4:7" x14ac:dyDescent="0.3">
      <c r="D16817" s="21">
        <f t="shared" si="524"/>
        <v>0</v>
      </c>
      <c r="E16817" s="24">
        <f t="shared" si="525"/>
        <v>0</v>
      </c>
      <c r="F16817" s="104"/>
      <c r="G16817" s="104"/>
    </row>
    <row r="16818" spans="4:7" x14ac:dyDescent="0.3">
      <c r="D16818" s="21">
        <f t="shared" si="524"/>
        <v>0</v>
      </c>
      <c r="E16818" s="24">
        <f t="shared" si="525"/>
        <v>0</v>
      </c>
      <c r="F16818" s="104"/>
      <c r="G16818" s="104"/>
    </row>
    <row r="16819" spans="4:7" x14ac:dyDescent="0.3">
      <c r="D16819" s="21">
        <f t="shared" si="524"/>
        <v>0</v>
      </c>
      <c r="E16819" s="24">
        <f t="shared" si="525"/>
        <v>0</v>
      </c>
      <c r="F16819" s="104"/>
      <c r="G16819" s="104"/>
    </row>
    <row r="16820" spans="4:7" x14ac:dyDescent="0.3">
      <c r="D16820" s="21">
        <f t="shared" si="524"/>
        <v>0</v>
      </c>
      <c r="E16820" s="24">
        <f t="shared" si="525"/>
        <v>0</v>
      </c>
      <c r="F16820" s="104"/>
      <c r="G16820" s="104"/>
    </row>
    <row r="16821" spans="4:7" x14ac:dyDescent="0.3">
      <c r="D16821" s="21">
        <f t="shared" si="524"/>
        <v>0</v>
      </c>
      <c r="E16821" s="24">
        <f t="shared" si="525"/>
        <v>0</v>
      </c>
      <c r="F16821" s="104"/>
      <c r="G16821" s="104"/>
    </row>
    <row r="16822" spans="4:7" x14ac:dyDescent="0.3">
      <c r="D16822" s="21">
        <f t="shared" si="524"/>
        <v>0</v>
      </c>
      <c r="E16822" s="24">
        <f t="shared" si="525"/>
        <v>0</v>
      </c>
      <c r="F16822" s="104"/>
      <c r="G16822" s="104"/>
    </row>
    <row r="16823" spans="4:7" x14ac:dyDescent="0.3">
      <c r="D16823" s="21">
        <f t="shared" si="524"/>
        <v>0</v>
      </c>
      <c r="E16823" s="24">
        <f t="shared" si="525"/>
        <v>0</v>
      </c>
      <c r="F16823" s="104"/>
      <c r="G16823" s="104"/>
    </row>
    <row r="16824" spans="4:7" x14ac:dyDescent="0.3">
      <c r="D16824" s="21">
        <f t="shared" si="524"/>
        <v>0</v>
      </c>
      <c r="E16824" s="24">
        <f t="shared" si="525"/>
        <v>0</v>
      </c>
      <c r="F16824" s="104"/>
      <c r="G16824" s="104"/>
    </row>
    <row r="16825" spans="4:7" x14ac:dyDescent="0.3">
      <c r="D16825" s="21">
        <f t="shared" si="524"/>
        <v>0</v>
      </c>
      <c r="E16825" s="24">
        <f t="shared" si="525"/>
        <v>0</v>
      </c>
      <c r="F16825" s="104"/>
      <c r="G16825" s="104"/>
    </row>
    <row r="16826" spans="4:7" x14ac:dyDescent="0.3">
      <c r="D16826" s="21">
        <f t="shared" si="524"/>
        <v>0</v>
      </c>
      <c r="E16826" s="24">
        <f t="shared" si="525"/>
        <v>0</v>
      </c>
      <c r="F16826" s="104"/>
      <c r="G16826" s="104"/>
    </row>
    <row r="16827" spans="4:7" x14ac:dyDescent="0.3">
      <c r="D16827" s="21">
        <f t="shared" si="524"/>
        <v>0</v>
      </c>
      <c r="E16827" s="24">
        <f t="shared" si="525"/>
        <v>0</v>
      </c>
      <c r="F16827" s="104"/>
      <c r="G16827" s="104"/>
    </row>
    <row r="16828" spans="4:7" x14ac:dyDescent="0.3">
      <c r="D16828" s="21">
        <f t="shared" si="524"/>
        <v>0</v>
      </c>
      <c r="E16828" s="24">
        <f t="shared" si="525"/>
        <v>0</v>
      </c>
      <c r="F16828" s="104"/>
      <c r="G16828" s="104"/>
    </row>
    <row r="16829" spans="4:7" x14ac:dyDescent="0.3">
      <c r="D16829" s="21">
        <f t="shared" si="524"/>
        <v>0</v>
      </c>
      <c r="E16829" s="24">
        <f t="shared" si="525"/>
        <v>0</v>
      </c>
      <c r="F16829" s="104"/>
      <c r="G16829" s="104"/>
    </row>
    <row r="16830" spans="4:7" x14ac:dyDescent="0.3">
      <c r="D16830" s="21">
        <f t="shared" si="524"/>
        <v>0</v>
      </c>
      <c r="E16830" s="24">
        <f t="shared" si="525"/>
        <v>0</v>
      </c>
      <c r="F16830" s="104"/>
      <c r="G16830" s="104"/>
    </row>
    <row r="16831" spans="4:7" x14ac:dyDescent="0.3">
      <c r="D16831" s="21">
        <f t="shared" si="524"/>
        <v>0</v>
      </c>
      <c r="E16831" s="24">
        <f t="shared" si="525"/>
        <v>0</v>
      </c>
      <c r="F16831" s="104"/>
      <c r="G16831" s="104"/>
    </row>
    <row r="16832" spans="4:7" x14ac:dyDescent="0.3">
      <c r="D16832" s="21">
        <f t="shared" si="524"/>
        <v>0</v>
      </c>
      <c r="E16832" s="24">
        <f t="shared" si="525"/>
        <v>0</v>
      </c>
      <c r="F16832" s="104"/>
      <c r="G16832" s="104"/>
    </row>
    <row r="16833" spans="4:7" x14ac:dyDescent="0.3">
      <c r="D16833" s="21">
        <f t="shared" si="524"/>
        <v>0</v>
      </c>
      <c r="E16833" s="24">
        <f t="shared" si="525"/>
        <v>0</v>
      </c>
      <c r="F16833" s="104"/>
      <c r="G16833" s="104"/>
    </row>
    <row r="16834" spans="4:7" x14ac:dyDescent="0.3">
      <c r="D16834" s="21">
        <f t="shared" si="524"/>
        <v>0</v>
      </c>
      <c r="E16834" s="24">
        <f t="shared" si="525"/>
        <v>0</v>
      </c>
      <c r="F16834" s="104"/>
      <c r="G16834" s="104"/>
    </row>
    <row r="16835" spans="4:7" x14ac:dyDescent="0.3">
      <c r="D16835" s="21">
        <f t="shared" ref="D16835:D16898" si="526">F16835+H16835+J16836+L16835+N16835+P16835+R16835+T16835+V16835+X16835+Z16835+AB16835</f>
        <v>0</v>
      </c>
      <c r="E16835" s="24">
        <f t="shared" ref="E16835:E16898" si="527">G16835+I16835+K16836+M16835+O16835+Q16835+S16835+U16835+W16835+Y16835+AA16835+AC16835</f>
        <v>0</v>
      </c>
      <c r="F16835" s="104"/>
      <c r="G16835" s="104"/>
    </row>
    <row r="16836" spans="4:7" x14ac:dyDescent="0.3">
      <c r="D16836" s="21">
        <f t="shared" si="526"/>
        <v>0</v>
      </c>
      <c r="E16836" s="24">
        <f t="shared" si="527"/>
        <v>0</v>
      </c>
      <c r="F16836" s="104"/>
      <c r="G16836" s="104"/>
    </row>
    <row r="16837" spans="4:7" x14ac:dyDescent="0.3">
      <c r="D16837" s="21">
        <f t="shared" si="526"/>
        <v>0</v>
      </c>
      <c r="E16837" s="24">
        <f t="shared" si="527"/>
        <v>0</v>
      </c>
      <c r="F16837" s="104"/>
      <c r="G16837" s="104"/>
    </row>
    <row r="16838" spans="4:7" x14ac:dyDescent="0.3">
      <c r="D16838" s="21">
        <f t="shared" si="526"/>
        <v>0</v>
      </c>
      <c r="E16838" s="24">
        <f t="shared" si="527"/>
        <v>0</v>
      </c>
      <c r="F16838" s="104"/>
      <c r="G16838" s="104"/>
    </row>
    <row r="16839" spans="4:7" x14ac:dyDescent="0.3">
      <c r="D16839" s="21">
        <f t="shared" si="526"/>
        <v>0</v>
      </c>
      <c r="E16839" s="24">
        <f t="shared" si="527"/>
        <v>0</v>
      </c>
      <c r="F16839" s="104"/>
      <c r="G16839" s="104"/>
    </row>
    <row r="16840" spans="4:7" x14ac:dyDescent="0.3">
      <c r="D16840" s="21">
        <f t="shared" si="526"/>
        <v>0</v>
      </c>
      <c r="E16840" s="24">
        <f t="shared" si="527"/>
        <v>0</v>
      </c>
      <c r="F16840" s="104"/>
      <c r="G16840" s="104"/>
    </row>
    <row r="16841" spans="4:7" x14ac:dyDescent="0.3">
      <c r="D16841" s="21">
        <f t="shared" si="526"/>
        <v>0</v>
      </c>
      <c r="E16841" s="24">
        <f t="shared" si="527"/>
        <v>0</v>
      </c>
      <c r="F16841" s="104"/>
      <c r="G16841" s="104"/>
    </row>
    <row r="16842" spans="4:7" x14ac:dyDescent="0.3">
      <c r="D16842" s="21">
        <f t="shared" si="526"/>
        <v>0</v>
      </c>
      <c r="E16842" s="24">
        <f t="shared" si="527"/>
        <v>0</v>
      </c>
      <c r="F16842" s="104"/>
      <c r="G16842" s="104"/>
    </row>
    <row r="16843" spans="4:7" x14ac:dyDescent="0.3">
      <c r="D16843" s="21">
        <f t="shared" si="526"/>
        <v>0</v>
      </c>
      <c r="E16843" s="24">
        <f t="shared" si="527"/>
        <v>0</v>
      </c>
      <c r="F16843" s="104"/>
      <c r="G16843" s="104"/>
    </row>
    <row r="16844" spans="4:7" x14ac:dyDescent="0.3">
      <c r="D16844" s="21">
        <f t="shared" si="526"/>
        <v>0</v>
      </c>
      <c r="E16844" s="24">
        <f t="shared" si="527"/>
        <v>0</v>
      </c>
      <c r="F16844" s="104"/>
      <c r="G16844" s="104"/>
    </row>
    <row r="16845" spans="4:7" x14ac:dyDescent="0.3">
      <c r="D16845" s="21">
        <f t="shared" si="526"/>
        <v>0</v>
      </c>
      <c r="E16845" s="24">
        <f t="shared" si="527"/>
        <v>0</v>
      </c>
      <c r="F16845" s="104"/>
      <c r="G16845" s="104"/>
    </row>
    <row r="16846" spans="4:7" x14ac:dyDescent="0.3">
      <c r="D16846" s="21">
        <f t="shared" si="526"/>
        <v>0</v>
      </c>
      <c r="E16846" s="24">
        <f t="shared" si="527"/>
        <v>0</v>
      </c>
      <c r="F16846" s="104"/>
      <c r="G16846" s="104"/>
    </row>
    <row r="16847" spans="4:7" x14ac:dyDescent="0.3">
      <c r="D16847" s="21">
        <f t="shared" si="526"/>
        <v>0</v>
      </c>
      <c r="E16847" s="24">
        <f t="shared" si="527"/>
        <v>0</v>
      </c>
      <c r="F16847" s="104"/>
      <c r="G16847" s="104"/>
    </row>
    <row r="16848" spans="4:7" x14ac:dyDescent="0.3">
      <c r="D16848" s="21">
        <f t="shared" si="526"/>
        <v>0</v>
      </c>
      <c r="E16848" s="24">
        <f t="shared" si="527"/>
        <v>0</v>
      </c>
      <c r="F16848" s="104"/>
      <c r="G16848" s="104"/>
    </row>
    <row r="16849" spans="4:7" x14ac:dyDescent="0.3">
      <c r="D16849" s="21">
        <f t="shared" si="526"/>
        <v>0</v>
      </c>
      <c r="E16849" s="24">
        <f t="shared" si="527"/>
        <v>0</v>
      </c>
      <c r="F16849" s="104"/>
      <c r="G16849" s="104"/>
    </row>
    <row r="16850" spans="4:7" x14ac:dyDescent="0.3">
      <c r="D16850" s="21">
        <f t="shared" si="526"/>
        <v>0</v>
      </c>
      <c r="E16850" s="24">
        <f t="shared" si="527"/>
        <v>0</v>
      </c>
      <c r="F16850" s="104"/>
      <c r="G16850" s="104"/>
    </row>
    <row r="16851" spans="4:7" x14ac:dyDescent="0.3">
      <c r="D16851" s="21">
        <f t="shared" si="526"/>
        <v>0</v>
      </c>
      <c r="E16851" s="24">
        <f t="shared" si="527"/>
        <v>0</v>
      </c>
      <c r="F16851" s="104"/>
      <c r="G16851" s="104"/>
    </row>
    <row r="16852" spans="4:7" x14ac:dyDescent="0.3">
      <c r="D16852" s="21">
        <f t="shared" si="526"/>
        <v>0</v>
      </c>
      <c r="E16852" s="24">
        <f t="shared" si="527"/>
        <v>0</v>
      </c>
      <c r="F16852" s="104"/>
      <c r="G16852" s="104"/>
    </row>
    <row r="16853" spans="4:7" x14ac:dyDescent="0.3">
      <c r="D16853" s="21">
        <f t="shared" si="526"/>
        <v>0</v>
      </c>
      <c r="E16853" s="24">
        <f t="shared" si="527"/>
        <v>0</v>
      </c>
      <c r="F16853" s="104"/>
      <c r="G16853" s="104"/>
    </row>
    <row r="16854" spans="4:7" x14ac:dyDescent="0.3">
      <c r="D16854" s="21">
        <f t="shared" si="526"/>
        <v>0</v>
      </c>
      <c r="E16854" s="24">
        <f t="shared" si="527"/>
        <v>0</v>
      </c>
      <c r="F16854" s="104"/>
      <c r="G16854" s="104"/>
    </row>
    <row r="16855" spans="4:7" x14ac:dyDescent="0.3">
      <c r="D16855" s="21">
        <f t="shared" si="526"/>
        <v>0</v>
      </c>
      <c r="E16855" s="24">
        <f t="shared" si="527"/>
        <v>0</v>
      </c>
      <c r="F16855" s="104"/>
      <c r="G16855" s="104"/>
    </row>
    <row r="16856" spans="4:7" x14ac:dyDescent="0.3">
      <c r="D16856" s="21">
        <f t="shared" si="526"/>
        <v>0</v>
      </c>
      <c r="E16856" s="24">
        <f t="shared" si="527"/>
        <v>0</v>
      </c>
      <c r="F16856" s="104"/>
      <c r="G16856" s="104"/>
    </row>
    <row r="16857" spans="4:7" x14ac:dyDescent="0.3">
      <c r="D16857" s="21">
        <f t="shared" si="526"/>
        <v>0</v>
      </c>
      <c r="E16857" s="24">
        <f t="shared" si="527"/>
        <v>0</v>
      </c>
      <c r="F16857" s="104"/>
      <c r="G16857" s="104"/>
    </row>
    <row r="16858" spans="4:7" x14ac:dyDescent="0.3">
      <c r="D16858" s="21">
        <f t="shared" si="526"/>
        <v>0</v>
      </c>
      <c r="E16858" s="24">
        <f t="shared" si="527"/>
        <v>0</v>
      </c>
      <c r="F16858" s="104"/>
      <c r="G16858" s="104"/>
    </row>
    <row r="16859" spans="4:7" x14ac:dyDescent="0.3">
      <c r="D16859" s="21">
        <f t="shared" si="526"/>
        <v>0</v>
      </c>
      <c r="E16859" s="24">
        <f t="shared" si="527"/>
        <v>0</v>
      </c>
      <c r="F16859" s="104"/>
      <c r="G16859" s="104"/>
    </row>
    <row r="16860" spans="4:7" x14ac:dyDescent="0.3">
      <c r="D16860" s="21">
        <f t="shared" si="526"/>
        <v>0</v>
      </c>
      <c r="E16860" s="24">
        <f t="shared" si="527"/>
        <v>0</v>
      </c>
      <c r="F16860" s="104"/>
      <c r="G16860" s="104"/>
    </row>
    <row r="16861" spans="4:7" x14ac:dyDescent="0.3">
      <c r="D16861" s="21">
        <f t="shared" si="526"/>
        <v>0</v>
      </c>
      <c r="E16861" s="24">
        <f t="shared" si="527"/>
        <v>0</v>
      </c>
      <c r="F16861" s="104"/>
      <c r="G16861" s="104"/>
    </row>
    <row r="16862" spans="4:7" x14ac:dyDescent="0.3">
      <c r="D16862" s="21">
        <f t="shared" si="526"/>
        <v>0</v>
      </c>
      <c r="E16862" s="24">
        <f t="shared" si="527"/>
        <v>0</v>
      </c>
      <c r="F16862" s="104"/>
      <c r="G16862" s="104"/>
    </row>
    <row r="16863" spans="4:7" x14ac:dyDescent="0.3">
      <c r="D16863" s="21">
        <f t="shared" si="526"/>
        <v>0</v>
      </c>
      <c r="E16863" s="24">
        <f t="shared" si="527"/>
        <v>0</v>
      </c>
      <c r="F16863" s="104"/>
      <c r="G16863" s="104"/>
    </row>
    <row r="16864" spans="4:7" x14ac:dyDescent="0.3">
      <c r="D16864" s="21">
        <f t="shared" si="526"/>
        <v>0</v>
      </c>
      <c r="E16864" s="24">
        <f t="shared" si="527"/>
        <v>0</v>
      </c>
      <c r="F16864" s="104"/>
      <c r="G16864" s="104"/>
    </row>
    <row r="16865" spans="4:7" x14ac:dyDescent="0.3">
      <c r="D16865" s="21">
        <f t="shared" si="526"/>
        <v>0</v>
      </c>
      <c r="E16865" s="24">
        <f t="shared" si="527"/>
        <v>0</v>
      </c>
      <c r="F16865" s="104"/>
      <c r="G16865" s="104"/>
    </row>
    <row r="16866" spans="4:7" x14ac:dyDescent="0.3">
      <c r="D16866" s="21">
        <f t="shared" si="526"/>
        <v>0</v>
      </c>
      <c r="E16866" s="24">
        <f t="shared" si="527"/>
        <v>0</v>
      </c>
      <c r="F16866" s="104"/>
      <c r="G16866" s="104"/>
    </row>
    <row r="16867" spans="4:7" x14ac:dyDescent="0.3">
      <c r="D16867" s="21">
        <f t="shared" si="526"/>
        <v>0</v>
      </c>
      <c r="E16867" s="24">
        <f t="shared" si="527"/>
        <v>0</v>
      </c>
      <c r="F16867" s="104"/>
      <c r="G16867" s="104"/>
    </row>
    <row r="16868" spans="4:7" x14ac:dyDescent="0.3">
      <c r="D16868" s="21">
        <f t="shared" si="526"/>
        <v>0</v>
      </c>
      <c r="E16868" s="24">
        <f t="shared" si="527"/>
        <v>0</v>
      </c>
      <c r="F16868" s="104"/>
      <c r="G16868" s="104"/>
    </row>
    <row r="16869" spans="4:7" x14ac:dyDescent="0.3">
      <c r="D16869" s="21">
        <f t="shared" si="526"/>
        <v>0</v>
      </c>
      <c r="E16869" s="24">
        <f t="shared" si="527"/>
        <v>0</v>
      </c>
      <c r="F16869" s="104"/>
      <c r="G16869" s="104"/>
    </row>
    <row r="16870" spans="4:7" x14ac:dyDescent="0.3">
      <c r="D16870" s="21">
        <f t="shared" si="526"/>
        <v>0</v>
      </c>
      <c r="E16870" s="24">
        <f t="shared" si="527"/>
        <v>0</v>
      </c>
      <c r="F16870" s="104"/>
      <c r="G16870" s="104"/>
    </row>
    <row r="16871" spans="4:7" x14ac:dyDescent="0.3">
      <c r="D16871" s="21">
        <f t="shared" si="526"/>
        <v>0</v>
      </c>
      <c r="E16871" s="24">
        <f t="shared" si="527"/>
        <v>0</v>
      </c>
      <c r="F16871" s="104"/>
      <c r="G16871" s="104"/>
    </row>
    <row r="16872" spans="4:7" x14ac:dyDescent="0.3">
      <c r="D16872" s="21">
        <f t="shared" si="526"/>
        <v>0</v>
      </c>
      <c r="E16872" s="24">
        <f t="shared" si="527"/>
        <v>0</v>
      </c>
      <c r="F16872" s="104"/>
      <c r="G16872" s="104"/>
    </row>
    <row r="16873" spans="4:7" x14ac:dyDescent="0.3">
      <c r="D16873" s="21">
        <f t="shared" si="526"/>
        <v>0</v>
      </c>
      <c r="E16873" s="24">
        <f t="shared" si="527"/>
        <v>0</v>
      </c>
      <c r="F16873" s="104"/>
      <c r="G16873" s="104"/>
    </row>
    <row r="16874" spans="4:7" x14ac:dyDescent="0.3">
      <c r="D16874" s="21">
        <f t="shared" si="526"/>
        <v>0</v>
      </c>
      <c r="E16874" s="24">
        <f t="shared" si="527"/>
        <v>0</v>
      </c>
      <c r="F16874" s="104"/>
      <c r="G16874" s="104"/>
    </row>
    <row r="16875" spans="4:7" x14ac:dyDescent="0.3">
      <c r="D16875" s="21">
        <f t="shared" si="526"/>
        <v>0</v>
      </c>
      <c r="E16875" s="24">
        <f t="shared" si="527"/>
        <v>0</v>
      </c>
      <c r="F16875" s="104"/>
      <c r="G16875" s="104"/>
    </row>
    <row r="16876" spans="4:7" x14ac:dyDescent="0.3">
      <c r="D16876" s="21">
        <f t="shared" si="526"/>
        <v>0</v>
      </c>
      <c r="E16876" s="24">
        <f t="shared" si="527"/>
        <v>0</v>
      </c>
      <c r="F16876" s="104"/>
      <c r="G16876" s="104"/>
    </row>
    <row r="16877" spans="4:7" x14ac:dyDescent="0.3">
      <c r="D16877" s="21">
        <f t="shared" si="526"/>
        <v>0</v>
      </c>
      <c r="E16877" s="24">
        <f t="shared" si="527"/>
        <v>0</v>
      </c>
      <c r="F16877" s="104"/>
      <c r="G16877" s="104"/>
    </row>
    <row r="16878" spans="4:7" x14ac:dyDescent="0.3">
      <c r="D16878" s="21">
        <f t="shared" si="526"/>
        <v>0</v>
      </c>
      <c r="E16878" s="24">
        <f t="shared" si="527"/>
        <v>0</v>
      </c>
      <c r="F16878" s="104"/>
      <c r="G16878" s="104"/>
    </row>
    <row r="16879" spans="4:7" x14ac:dyDescent="0.3">
      <c r="D16879" s="21">
        <f t="shared" si="526"/>
        <v>0</v>
      </c>
      <c r="E16879" s="24">
        <f t="shared" si="527"/>
        <v>0</v>
      </c>
      <c r="F16879" s="104"/>
      <c r="G16879" s="104"/>
    </row>
    <row r="16880" spans="4:7" x14ac:dyDescent="0.3">
      <c r="D16880" s="21">
        <f t="shared" si="526"/>
        <v>0</v>
      </c>
      <c r="E16880" s="24">
        <f t="shared" si="527"/>
        <v>0</v>
      </c>
      <c r="F16880" s="104"/>
      <c r="G16880" s="104"/>
    </row>
    <row r="16881" spans="4:7" x14ac:dyDescent="0.3">
      <c r="D16881" s="21">
        <f t="shared" si="526"/>
        <v>0</v>
      </c>
      <c r="E16881" s="24">
        <f t="shared" si="527"/>
        <v>0</v>
      </c>
      <c r="F16881" s="104"/>
      <c r="G16881" s="104"/>
    </row>
    <row r="16882" spans="4:7" x14ac:dyDescent="0.3">
      <c r="D16882" s="21">
        <f t="shared" si="526"/>
        <v>0</v>
      </c>
      <c r="E16882" s="24">
        <f t="shared" si="527"/>
        <v>0</v>
      </c>
      <c r="F16882" s="104"/>
      <c r="G16882" s="104"/>
    </row>
    <row r="16883" spans="4:7" x14ac:dyDescent="0.3">
      <c r="D16883" s="21">
        <f t="shared" si="526"/>
        <v>0</v>
      </c>
      <c r="E16883" s="24">
        <f t="shared" si="527"/>
        <v>0</v>
      </c>
      <c r="F16883" s="104"/>
      <c r="G16883" s="104"/>
    </row>
    <row r="16884" spans="4:7" x14ac:dyDescent="0.3">
      <c r="D16884" s="21">
        <f t="shared" si="526"/>
        <v>0</v>
      </c>
      <c r="E16884" s="24">
        <f t="shared" si="527"/>
        <v>0</v>
      </c>
      <c r="F16884" s="104"/>
      <c r="G16884" s="104"/>
    </row>
    <row r="16885" spans="4:7" x14ac:dyDescent="0.3">
      <c r="D16885" s="21">
        <f t="shared" si="526"/>
        <v>0</v>
      </c>
      <c r="E16885" s="24">
        <f t="shared" si="527"/>
        <v>0</v>
      </c>
      <c r="F16885" s="104"/>
      <c r="G16885" s="104"/>
    </row>
    <row r="16886" spans="4:7" x14ac:dyDescent="0.3">
      <c r="D16886" s="21">
        <f t="shared" si="526"/>
        <v>0</v>
      </c>
      <c r="E16886" s="24">
        <f t="shared" si="527"/>
        <v>0</v>
      </c>
      <c r="F16886" s="104"/>
      <c r="G16886" s="104"/>
    </row>
    <row r="16887" spans="4:7" x14ac:dyDescent="0.3">
      <c r="D16887" s="21">
        <f t="shared" si="526"/>
        <v>0</v>
      </c>
      <c r="E16887" s="24">
        <f t="shared" si="527"/>
        <v>0</v>
      </c>
      <c r="F16887" s="104"/>
      <c r="G16887" s="104"/>
    </row>
    <row r="16888" spans="4:7" x14ac:dyDescent="0.3">
      <c r="D16888" s="21">
        <f t="shared" si="526"/>
        <v>0</v>
      </c>
      <c r="E16888" s="24">
        <f t="shared" si="527"/>
        <v>0</v>
      </c>
      <c r="F16888" s="104"/>
      <c r="G16888" s="104"/>
    </row>
    <row r="16889" spans="4:7" x14ac:dyDescent="0.3">
      <c r="D16889" s="21">
        <f t="shared" si="526"/>
        <v>0</v>
      </c>
      <c r="E16889" s="24">
        <f t="shared" si="527"/>
        <v>0</v>
      </c>
      <c r="F16889" s="104"/>
      <c r="G16889" s="104"/>
    </row>
    <row r="16890" spans="4:7" x14ac:dyDescent="0.3">
      <c r="D16890" s="21">
        <f t="shared" si="526"/>
        <v>0</v>
      </c>
      <c r="E16890" s="24">
        <f t="shared" si="527"/>
        <v>0</v>
      </c>
      <c r="F16890" s="104"/>
      <c r="G16890" s="104"/>
    </row>
    <row r="16891" spans="4:7" x14ac:dyDescent="0.3">
      <c r="D16891" s="21">
        <f t="shared" si="526"/>
        <v>0</v>
      </c>
      <c r="E16891" s="24">
        <f t="shared" si="527"/>
        <v>0</v>
      </c>
      <c r="F16891" s="104"/>
      <c r="G16891" s="104"/>
    </row>
    <row r="16892" spans="4:7" x14ac:dyDescent="0.3">
      <c r="D16892" s="21">
        <f t="shared" si="526"/>
        <v>0</v>
      </c>
      <c r="E16892" s="24">
        <f t="shared" si="527"/>
        <v>0</v>
      </c>
      <c r="F16892" s="104"/>
      <c r="G16892" s="104"/>
    </row>
    <row r="16893" spans="4:7" x14ac:dyDescent="0.3">
      <c r="D16893" s="21">
        <f t="shared" si="526"/>
        <v>0</v>
      </c>
      <c r="E16893" s="24">
        <f t="shared" si="527"/>
        <v>0</v>
      </c>
      <c r="F16893" s="104"/>
      <c r="G16893" s="104"/>
    </row>
    <row r="16894" spans="4:7" x14ac:dyDescent="0.3">
      <c r="D16894" s="21">
        <f t="shared" si="526"/>
        <v>0</v>
      </c>
      <c r="E16894" s="24">
        <f t="shared" si="527"/>
        <v>0</v>
      </c>
      <c r="F16894" s="104"/>
      <c r="G16894" s="104"/>
    </row>
    <row r="16895" spans="4:7" x14ac:dyDescent="0.3">
      <c r="D16895" s="21">
        <f t="shared" si="526"/>
        <v>0</v>
      </c>
      <c r="E16895" s="24">
        <f t="shared" si="527"/>
        <v>0</v>
      </c>
      <c r="F16895" s="104"/>
      <c r="G16895" s="104"/>
    </row>
    <row r="16896" spans="4:7" x14ac:dyDescent="0.3">
      <c r="D16896" s="21">
        <f t="shared" si="526"/>
        <v>0</v>
      </c>
      <c r="E16896" s="24">
        <f t="shared" si="527"/>
        <v>0</v>
      </c>
      <c r="F16896" s="104"/>
      <c r="G16896" s="104"/>
    </row>
    <row r="16897" spans="4:7" x14ac:dyDescent="0.3">
      <c r="D16897" s="21">
        <f t="shared" si="526"/>
        <v>0</v>
      </c>
      <c r="E16897" s="24">
        <f t="shared" si="527"/>
        <v>0</v>
      </c>
      <c r="F16897" s="104"/>
      <c r="G16897" s="104"/>
    </row>
    <row r="16898" spans="4:7" x14ac:dyDescent="0.3">
      <c r="D16898" s="21">
        <f t="shared" si="526"/>
        <v>0</v>
      </c>
      <c r="E16898" s="24">
        <f t="shared" si="527"/>
        <v>0</v>
      </c>
      <c r="F16898" s="104"/>
      <c r="G16898" s="104"/>
    </row>
    <row r="16899" spans="4:7" x14ac:dyDescent="0.3">
      <c r="D16899" s="21">
        <f t="shared" ref="D16899:D16907" si="528">F16899+H16899+J16900+L16899+N16899+P16899+R16899+T16899+V16899+X16899+Z16899+AB16899</f>
        <v>0</v>
      </c>
      <c r="E16899" s="24">
        <f t="shared" ref="E16899:E16907" si="529">G16899+I16899+K16900+M16899+O16899+Q16899+S16899+U16899+W16899+Y16899+AA16899+AC16899</f>
        <v>0</v>
      </c>
      <c r="F16899" s="104"/>
      <c r="G16899" s="104"/>
    </row>
    <row r="16900" spans="4:7" x14ac:dyDescent="0.3">
      <c r="D16900" s="21">
        <f t="shared" si="528"/>
        <v>0</v>
      </c>
      <c r="E16900" s="24">
        <f t="shared" si="529"/>
        <v>0</v>
      </c>
      <c r="F16900" s="104"/>
      <c r="G16900" s="104"/>
    </row>
    <row r="16901" spans="4:7" x14ac:dyDescent="0.3">
      <c r="D16901" s="21">
        <f t="shared" si="528"/>
        <v>0</v>
      </c>
      <c r="E16901" s="24">
        <f t="shared" si="529"/>
        <v>0</v>
      </c>
      <c r="F16901" s="104"/>
      <c r="G16901" s="104"/>
    </row>
    <row r="16902" spans="4:7" x14ac:dyDescent="0.3">
      <c r="D16902" s="21">
        <f t="shared" si="528"/>
        <v>0</v>
      </c>
      <c r="E16902" s="24">
        <f t="shared" si="529"/>
        <v>0</v>
      </c>
      <c r="F16902" s="104"/>
      <c r="G16902" s="104"/>
    </row>
    <row r="16903" spans="4:7" x14ac:dyDescent="0.3">
      <c r="D16903" s="21">
        <f t="shared" si="528"/>
        <v>0</v>
      </c>
      <c r="E16903" s="24">
        <f t="shared" si="529"/>
        <v>0</v>
      </c>
      <c r="F16903" s="104"/>
      <c r="G16903" s="104"/>
    </row>
    <row r="16904" spans="4:7" x14ac:dyDescent="0.3">
      <c r="D16904" s="21">
        <f t="shared" si="528"/>
        <v>0</v>
      </c>
      <c r="E16904" s="24">
        <f t="shared" si="529"/>
        <v>0</v>
      </c>
      <c r="F16904" s="104"/>
      <c r="G16904" s="104"/>
    </row>
    <row r="16905" spans="4:7" x14ac:dyDescent="0.3">
      <c r="D16905" s="21">
        <f t="shared" si="528"/>
        <v>0</v>
      </c>
      <c r="E16905" s="24">
        <f t="shared" si="529"/>
        <v>0</v>
      </c>
      <c r="F16905" s="104"/>
      <c r="G16905" s="104"/>
    </row>
    <row r="16906" spans="4:7" x14ac:dyDescent="0.3">
      <c r="D16906" s="21">
        <f t="shared" si="528"/>
        <v>0</v>
      </c>
      <c r="E16906" s="24">
        <f t="shared" si="529"/>
        <v>0</v>
      </c>
      <c r="F16906" s="104"/>
      <c r="G16906" s="104"/>
    </row>
    <row r="16907" spans="4:7" x14ac:dyDescent="0.3">
      <c r="D16907" s="21">
        <f t="shared" si="528"/>
        <v>0</v>
      </c>
      <c r="E16907" s="24">
        <f t="shared" si="529"/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2021-07-12T14:25:07Z</dcterms:modified>
</cp:coreProperties>
</file>